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defaultThemeVersion="164011"/>
  <mc:AlternateContent xmlns:mc="http://schemas.openxmlformats.org/markup-compatibility/2006">
    <mc:Choice Requires="x15">
      <x15ac:absPath xmlns:x15ac="http://schemas.microsoft.com/office/spreadsheetml/2010/11/ac" url="F:\Contrato No 20\Mayo_2017\Hallazgos Plan de Mejora\2.1.4.2\Informe mensual de ejecución\"/>
    </mc:Choice>
  </mc:AlternateContent>
  <bookViews>
    <workbookView xWindow="0" yWindow="0" windowWidth="24000" windowHeight="8310"/>
  </bookViews>
  <sheets>
    <sheet name="1048" sheetId="1" r:id="rId1"/>
    <sheet name="Grafica" sheetId="7" r:id="rId2"/>
    <sheet name="1045" sheetId="2" r:id="rId3"/>
    <sheet name="Grafica (2)" sheetId="8" r:id="rId4"/>
  </sheets>
  <externalReferences>
    <externalReference r:id="rId5"/>
  </externalReferences>
  <definedNames>
    <definedName name="MZ_COMPROMISOS">'[1]TD CRPS'!$A$5:$C$573</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5" i="8" l="1"/>
  <c r="E15" i="7"/>
  <c r="F19" i="1" l="1"/>
  <c r="D15" i="8" l="1"/>
  <c r="F15" i="8" l="1"/>
  <c r="C15" i="8"/>
  <c r="E14" i="8"/>
  <c r="D14" i="8"/>
  <c r="C14" i="8"/>
  <c r="D15" i="7"/>
  <c r="F15" i="7"/>
  <c r="C15" i="7"/>
  <c r="E14" i="7"/>
  <c r="D14" i="7"/>
  <c r="C14" i="7"/>
  <c r="I12" i="2" l="1"/>
  <c r="J13" i="1"/>
  <c r="D19" i="1"/>
  <c r="E19" i="1"/>
  <c r="G19" i="1"/>
  <c r="H19" i="1" s="1"/>
  <c r="H11" i="2" l="1"/>
  <c r="H9" i="2"/>
  <c r="H10" i="1"/>
  <c r="H11" i="1"/>
  <c r="H12" i="1"/>
  <c r="H13" i="1"/>
  <c r="H14" i="1"/>
  <c r="H15" i="1"/>
  <c r="H16" i="1"/>
  <c r="H17" i="1"/>
  <c r="H18" i="1"/>
  <c r="H8" i="1"/>
  <c r="H9" i="1"/>
  <c r="F15" i="1" l="1"/>
  <c r="F16" i="1"/>
  <c r="F17" i="1"/>
  <c r="F14" i="1"/>
  <c r="F12" i="1"/>
  <c r="F9" i="1"/>
  <c r="F10" i="1"/>
  <c r="G12" i="2"/>
  <c r="H12" i="2" s="1"/>
  <c r="J11" i="2"/>
  <c r="J9" i="2"/>
  <c r="J11" i="1"/>
  <c r="J19" i="1" s="1"/>
  <c r="J18" i="1"/>
  <c r="J12" i="2" l="1"/>
  <c r="F11" i="2"/>
  <c r="F11" i="1"/>
  <c r="E12" i="2"/>
  <c r="F12" i="2" s="1"/>
  <c r="D8" i="1"/>
  <c r="F8" i="1" s="1"/>
</calcChain>
</file>

<file path=xl/sharedStrings.xml><?xml version="1.0" encoding="utf-8"?>
<sst xmlns="http://schemas.openxmlformats.org/spreadsheetml/2006/main" count="109" uniqueCount="72">
  <si>
    <t>UNIDAD ADMINISTRATIVA ESPECIAL DE SERVICIOS PUBLICOS - UAESP</t>
  </si>
  <si>
    <t xml:space="preserve">Fecha de Corte: </t>
  </si>
  <si>
    <t>CONCEPTO DEL GASTO</t>
  </si>
  <si>
    <t>CDPS EXPEDIDOS
(2)</t>
  </si>
  <si>
    <t>APROPIACION VIGENTE
(1)</t>
  </si>
  <si>
    <t>SALDO DISPONIBLE
(3)= (1)-(2)</t>
  </si>
  <si>
    <t>COMPROMISOS (CRP - REGISTROS)
(4)</t>
  </si>
  <si>
    <t>OBSERVACIONES (necesidades, justificación, requerimientos, $)
(7)</t>
  </si>
  <si>
    <t>0065 - Personal de apoyo para la gestión de servicios funerarios</t>
  </si>
  <si>
    <t>0096 - Construccion, Demolición Y Adecuación De Equipamentos De Servicios Funerarios</t>
  </si>
  <si>
    <t>0101 - Estudios Aplicables Al Fortalecimiento De Los Procesos Misionales</t>
  </si>
  <si>
    <t>0001 - Interventoría de la concesión de cementerios</t>
  </si>
  <si>
    <t>0090 - Adquisición de seguros y polizas para amparar los bienes y derechos de los proyectos de la entidad</t>
  </si>
  <si>
    <t xml:space="preserve">Renovación de de seguros y/o polizas aquiridas para amparar bienes de propiedad del Distrito Capital  </t>
  </si>
  <si>
    <t>0133 - Vigilancia</t>
  </si>
  <si>
    <t>Por medio del presente Contrato de Comisión las Partes establecen las condiciones generales que regirán las relaciones que entre ellas surjan en virtud de los encargos que la Entidad Estatal confiera al COMISIONISTA COMPRADOR, para que éste actuando en nombre propio, pero por cuenta de la Entidad Estatal, celebre operaciones a través de los sistemas de negociación administrados por la BMC, según lo permita su Reglamento de Funcionamiento y Operación, cuyo objeto será:
Adquisición del servicio de vigilancia y seguridad privada de los bienes muebles e inmuebles de propiedad de la UAESP - Unidad Administrativa Especial de Servicios Públicos - y de los que sea legalmente responsable, con una empresa legalmente constituida y autorizada por la Superintendencia de Vigilancia y Seguridad Privada, cuyas características técnicas se encuentran detalladas en las fichas técnicas del servicio anexas al presente documento y de conformidad con el procedimiento establecido en el Reglamento de Funcionamiento y Operación de la Bolsa para el mercado de compras públicas.</t>
  </si>
  <si>
    <t>0250 - Subsidios Para Servicios Funerarios</t>
  </si>
  <si>
    <t>Contratar a una sociedad fiduciaria para  la administración y pago de los recursos destinados  a los BENEFICIARIOS DE PAGOS que instruya el CONSTITUYENTE, relacionados con el cumplimiento de sus funciones, en especial los destinados a los Subsidios Funerarios.</t>
  </si>
  <si>
    <t>0050 - Compras equipos, licencias y software</t>
  </si>
  <si>
    <t>Revisión, actualización e implementación de un software para la implementación del SUIF de acuerdo con los lineamientos del Plan Maestro de  Cementerios y Servicios Funerarios; así como la revisión, actualización e implementación de un software para la autorización de subsidios funerarios.</t>
  </si>
  <si>
    <t>0180- Operación de los servicios de atención funeraria en los cementerios de propiedad del Distrito Capital</t>
  </si>
  <si>
    <t>Contratar la prestación del servicios funerarios integrales en el Cementerio Parque Serafín.</t>
  </si>
  <si>
    <t>0011 - Equipos, Materiales, Suministros Y Servicios Para El Proceso De Gestión</t>
  </si>
  <si>
    <t xml:space="preserve">Contratar el suministro de las salas de  velación Cementerio Parque Serafin. </t>
  </si>
  <si>
    <t>Contratos de Prestación de servicios profesionales a la Subdirección de Servicios Funerarios y Alumbrado Público dirigidos al cumplimiento de las metas establecidas en el proyecto de inversión y en plan distrital de desarrollo relacionadas con los Cementerios de Propiedad del Distrito.</t>
  </si>
  <si>
    <t>0050 - Compras, equipos, licencias y software</t>
  </si>
  <si>
    <t>0002 - Interventoría A La Prestación Del Servicio De Alumbrado Público</t>
  </si>
  <si>
    <t>Realizar la interventoría técnica y operativa, administrativa, financiera, ambiental, regulatoria jurídica y de seguridad industrial y salud ocupacional, relacionados con el convenio No. 766 de 1997 y al acuerdo complementario del mismo, suscrito entre el Distrito Capital/UESP y CODENSA el 25 de enero de 2002 y los que los sustituyan, modifiquen o adicionen, cuyo objeto es la prestación del servicio de alumbrado público en Bogotá D.C.</t>
  </si>
  <si>
    <t>0120  -Mejoramiento y mantenimiento de infraestructura Nivel Cero (0) de alumbrado público</t>
  </si>
  <si>
    <t>0076 - Personal De Apoyo Para La Gestión Del Alumbrado Público</t>
  </si>
  <si>
    <t>Prestar los servicios profesionales a la Subdirección de Servicios Funerarios y Alumbrado Público para apoyar la supervisión de la prestación del servicio de alumbrado público y/o los planes, programas y/o proyectos relacionados con la operación y/o administración del alumbrado público.</t>
  </si>
  <si>
    <t>Traslado interno entre Conceptos del gasto
Dado que en el mes de diciembre de 2016 a los contratos de interventoría vigentes No. C-098 y C-099 de 2015, suscritos con Soluciones Especializadas ISES y el Consorcio Interalumbrado respectivamente, se les adelantó una prórroga por un periodo de cuatro (4) meses, con fecha de inicio el 01 de enero de 2017 y fecha de terminación el 30 de abril de 2017, se hace necesario adelantar el proceso contractual que permita concretar el Análisis de Debilidades, Oportunidades, Fortalezas y Amenazas, adelantado por parte de la Subdirección de Servicios Funerarios y Alumbrado Público,  al esquema implementado desde abril del año 2015 (dos zonas para realizar la interventoría del servicio de alumbrado público), a partir del 01 de mayo de 2017 por el termino de doce (12) meses acorde con la disposición presupuestal. Es importante mencionar, que la interventoría al servicio de alumbrado público se constituye en un elemento que permite identificar si la prestación del servicio se realiza bajo los estándares de calidad y eficiencia del servicio, contribuyendo a mejorar la percepción de seguridad tal y como lo determina el Plan Distrital de Desarrollo.</t>
  </si>
  <si>
    <t>Traslado entre conceptos del gasto diferente recurrecia, aprobado MEDIANTE CONCEPTO FAVORABLE el dia 27 de enero de 2017 mediante comunicado No. 2017EE8657.
Dado que en el mes de diciembre de 2016 a los contratos de interventoría vigentes No. C-098 y C-099 de 2015, suscritos con Soluciones Especializadas ISES y el Consorcio Interalumbrado respectivamente, se les adelantó una prórroga por un periodo de cuatro (4) meses, con fecha de inicio el 01 de enero de 2017 y fecha de terminación el 30 de abril de 2017, se hace necesario adelantar el proceso contractual que permita concretar el Análisis de Debilidades, Oportunidades, Fortalezas y Amenazas, adelantado por parte de la Subdirección de Servicios Funerarios y Alumbrado Público,  al esquema implementado desde abril del año 2015 (dos zonas para realizar la interventoría del servicio de alumbrado público), a partir del 01 de mayo de 2017 por el termino de doce (12) meses acorde con la disposición presupuestal. Es importante mencionar, que la interventoría al servicio de alumbrado público se constituye en un elemento que permite identificar si la prestación del servicio se realiza bajo los estándares de calidad y eficiencia del servicio, contribuyendo a mejorar la percepción de seguridad tal y como lo determina el Plan Distrital de Desarrollo.</t>
  </si>
  <si>
    <r>
      <t xml:space="preserve">CONTRATO DE INTERVENTORIA No. 244 DE 2017 CUYO OBJETO ES: </t>
    </r>
    <r>
      <rPr>
        <i/>
        <sz val="12"/>
        <color theme="1"/>
        <rFont val="Calibri"/>
        <family val="2"/>
        <scheme val="minor"/>
      </rPr>
      <t>Realizar la interventoría técnica, operativa, social, administrativa, financiera, ambiental, jurídica, de seguridad industrial y de salud ocupacional, relacionadas con el contrato de concesión No. 311 de 2013, suscrito entre la Unidad Administrativa Especial de Servicios Públicos ¿ UAESP ¿ e Inversiones Monte Sacro Ltda, cuyo objeto  es ¿la prestación del servicio de destino final en equipamientos de propiedad del Distrito Capital y su Administración, Operación, Mantenimiento y Vigilancia, por un término de cinco (5) años mediante Contrato de Concesión en concordancia con lo estipulado en el pliego de condiciones, las normas mencionadas en el numeral 1.7, el Plan de Manejo Ambiental, la licencia ambiental, el Manual Operativo y todas aquellas normas pertinentes vigentes que regulen la prestación de este servicio. ESte CDP reemplaza al CDP  No. 504 de 2016, por tratarse de Proceso de Contratación en Curso.--</t>
    </r>
  </si>
  <si>
    <t xml:space="preserve">200.000.000
La apropiacíon del rubro queda en $0, por traslado entre conceptos del gasto. </t>
  </si>
  <si>
    <t xml:space="preserve">1.162.500.000
La apropiacíon del rubro queda en $0, por traslado entre conceptos del gasto. </t>
  </si>
  <si>
    <t>PROYECTO 1048 - GESTIÓN PARA LA AMPLIACIÓN Y MODERNIZACIÓN DE LOS SERVICIOS FUNERARIOS PRESTADOS EN LOS CEMENTERIOS DE PROPIEDAD DEL DISTRITO CAPITAL</t>
  </si>
  <si>
    <t>PROYECTO 1045 - GESTIÓN PARA LA EFICIENCIA ENERGÉTICA DEL SERVICIO DE ALUMBRADO PÚBLICO</t>
  </si>
  <si>
    <r>
      <t>PROYECTO DE INVERSION:</t>
    </r>
    <r>
      <rPr>
        <sz val="16"/>
        <color theme="1"/>
        <rFont val="Calibri"/>
        <family val="2"/>
        <scheme val="minor"/>
      </rPr>
      <t xml:space="preserve"> </t>
    </r>
  </si>
  <si>
    <t xml:space="preserve">TOTAL </t>
  </si>
  <si>
    <t>TOTAL</t>
  </si>
  <si>
    <t xml:space="preserve">3.318.099.000
Se aumenta la apropiación del concepto en 1.162.500.000 por traslado presupuestal, quedando con una apropiación final de $4.680.599.000
</t>
  </si>
  <si>
    <t>RECURRENCIA</t>
  </si>
  <si>
    <t>Datos Grafico</t>
  </si>
  <si>
    <t>Mes</t>
  </si>
  <si>
    <t>Giro</t>
  </si>
  <si>
    <t xml:space="preserve">
Interventoria operación parque SERAFIN. </t>
  </si>
  <si>
    <t>Pago de Pasivos Exigibles.
Contratar las obras relacionadas con reforzamiento estructural y restauración del edificio de acceso a locales comerciales- del Cementerio Distrital del Sur.
Rehabilitación del Cementerio Central.</t>
  </si>
  <si>
    <t xml:space="preserve">Factibilidad y ampliación de los servicios integrales en los Cementerios del Distrito.
Contratar los estudios y diseños  del sistema eléctrico (RETIE) de los cementerios de propiedad del Distrito Capital.
</t>
  </si>
  <si>
    <r>
      <t>PROYECTO DE INVERSION:</t>
    </r>
    <r>
      <rPr>
        <sz val="11"/>
        <color theme="1"/>
        <rFont val="Calibri"/>
        <family val="2"/>
        <scheme val="minor"/>
      </rPr>
      <t xml:space="preserve"> 1048- GESTIÓN PARA LA AMPLIACIÓN Y MODERNIZACIÓN DE LOS SERVICIOS FUNERARIOS PRESTADOS EN LOS CEMENTERIOS DE PROPIEDAD DEL DISTRITO CAPITAL</t>
    </r>
  </si>
  <si>
    <t>% DE EJECUCION
(5) = (4)/(1)</t>
  </si>
  <si>
    <t>PAGOS EFECTUADOS
(6)</t>
  </si>
  <si>
    <t>CDPS PENDIENTES POR COMPROMETER
(7) = (2) - (4)</t>
  </si>
  <si>
    <t>Diciembre</t>
  </si>
  <si>
    <t>Noviembre</t>
  </si>
  <si>
    <t>Octubre</t>
  </si>
  <si>
    <t>Septiembre</t>
  </si>
  <si>
    <t>Agosto</t>
  </si>
  <si>
    <t>Julio</t>
  </si>
  <si>
    <t>Junio</t>
  </si>
  <si>
    <t>Mayo</t>
  </si>
  <si>
    <t>Abril</t>
  </si>
  <si>
    <t>Marzo</t>
  </si>
  <si>
    <t>Febrero</t>
  </si>
  <si>
    <t>Enero</t>
  </si>
  <si>
    <t>Crp</t>
  </si>
  <si>
    <t>Cdp's</t>
  </si>
  <si>
    <t>apro vigente</t>
  </si>
  <si>
    <r>
      <t>PROYECTO DE INVERSION:</t>
    </r>
    <r>
      <rPr>
        <sz val="11"/>
        <color theme="1"/>
        <rFont val="Calibri"/>
        <family val="2"/>
        <scheme val="minor"/>
      </rPr>
      <t xml:space="preserve"> 1045- GESTIÓN PARA LA  EFICIENCIA ENERGÉTICA DEL SERVICIO DE ALUMBRADO PÚBLICO</t>
    </r>
  </si>
  <si>
    <t>Fecha de Corte:  17/02/2017</t>
  </si>
  <si>
    <t>CON CORTE AL 23 DE FEBRERO DE 2017</t>
  </si>
  <si>
    <t>CON CORTE AL 23 DE FEBRERO DE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</si>
</sst>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 #,##0.00_);_(&quot;$&quot;\ * \(#,##0.00\);_(&quot;$&quot;\ * &quot;-&quot;??_);_(@_)"/>
    <numFmt numFmtId="43" formatCode="_(* #,##0.00_);_(* \(#,##0.00\);_(* &quot;-&quot;??_);_(@_)"/>
    <numFmt numFmtId="164" formatCode="_(* #,##0_);_(* \(#,##0\);_(* &quot;-&quot;??_);_(@_)"/>
    <numFmt numFmtId="165" formatCode="_(&quot;$&quot;\ * #,##0_);_(&quot;$&quot;\ * \(#,##0\);_(&quot;$&quot;\ * &quot;-&quot;??_);_(@_)"/>
  </numFmts>
  <fonts count="15" x14ac:knownFonts="1">
    <font>
      <sz val="11"/>
      <color theme="1"/>
      <name val="Calibri"/>
      <family val="2"/>
      <scheme val="minor"/>
    </font>
    <font>
      <sz val="11"/>
      <color theme="1"/>
      <name val="Calibri"/>
      <family val="2"/>
      <scheme val="minor"/>
    </font>
    <font>
      <b/>
      <sz val="11"/>
      <color theme="1"/>
      <name val="Gisha"/>
      <family val="2"/>
    </font>
    <font>
      <b/>
      <sz val="12"/>
      <color theme="1"/>
      <name val="Calibri"/>
      <family val="2"/>
      <scheme val="minor"/>
    </font>
    <font>
      <b/>
      <sz val="11"/>
      <color theme="1"/>
      <name val="Calibri"/>
      <family val="2"/>
      <scheme val="minor"/>
    </font>
    <font>
      <sz val="12"/>
      <color theme="1"/>
      <name val="Calibri"/>
      <family val="2"/>
      <scheme val="minor"/>
    </font>
    <font>
      <sz val="11"/>
      <color theme="1"/>
      <name val="Gisha"/>
      <family val="2"/>
    </font>
    <font>
      <sz val="14"/>
      <color theme="1"/>
      <name val="Calibri"/>
      <family val="2"/>
      <scheme val="minor"/>
    </font>
    <font>
      <b/>
      <sz val="16"/>
      <color theme="1"/>
      <name val="Calibri"/>
      <family val="2"/>
      <scheme val="minor"/>
    </font>
    <font>
      <sz val="16"/>
      <color theme="1"/>
      <name val="Calibri"/>
      <family val="2"/>
      <scheme val="minor"/>
    </font>
    <font>
      <b/>
      <sz val="12"/>
      <color theme="1"/>
      <name val="Gisha"/>
      <family val="2"/>
    </font>
    <font>
      <i/>
      <sz val="12"/>
      <color theme="1"/>
      <name val="Calibri"/>
      <family val="2"/>
      <scheme val="minor"/>
    </font>
    <font>
      <b/>
      <sz val="11"/>
      <color rgb="FF0070C0"/>
      <name val="Calibri"/>
      <family val="2"/>
      <scheme val="minor"/>
    </font>
    <font>
      <b/>
      <sz val="11"/>
      <color theme="4" tint="-0.249977111117893"/>
      <name val="Calibri"/>
      <family val="2"/>
      <scheme val="minor"/>
    </font>
    <font>
      <sz val="11"/>
      <color theme="4" tint="-0.249977111117893"/>
      <name val="Calibri"/>
      <family val="2"/>
      <scheme val="minor"/>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dotted">
        <color auto="1"/>
      </left>
      <right style="dotted">
        <color auto="1"/>
      </right>
      <top/>
      <bottom style="dotted">
        <color auto="1"/>
      </bottom>
      <diagonal/>
    </border>
    <border>
      <left style="dotted">
        <color auto="1"/>
      </left>
      <right style="medium">
        <color auto="1"/>
      </right>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style="thin">
        <color indexed="64"/>
      </left>
      <right style="thin">
        <color indexed="64"/>
      </right>
      <top/>
      <bottom/>
      <diagonal/>
    </border>
  </borders>
  <cellStyleXfs count="5">
    <xf numFmtId="0" fontId="0"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66">
    <xf numFmtId="0" fontId="0" fillId="0" borderId="0" xfId="0"/>
    <xf numFmtId="164" fontId="0" fillId="0" borderId="0" xfId="0" applyNumberFormat="1"/>
    <xf numFmtId="0" fontId="3" fillId="0" borderId="1" xfId="0" quotePrefix="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quotePrefix="1" applyFont="1" applyFill="1" applyBorder="1" applyAlignment="1">
      <alignment horizontal="center" vertical="center" wrapText="1"/>
    </xf>
    <xf numFmtId="43" fontId="0" fillId="0" borderId="0" xfId="2" applyFont="1"/>
    <xf numFmtId="0" fontId="5" fillId="0" borderId="1" xfId="0" applyFont="1" applyFill="1" applyBorder="1" applyAlignment="1">
      <alignment horizontal="justify" vertical="center" wrapText="1"/>
    </xf>
    <xf numFmtId="0" fontId="0" fillId="0" borderId="1" xfId="0" applyBorder="1" applyAlignment="1">
      <alignment wrapText="1"/>
    </xf>
    <xf numFmtId="164" fontId="6" fillId="2" borderId="1" xfId="1" applyNumberFormat="1" applyFont="1" applyFill="1" applyBorder="1" applyAlignment="1">
      <alignment horizontal="center" vertical="center" wrapText="1"/>
    </xf>
    <xf numFmtId="164" fontId="6" fillId="2" borderId="1" xfId="1" quotePrefix="1" applyNumberFormat="1" applyFont="1" applyFill="1" applyBorder="1" applyAlignment="1">
      <alignment horizontal="center" vertical="center" wrapText="1"/>
    </xf>
    <xf numFmtId="2" fontId="6" fillId="2" borderId="1" xfId="0" quotePrefix="1" applyNumberFormat="1" applyFont="1" applyFill="1" applyBorder="1" applyAlignment="1">
      <alignment horizontal="justify" vertical="top" wrapText="1"/>
    </xf>
    <xf numFmtId="164" fontId="6" fillId="2" borderId="1" xfId="1" applyNumberFormat="1" applyFont="1" applyFill="1" applyBorder="1" applyAlignment="1">
      <alignment horizontal="center" vertical="center"/>
    </xf>
    <xf numFmtId="2" fontId="6" fillId="2" borderId="1" xfId="0" quotePrefix="1" applyNumberFormat="1" applyFont="1" applyFill="1" applyBorder="1" applyAlignment="1">
      <alignment horizontal="center" vertical="center" wrapText="1"/>
    </xf>
    <xf numFmtId="0" fontId="7" fillId="0" borderId="0" xfId="0" applyFont="1"/>
    <xf numFmtId="0" fontId="7" fillId="0" borderId="0" xfId="0" quotePrefix="1" applyFont="1" applyAlignment="1">
      <alignment horizontal="left"/>
    </xf>
    <xf numFmtId="0" fontId="8" fillId="0" borderId="0" xfId="0" applyFont="1"/>
    <xf numFmtId="0" fontId="9" fillId="0" borderId="0" xfId="0" applyFont="1"/>
    <xf numFmtId="0" fontId="8" fillId="0" borderId="0" xfId="0" quotePrefix="1" applyFont="1" applyAlignment="1">
      <alignment horizontal="left"/>
    </xf>
    <xf numFmtId="0" fontId="9" fillId="0" borderId="0" xfId="0" quotePrefix="1" applyFont="1" applyAlignment="1">
      <alignment horizontal="left"/>
    </xf>
    <xf numFmtId="0" fontId="8" fillId="0" borderId="1" xfId="0" quotePrefix="1"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quotePrefix="1" applyFont="1" applyFill="1" applyBorder="1" applyAlignment="1">
      <alignment horizontal="center" vertical="center" wrapText="1"/>
    </xf>
    <xf numFmtId="164" fontId="10" fillId="2" borderId="1" xfId="1" applyNumberFormat="1" applyFont="1" applyFill="1" applyBorder="1" applyAlignment="1">
      <alignment horizontal="center" vertical="center" wrapText="1"/>
    </xf>
    <xf numFmtId="164" fontId="10" fillId="2" borderId="1" xfId="1" quotePrefix="1" applyNumberFormat="1" applyFont="1" applyFill="1" applyBorder="1" applyAlignment="1">
      <alignment horizontal="center" vertical="center" wrapText="1"/>
    </xf>
    <xf numFmtId="2" fontId="10" fillId="2" borderId="1" xfId="0" quotePrefix="1" applyNumberFormat="1" applyFont="1" applyFill="1" applyBorder="1" applyAlignment="1">
      <alignment horizontal="center" vertical="center" wrapText="1"/>
    </xf>
    <xf numFmtId="2" fontId="10" fillId="2" borderId="1" xfId="0" quotePrefix="1" applyNumberFormat="1" applyFont="1" applyFill="1" applyBorder="1" applyAlignment="1">
      <alignment horizontal="justify" vertical="top" wrapText="1"/>
    </xf>
    <xf numFmtId="164" fontId="10" fillId="2" borderId="1" xfId="1" applyNumberFormat="1" applyFont="1" applyFill="1" applyBorder="1" applyAlignment="1">
      <alignment horizontal="center" vertical="center"/>
    </xf>
    <xf numFmtId="0" fontId="5" fillId="0" borderId="1" xfId="0" applyFont="1" applyBorder="1" applyAlignment="1">
      <alignment wrapText="1"/>
    </xf>
    <xf numFmtId="2" fontId="2" fillId="2" borderId="1" xfId="0" applyNumberFormat="1" applyFont="1" applyFill="1" applyBorder="1" applyAlignment="1">
      <alignment horizontal="center" vertical="center" wrapText="1"/>
    </xf>
    <xf numFmtId="0" fontId="4" fillId="0" borderId="3" xfId="0" applyFont="1" applyBorder="1" applyAlignment="1">
      <alignment vertical="center"/>
    </xf>
    <xf numFmtId="2" fontId="10" fillId="2" borderId="1" xfId="0" applyNumberFormat="1" applyFont="1" applyFill="1" applyBorder="1" applyAlignment="1">
      <alignment horizontal="justify" vertical="top" wrapText="1"/>
    </xf>
    <xf numFmtId="164" fontId="4" fillId="0" borderId="1" xfId="0" applyNumberFormat="1" applyFont="1" applyBorder="1"/>
    <xf numFmtId="1" fontId="6" fillId="2" borderId="1" xfId="0" quotePrefix="1" applyNumberFormat="1" applyFont="1" applyFill="1" applyBorder="1" applyAlignment="1">
      <alignment horizontal="center" vertical="center" wrapText="1"/>
    </xf>
    <xf numFmtId="1" fontId="10" fillId="2" borderId="1" xfId="0" quotePrefix="1" applyNumberFormat="1" applyFont="1" applyFill="1" applyBorder="1" applyAlignment="1">
      <alignment horizontal="center" vertical="center" wrapText="1"/>
    </xf>
    <xf numFmtId="0" fontId="5" fillId="3" borderId="1" xfId="0" applyFont="1" applyFill="1" applyBorder="1" applyAlignment="1">
      <alignment horizontal="justify" vertical="center" wrapText="1"/>
    </xf>
    <xf numFmtId="0" fontId="4" fillId="2" borderId="0" xfId="0" applyFont="1" applyFill="1"/>
    <xf numFmtId="0" fontId="4" fillId="2" borderId="0" xfId="0" quotePrefix="1" applyFont="1" applyFill="1" applyAlignment="1">
      <alignment horizontal="left"/>
    </xf>
    <xf numFmtId="165" fontId="12" fillId="2" borderId="4" xfId="3" applyNumberFormat="1" applyFont="1" applyFill="1" applyBorder="1"/>
    <xf numFmtId="165" fontId="12" fillId="2" borderId="5" xfId="3" applyNumberFormat="1" applyFont="1" applyFill="1" applyBorder="1"/>
    <xf numFmtId="43" fontId="4" fillId="0" borderId="1" xfId="2" applyFont="1" applyBorder="1" applyAlignment="1">
      <alignment vertical="center"/>
    </xf>
    <xf numFmtId="164" fontId="4" fillId="0" borderId="1" xfId="0" applyNumberFormat="1" applyFont="1" applyBorder="1" applyAlignment="1">
      <alignment vertical="center"/>
    </xf>
    <xf numFmtId="10" fontId="0" fillId="0" borderId="0" xfId="0" applyNumberFormat="1"/>
    <xf numFmtId="10" fontId="9" fillId="0" borderId="0" xfId="0" applyNumberFormat="1" applyFont="1"/>
    <xf numFmtId="10" fontId="8" fillId="0" borderId="1" xfId="0" quotePrefix="1" applyNumberFormat="1" applyFont="1" applyFill="1" applyBorder="1" applyAlignment="1">
      <alignment horizontal="center" vertical="center" wrapText="1"/>
    </xf>
    <xf numFmtId="10" fontId="0" fillId="0" borderId="0" xfId="2" applyNumberFormat="1" applyFont="1"/>
    <xf numFmtId="9" fontId="2" fillId="2" borderId="1" xfId="4" applyFont="1" applyFill="1" applyBorder="1" applyAlignment="1">
      <alignment horizontal="center" vertical="center" wrapText="1"/>
    </xf>
    <xf numFmtId="0" fontId="6" fillId="2" borderId="1" xfId="1" applyNumberFormat="1" applyFont="1" applyFill="1" applyBorder="1" applyAlignment="1">
      <alignment horizontal="center" vertical="center" wrapText="1"/>
    </xf>
    <xf numFmtId="10" fontId="3" fillId="0" borderId="1" xfId="0" quotePrefix="1" applyNumberFormat="1" applyFont="1" applyFill="1" applyBorder="1" applyAlignment="1">
      <alignment horizontal="center" vertical="center" wrapText="1"/>
    </xf>
    <xf numFmtId="9" fontId="6" fillId="2" borderId="1" xfId="4" applyFont="1" applyFill="1" applyBorder="1" applyAlignment="1">
      <alignment horizontal="center" vertical="center" wrapText="1"/>
    </xf>
    <xf numFmtId="10" fontId="4" fillId="0" borderId="1" xfId="0" applyNumberFormat="1" applyFont="1" applyBorder="1" applyAlignment="1">
      <alignment horizontal="center"/>
    </xf>
    <xf numFmtId="0" fontId="0" fillId="0" borderId="1" xfId="0" applyBorder="1"/>
    <xf numFmtId="10" fontId="4" fillId="0" borderId="1" xfId="0" applyNumberFormat="1" applyFont="1" applyBorder="1" applyAlignment="1">
      <alignment horizontal="center" vertical="center"/>
    </xf>
    <xf numFmtId="165" fontId="0" fillId="0" borderId="0" xfId="3" applyNumberFormat="1" applyFont="1"/>
    <xf numFmtId="0" fontId="4" fillId="0" borderId="0" xfId="0" applyFont="1"/>
    <xf numFmtId="165" fontId="13" fillId="0" borderId="0" xfId="3" applyNumberFormat="1" applyFont="1"/>
    <xf numFmtId="0" fontId="13" fillId="0" borderId="0" xfId="0" applyFont="1"/>
    <xf numFmtId="165" fontId="13" fillId="2" borderId="4" xfId="3" applyNumberFormat="1" applyFont="1" applyFill="1" applyBorder="1"/>
    <xf numFmtId="165" fontId="13" fillId="2" borderId="5" xfId="3" applyNumberFormat="1" applyFont="1" applyFill="1" applyBorder="1"/>
    <xf numFmtId="165" fontId="14" fillId="0" borderId="0" xfId="3" applyNumberFormat="1" applyFont="1"/>
    <xf numFmtId="0" fontId="14" fillId="0" borderId="0" xfId="0" applyFont="1"/>
    <xf numFmtId="165" fontId="13" fillId="2" borderId="6" xfId="3" applyNumberFormat="1" applyFont="1" applyFill="1" applyBorder="1"/>
    <xf numFmtId="165" fontId="13" fillId="2" borderId="7" xfId="3" applyNumberFormat="1" applyFont="1" applyFill="1" applyBorder="1"/>
    <xf numFmtId="164" fontId="6" fillId="2" borderId="8" xfId="1" applyNumberFormat="1" applyFont="1" applyFill="1" applyBorder="1" applyAlignment="1">
      <alignment horizontal="center" vertical="center"/>
    </xf>
    <xf numFmtId="0" fontId="3" fillId="0" borderId="2" xfId="0" quotePrefix="1" applyFont="1" applyBorder="1" applyAlignment="1">
      <alignment horizontal="center" vertical="center"/>
    </xf>
    <xf numFmtId="0" fontId="3" fillId="0" borderId="2" xfId="0" applyFont="1" applyBorder="1" applyAlignment="1">
      <alignment horizontal="center" vertical="center"/>
    </xf>
    <xf numFmtId="0" fontId="4" fillId="0" borderId="2" xfId="0" applyFont="1" applyBorder="1" applyAlignment="1">
      <alignment horizontal="center"/>
    </xf>
  </cellXfs>
  <cellStyles count="5">
    <cellStyle name="Millares" xfId="2" builtinId="3"/>
    <cellStyle name="Millares 2" xfId="1"/>
    <cellStyle name="Moneda" xfId="3" builtinId="4"/>
    <cellStyle name="Normal" xfId="0" builtinId="0"/>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600" b="1" i="0" u="none" strike="noStrike" kern="1200" cap="all" spc="120" normalizeH="0" baseline="0">
                <a:solidFill>
                  <a:sysClr val="windowText" lastClr="000000">
                    <a:lumMod val="65000"/>
                    <a:lumOff val="35000"/>
                  </a:sysClr>
                </a:solidFill>
                <a:latin typeface="+mn-lt"/>
                <a:ea typeface="+mn-ea"/>
                <a:cs typeface="+mn-cs"/>
              </a:defRPr>
            </a:pPr>
            <a:r>
              <a:rPr lang="es-CO" sz="1100" b="1" i="0" cap="all" baseline="0">
                <a:effectLst/>
              </a:rPr>
              <a:t>PROYECTO 1048 - GESTIÓN PARA LA AMPLIACIÓN Y MODERNIZACIÓN DE LOS SERVICIOS FUNERARIOS PRESTADOS EN LOS CEMENTERIOS DE PROPIEDAD DEL DISTRITO CAPITAL</a:t>
            </a:r>
            <a:endParaRPr lang="es-CO" sz="1100">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endParaRPr lang="es-CO"/>
          </a:p>
        </c:rich>
      </c:tx>
      <c:layout>
        <c:manualLayout>
          <c:xMode val="edge"/>
          <c:yMode val="edge"/>
          <c:x val="0.12964758382224739"/>
          <c:y val="3.9119854609674209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600" b="1" i="0" u="none" strike="noStrike" kern="1200" cap="all" spc="120" normalizeH="0" baseline="0">
              <a:solidFill>
                <a:sysClr val="windowText" lastClr="000000">
                  <a:lumMod val="65000"/>
                  <a:lumOff val="35000"/>
                </a:sysClr>
              </a:solidFill>
              <a:latin typeface="+mn-lt"/>
              <a:ea typeface="+mn-ea"/>
              <a:cs typeface="+mn-cs"/>
            </a:defRPr>
          </a:pPr>
          <a:endParaRPr lang="es-CO"/>
        </a:p>
      </c:txPr>
    </c:title>
    <c:autoTitleDeleted val="0"/>
    <c:plotArea>
      <c:layout>
        <c:manualLayout>
          <c:layoutTarget val="inner"/>
          <c:xMode val="edge"/>
          <c:yMode val="edge"/>
          <c:x val="9.132742794774476E-2"/>
          <c:y val="0.11947301406703788"/>
          <c:w val="0.89808531040371442"/>
          <c:h val="0.68542157775935753"/>
        </c:manualLayout>
      </c:layout>
      <c:barChart>
        <c:barDir val="col"/>
        <c:grouping val="clustered"/>
        <c:varyColors val="0"/>
        <c:ser>
          <c:idx val="0"/>
          <c:order val="0"/>
          <c:tx>
            <c:strRef>
              <c:f>Grafica!$C$13</c:f>
              <c:strCache>
                <c:ptCount val="1"/>
                <c:pt idx="0">
                  <c:v>apro vigente</c:v>
                </c:pt>
              </c:strCache>
            </c:strRef>
          </c:tx>
          <c:spPr>
            <a:solidFill>
              <a:schemeClr val="accent2"/>
            </a:solidFill>
            <a:ln>
              <a:noFill/>
            </a:ln>
            <a:effectLst/>
          </c:spPr>
          <c:invertIfNegative val="0"/>
          <c:dPt>
            <c:idx val="11"/>
            <c:invertIfNegative val="0"/>
            <c:bubble3D val="0"/>
            <c:extLst>
              <c:ext xmlns:c16="http://schemas.microsoft.com/office/drawing/2014/chart" uri="{C3380CC4-5D6E-409C-BE32-E72D297353CC}">
                <c16:uniqueId val="{00000000-B42D-4F05-A544-D344344D4770}"/>
              </c:ext>
            </c:extLst>
          </c:dPt>
          <c:cat>
            <c:strRef>
              <c:f>Grafica!$B$14:$B$25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Grafica!$C$14:$C$25</c:f>
              <c:numCache>
                <c:formatCode>_("$"\ * #,##0_);_("$"\ * \(#,##0\);_("$"\ * "-"??_);_(@_)</c:formatCode>
                <c:ptCount val="12"/>
                <c:pt idx="0">
                  <c:v>8549.8089999999993</c:v>
                </c:pt>
                <c:pt idx="1">
                  <c:v>8549.8089999999993</c:v>
                </c:pt>
              </c:numCache>
            </c:numRef>
          </c:val>
          <c:extLst>
            <c:ext xmlns:c16="http://schemas.microsoft.com/office/drawing/2014/chart" uri="{C3380CC4-5D6E-409C-BE32-E72D297353CC}">
              <c16:uniqueId val="{00000001-B42D-4F05-A544-D344344D4770}"/>
            </c:ext>
          </c:extLst>
        </c:ser>
        <c:ser>
          <c:idx val="1"/>
          <c:order val="1"/>
          <c:tx>
            <c:strRef>
              <c:f>Grafica!$D$13</c:f>
              <c:strCache>
                <c:ptCount val="1"/>
                <c:pt idx="0">
                  <c:v>Cdp's</c:v>
                </c:pt>
              </c:strCache>
            </c:strRef>
          </c:tx>
          <c:spPr>
            <a:solidFill>
              <a:schemeClr val="accent4"/>
            </a:solidFill>
            <a:ln>
              <a:noFill/>
            </a:ln>
            <a:effectLst/>
          </c:spPr>
          <c:invertIfNegative val="0"/>
          <c:dPt>
            <c:idx val="11"/>
            <c:invertIfNegative val="0"/>
            <c:bubble3D val="0"/>
            <c:spPr>
              <a:solidFill>
                <a:schemeClr val="accent4"/>
              </a:solidFill>
              <a:ln w="22225" cap="rnd" cmpd="sng">
                <a:solidFill>
                  <a:schemeClr val="accent2"/>
                </a:solidFill>
                <a:round/>
              </a:ln>
              <a:effectLst/>
            </c:spPr>
            <c:extLst>
              <c:ext xmlns:c16="http://schemas.microsoft.com/office/drawing/2014/chart" uri="{C3380CC4-5D6E-409C-BE32-E72D297353CC}">
                <c16:uniqueId val="{00000003-B42D-4F05-A544-D344344D4770}"/>
              </c:ext>
            </c:extLst>
          </c:dPt>
          <c:cat>
            <c:strRef>
              <c:f>Grafica!$B$14:$B$25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Grafica!$D$14:$D$25</c:f>
              <c:numCache>
                <c:formatCode>_("$"\ * #,##0_);_("$"\ * \(#,##0\);_("$"\ * "-"??_);_(@_)</c:formatCode>
                <c:ptCount val="12"/>
                <c:pt idx="0">
                  <c:v>1859.598088</c:v>
                </c:pt>
                <c:pt idx="1">
                  <c:v>1914.598088</c:v>
                </c:pt>
              </c:numCache>
            </c:numRef>
          </c:val>
          <c:extLst>
            <c:ext xmlns:c16="http://schemas.microsoft.com/office/drawing/2014/chart" uri="{C3380CC4-5D6E-409C-BE32-E72D297353CC}">
              <c16:uniqueId val="{00000004-B42D-4F05-A544-D344344D4770}"/>
            </c:ext>
          </c:extLst>
        </c:ser>
        <c:ser>
          <c:idx val="2"/>
          <c:order val="2"/>
          <c:tx>
            <c:strRef>
              <c:f>Grafica!$E$13</c:f>
              <c:strCache>
                <c:ptCount val="1"/>
                <c:pt idx="0">
                  <c:v>Crp</c:v>
                </c:pt>
              </c:strCache>
            </c:strRef>
          </c:tx>
          <c:spPr>
            <a:solidFill>
              <a:schemeClr val="accent6"/>
            </a:solidFill>
            <a:ln>
              <a:noFill/>
            </a:ln>
            <a:effectLst/>
          </c:spPr>
          <c:invertIfNegative val="0"/>
          <c:cat>
            <c:strRef>
              <c:f>Grafica!$B$14:$B$25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Grafica!$E$14:$E$25</c:f>
              <c:numCache>
                <c:formatCode>_("$"\ * #,##0_);_("$"\ * \(#,##0\);_("$"\ * "-"??_);_(@_)</c:formatCode>
                <c:ptCount val="12"/>
                <c:pt idx="0">
                  <c:v>1311.6228100000001</c:v>
                </c:pt>
                <c:pt idx="1">
                  <c:v>1724.0495370000001</c:v>
                </c:pt>
              </c:numCache>
            </c:numRef>
          </c:val>
          <c:extLst>
            <c:ext xmlns:c16="http://schemas.microsoft.com/office/drawing/2014/chart" uri="{C3380CC4-5D6E-409C-BE32-E72D297353CC}">
              <c16:uniqueId val="{00000005-B42D-4F05-A544-D344344D4770}"/>
            </c:ext>
          </c:extLst>
        </c:ser>
        <c:ser>
          <c:idx val="3"/>
          <c:order val="3"/>
          <c:tx>
            <c:strRef>
              <c:f>Grafica!$F$13</c:f>
              <c:strCache>
                <c:ptCount val="1"/>
                <c:pt idx="0">
                  <c:v>Giro</c:v>
                </c:pt>
              </c:strCache>
            </c:strRef>
          </c:tx>
          <c:spPr>
            <a:solidFill>
              <a:schemeClr val="accent2">
                <a:lumMod val="60000"/>
              </a:schemeClr>
            </a:solidFill>
            <a:ln>
              <a:noFill/>
            </a:ln>
            <a:effectLst/>
          </c:spPr>
          <c:invertIfNegative val="0"/>
          <c:cat>
            <c:strRef>
              <c:f>Grafica!$B$14:$B$25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Grafica!$F$14:$F$25</c:f>
              <c:numCache>
                <c:formatCode>_("$"\ * #,##0_);_("$"\ * \(#,##0\);_("$"\ * "-"??_);_(@_)</c:formatCode>
                <c:ptCount val="12"/>
                <c:pt idx="0">
                  <c:v>0</c:v>
                </c:pt>
                <c:pt idx="1">
                  <c:v>26.324121999999999</c:v>
                </c:pt>
              </c:numCache>
            </c:numRef>
          </c:val>
          <c:extLst>
            <c:ext xmlns:c16="http://schemas.microsoft.com/office/drawing/2014/chart" uri="{C3380CC4-5D6E-409C-BE32-E72D297353CC}">
              <c16:uniqueId val="{00000006-B42D-4F05-A544-D344344D4770}"/>
            </c:ext>
          </c:extLst>
        </c:ser>
        <c:dLbls>
          <c:showLegendKey val="0"/>
          <c:showVal val="0"/>
          <c:showCatName val="0"/>
          <c:showSerName val="0"/>
          <c:showPercent val="0"/>
          <c:showBubbleSize val="0"/>
        </c:dLbls>
        <c:gapWidth val="150"/>
        <c:axId val="316820912"/>
        <c:axId val="449422752"/>
      </c:barChart>
      <c:catAx>
        <c:axId val="3168209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CO"/>
          </a:p>
        </c:txPr>
        <c:crossAx val="449422752"/>
        <c:crosses val="autoZero"/>
        <c:auto val="1"/>
        <c:lblAlgn val="ctr"/>
        <c:lblOffset val="100"/>
        <c:noMultiLvlLbl val="0"/>
      </c:catAx>
      <c:valAx>
        <c:axId val="449422752"/>
        <c:scaling>
          <c:orientation val="minMax"/>
        </c:scaling>
        <c:delete val="0"/>
        <c:axPos val="l"/>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s-CO"/>
                  <a:t>Millones de Pesos</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s-CO"/>
            </a:p>
          </c:txPr>
        </c:title>
        <c:numFmt formatCode="_(&quot;$&quot;\ * #,##0_);_(&quot;$&quot;\ * \(#,##0\);_(&quot;$&quot;\ * &quot;-&quot;??_);_(@_)"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16820912"/>
        <c:crosses val="autoZero"/>
        <c:crossBetween val="between"/>
      </c:val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600" b="1" i="0" u="none" strike="noStrike" kern="1200" cap="all" spc="120" normalizeH="0" baseline="0">
                <a:solidFill>
                  <a:sysClr val="windowText" lastClr="000000">
                    <a:lumMod val="65000"/>
                    <a:lumOff val="35000"/>
                  </a:sysClr>
                </a:solidFill>
                <a:latin typeface="+mn-lt"/>
                <a:ea typeface="+mn-ea"/>
                <a:cs typeface="+mn-cs"/>
              </a:defRPr>
            </a:pPr>
            <a:r>
              <a:rPr lang="es-CO" sz="1200" b="1" i="0" cap="all" baseline="0">
                <a:effectLst/>
              </a:rPr>
              <a:t>PROYECTO 1045 - GESTIÓN PARA LA EFICIENCIA ENERGÉTICA DEL SERVICIO DE ALUMBRADO PÚBLICO</a:t>
            </a:r>
            <a:endParaRPr lang="es-CO" sz="1200">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endParaRPr lang="es-CO"/>
          </a:p>
        </c:rich>
      </c:tx>
      <c:layout>
        <c:manualLayout>
          <c:xMode val="edge"/>
          <c:yMode val="edge"/>
          <c:x val="0.12964758382224739"/>
          <c:y val="3.9119854609674209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600" b="1" i="0" u="none" strike="noStrike" kern="1200" cap="all" spc="120" normalizeH="0" baseline="0">
              <a:solidFill>
                <a:sysClr val="windowText" lastClr="000000">
                  <a:lumMod val="65000"/>
                  <a:lumOff val="35000"/>
                </a:sysClr>
              </a:solidFill>
              <a:latin typeface="+mn-lt"/>
              <a:ea typeface="+mn-ea"/>
              <a:cs typeface="+mn-cs"/>
            </a:defRPr>
          </a:pPr>
          <a:endParaRPr lang="es-CO"/>
        </a:p>
      </c:txPr>
    </c:title>
    <c:autoTitleDeleted val="0"/>
    <c:plotArea>
      <c:layout>
        <c:manualLayout>
          <c:layoutTarget val="inner"/>
          <c:xMode val="edge"/>
          <c:yMode val="edge"/>
          <c:x val="9.132742794774476E-2"/>
          <c:y val="0.11947301406703788"/>
          <c:w val="0.89808531040371442"/>
          <c:h val="0.68542157775935753"/>
        </c:manualLayout>
      </c:layout>
      <c:barChart>
        <c:barDir val="col"/>
        <c:grouping val="clustered"/>
        <c:varyColors val="0"/>
        <c:ser>
          <c:idx val="0"/>
          <c:order val="0"/>
          <c:tx>
            <c:strRef>
              <c:f>'Grafica (2)'!$C$13</c:f>
              <c:strCache>
                <c:ptCount val="1"/>
                <c:pt idx="0">
                  <c:v>apro vigente</c:v>
                </c:pt>
              </c:strCache>
            </c:strRef>
          </c:tx>
          <c:spPr>
            <a:solidFill>
              <a:schemeClr val="accent2"/>
            </a:solidFill>
            <a:ln>
              <a:noFill/>
            </a:ln>
            <a:effectLst/>
          </c:spPr>
          <c:invertIfNegative val="0"/>
          <c:dPt>
            <c:idx val="11"/>
            <c:invertIfNegative val="0"/>
            <c:bubble3D val="0"/>
            <c:extLst>
              <c:ext xmlns:c16="http://schemas.microsoft.com/office/drawing/2014/chart" uri="{C3380CC4-5D6E-409C-BE32-E72D297353CC}">
                <c16:uniqueId val="{00000000-FF07-48C9-80A0-008C1E6F49EB}"/>
              </c:ext>
            </c:extLst>
          </c:dPt>
          <c:cat>
            <c:strRef>
              <c:f>'Grafica (2)'!$B$14:$B$25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'Grafica (2)'!$C$14:$C$25</c:f>
              <c:numCache>
                <c:formatCode>_("$"\ * #,##0_);_("$"\ * \(#,##0\);_("$"\ * "-"??_);_(@_)</c:formatCode>
                <c:ptCount val="12"/>
                <c:pt idx="0">
                  <c:v>5724.5990000000002</c:v>
                </c:pt>
                <c:pt idx="1">
                  <c:v>5724.5990000000002</c:v>
                </c:pt>
              </c:numCache>
            </c:numRef>
          </c:val>
          <c:extLst>
            <c:ext xmlns:c16="http://schemas.microsoft.com/office/drawing/2014/chart" uri="{C3380CC4-5D6E-409C-BE32-E72D297353CC}">
              <c16:uniqueId val="{00000001-FF07-48C9-80A0-008C1E6F49EB}"/>
            </c:ext>
          </c:extLst>
        </c:ser>
        <c:ser>
          <c:idx val="1"/>
          <c:order val="1"/>
          <c:tx>
            <c:strRef>
              <c:f>'Grafica (2)'!$D$13</c:f>
              <c:strCache>
                <c:ptCount val="1"/>
                <c:pt idx="0">
                  <c:v>Cdp's</c:v>
                </c:pt>
              </c:strCache>
            </c:strRef>
          </c:tx>
          <c:spPr>
            <a:solidFill>
              <a:schemeClr val="accent4"/>
            </a:solidFill>
            <a:ln>
              <a:noFill/>
            </a:ln>
            <a:effectLst/>
          </c:spPr>
          <c:invertIfNegative val="0"/>
          <c:dPt>
            <c:idx val="11"/>
            <c:invertIfNegative val="0"/>
            <c:bubble3D val="0"/>
            <c:spPr>
              <a:solidFill>
                <a:schemeClr val="accent4"/>
              </a:solidFill>
              <a:ln w="22225" cap="rnd" cmpd="sng">
                <a:solidFill>
                  <a:schemeClr val="accent2"/>
                </a:solidFill>
                <a:round/>
              </a:ln>
              <a:effectLst/>
            </c:spPr>
            <c:extLst>
              <c:ext xmlns:c16="http://schemas.microsoft.com/office/drawing/2014/chart" uri="{C3380CC4-5D6E-409C-BE32-E72D297353CC}">
                <c16:uniqueId val="{00000003-FF07-48C9-80A0-008C1E6F49EB}"/>
              </c:ext>
            </c:extLst>
          </c:dPt>
          <c:cat>
            <c:strRef>
              <c:f>'Grafica (2)'!$B$14:$B$25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'Grafica (2)'!$D$14:$D$25</c:f>
              <c:numCache>
                <c:formatCode>_("$"\ * #,##0_);_("$"\ * \(#,##0\);_("$"\ * "-"??_);_(@_)</c:formatCode>
                <c:ptCount val="12"/>
                <c:pt idx="0">
                  <c:v>5347.0141219999996</c:v>
                </c:pt>
                <c:pt idx="1">
                  <c:v>5438.0141219999996</c:v>
                </c:pt>
              </c:numCache>
            </c:numRef>
          </c:val>
          <c:extLst>
            <c:ext xmlns:c16="http://schemas.microsoft.com/office/drawing/2014/chart" uri="{C3380CC4-5D6E-409C-BE32-E72D297353CC}">
              <c16:uniqueId val="{00000004-FF07-48C9-80A0-008C1E6F49EB}"/>
            </c:ext>
          </c:extLst>
        </c:ser>
        <c:ser>
          <c:idx val="2"/>
          <c:order val="2"/>
          <c:tx>
            <c:strRef>
              <c:f>'Grafica (2)'!$E$13</c:f>
              <c:strCache>
                <c:ptCount val="1"/>
                <c:pt idx="0">
                  <c:v>Crp</c:v>
                </c:pt>
              </c:strCache>
            </c:strRef>
          </c:tx>
          <c:spPr>
            <a:solidFill>
              <a:schemeClr val="accent6"/>
            </a:solidFill>
            <a:ln>
              <a:noFill/>
            </a:ln>
            <a:effectLst/>
          </c:spPr>
          <c:invertIfNegative val="0"/>
          <c:cat>
            <c:strRef>
              <c:f>'Grafica (2)'!$B$14:$B$25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'Grafica (2)'!$E$14:$E$25</c:f>
              <c:numCache>
                <c:formatCode>_("$"\ * #,##0_);_("$"\ * \(#,##0\);_("$"\ * "-"??_);_(@_)</c:formatCode>
                <c:ptCount val="12"/>
                <c:pt idx="0">
                  <c:v>567.415122</c:v>
                </c:pt>
                <c:pt idx="1">
                  <c:v>715.69845199999997</c:v>
                </c:pt>
              </c:numCache>
            </c:numRef>
          </c:val>
          <c:extLst>
            <c:ext xmlns:c16="http://schemas.microsoft.com/office/drawing/2014/chart" uri="{C3380CC4-5D6E-409C-BE32-E72D297353CC}">
              <c16:uniqueId val="{00000005-FF07-48C9-80A0-008C1E6F49EB}"/>
            </c:ext>
          </c:extLst>
        </c:ser>
        <c:ser>
          <c:idx val="3"/>
          <c:order val="3"/>
          <c:tx>
            <c:strRef>
              <c:f>'Grafica (2)'!$F$13</c:f>
              <c:strCache>
                <c:ptCount val="1"/>
                <c:pt idx="0">
                  <c:v>Giro</c:v>
                </c:pt>
              </c:strCache>
            </c:strRef>
          </c:tx>
          <c:spPr>
            <a:solidFill>
              <a:schemeClr val="accent2">
                <a:lumMod val="60000"/>
              </a:schemeClr>
            </a:solidFill>
            <a:ln>
              <a:noFill/>
            </a:ln>
            <a:effectLst/>
          </c:spPr>
          <c:invertIfNegative val="0"/>
          <c:cat>
            <c:strRef>
              <c:f>'Grafica (2)'!$B$14:$B$25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'Grafica (2)'!$F$14:$F$25</c:f>
              <c:numCache>
                <c:formatCode>_("$"\ * #,##0_);_("$"\ * \(#,##0\);_("$"\ * "-"??_);_(@_)</c:formatCode>
                <c:ptCount val="12"/>
                <c:pt idx="0">
                  <c:v>0</c:v>
                </c:pt>
                <c:pt idx="1">
                  <c:v>32.211409000000003</c:v>
                </c:pt>
              </c:numCache>
            </c:numRef>
          </c:val>
          <c:extLst>
            <c:ext xmlns:c16="http://schemas.microsoft.com/office/drawing/2014/chart" uri="{C3380CC4-5D6E-409C-BE32-E72D297353CC}">
              <c16:uniqueId val="{00000006-FF07-48C9-80A0-008C1E6F49EB}"/>
            </c:ext>
          </c:extLst>
        </c:ser>
        <c:dLbls>
          <c:showLegendKey val="0"/>
          <c:showVal val="0"/>
          <c:showCatName val="0"/>
          <c:showSerName val="0"/>
          <c:showPercent val="0"/>
          <c:showBubbleSize val="0"/>
        </c:dLbls>
        <c:gapWidth val="150"/>
        <c:axId val="316820912"/>
        <c:axId val="449422752"/>
      </c:barChart>
      <c:catAx>
        <c:axId val="3168209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CO"/>
          </a:p>
        </c:txPr>
        <c:crossAx val="449422752"/>
        <c:crosses val="autoZero"/>
        <c:auto val="1"/>
        <c:lblAlgn val="ctr"/>
        <c:lblOffset val="100"/>
        <c:noMultiLvlLbl val="0"/>
      </c:catAx>
      <c:valAx>
        <c:axId val="449422752"/>
        <c:scaling>
          <c:orientation val="minMax"/>
        </c:scaling>
        <c:delete val="0"/>
        <c:axPos val="l"/>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s-CO"/>
                  <a:t>Millones de Pesos</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s-CO"/>
            </a:p>
          </c:txPr>
        </c:title>
        <c:numFmt formatCode="_(&quot;$&quot;\ * #,##0_);_(&quot;$&quot;\ * \(#,##0\);_(&quot;$&quot;\ * &quot;-&quot;??_);_(@_)"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16820912"/>
        <c:crosses val="autoZero"/>
        <c:crossBetween val="between"/>
      </c:val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6</xdr:col>
      <xdr:colOff>271462</xdr:colOff>
      <xdr:row>6</xdr:row>
      <xdr:rowOff>180980</xdr:rowOff>
    </xdr:from>
    <xdr:to>
      <xdr:col>18</xdr:col>
      <xdr:colOff>723900</xdr:colOff>
      <xdr:row>27</xdr:row>
      <xdr:rowOff>76200</xdr:rowOff>
    </xdr:to>
    <xdr:graphicFrame macro="">
      <xdr:nvGraphicFramePr>
        <xdr:cNvPr id="2" name="Gráfico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271462</xdr:colOff>
      <xdr:row>6</xdr:row>
      <xdr:rowOff>180980</xdr:rowOff>
    </xdr:from>
    <xdr:to>
      <xdr:col>18</xdr:col>
      <xdr:colOff>723900</xdr:colOff>
      <xdr:row>27</xdr:row>
      <xdr:rowOff>76200</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RESUMEN%20PRESUPUESTAL%20POR%20RUBRO%20(8)1209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X RUBRO (2)"/>
      <sheetName val="INFORME X RUBRO"/>
      <sheetName val="CDPS "/>
      <sheetName val="TD CRPS"/>
      <sheetName val="td compromisos marce"/>
      <sheetName val="CRPS "/>
      <sheetName val="Hoja4"/>
      <sheetName val="EJECUCIÓN"/>
      <sheetName val="T.D. CONC.GASTO"/>
      <sheetName val="CDPS CONC.GASTO"/>
    </sheetNames>
    <sheetDataSet>
      <sheetData sheetId="0" refreshError="1"/>
      <sheetData sheetId="1" refreshError="1"/>
      <sheetData sheetId="2" refreshError="1"/>
      <sheetData sheetId="3">
        <row r="5">
          <cell r="A5" t="str">
            <v>1003-1-1-01-14-00-0000-00</v>
          </cell>
          <cell r="B5" t="str">
            <v>UNIDAD ADMINISTRATIVA ESPECIAL DE SERVICIOS PUBLICOS</v>
          </cell>
          <cell r="C5">
            <v>6548627</v>
          </cell>
        </row>
        <row r="6">
          <cell r="A6" t="str">
            <v>1003-1-1-01-21-00-0000-00</v>
          </cell>
          <cell r="B6" t="str">
            <v>UNIDAD ADMINISTRATIVA ESPECIAL DE SERVICIOS PUBLICOS</v>
          </cell>
          <cell r="C6">
            <v>14015732</v>
          </cell>
        </row>
        <row r="7">
          <cell r="A7" t="str">
            <v>1003-1-1-01-26-00-0000-00</v>
          </cell>
          <cell r="B7" t="str">
            <v>UNIDAD ADMINISTRATIVA ESPECIAL DE SERVICIOS PUBLICOS</v>
          </cell>
          <cell r="C7">
            <v>420956</v>
          </cell>
        </row>
        <row r="8">
          <cell r="A8" t="str">
            <v>1013-3-1-14-02-21-0584-205</v>
          </cell>
          <cell r="B8" t="str">
            <v>METRICA CONSULTORES S A S</v>
          </cell>
          <cell r="C8">
            <v>41083592</v>
          </cell>
        </row>
        <row r="9">
          <cell r="A9" t="str">
            <v>1023-3-1-14-02-21-0584-204</v>
          </cell>
          <cell r="B9" t="str">
            <v>MARIA CAMILA CORAL VILLOTA</v>
          </cell>
          <cell r="C9">
            <v>13410000</v>
          </cell>
        </row>
        <row r="10">
          <cell r="A10" t="str">
            <v>103-1-1-02-03-01-0000-00</v>
          </cell>
          <cell r="B10" t="str">
            <v>MARCELA  GOMEZ CLARK</v>
          </cell>
          <cell r="C10">
            <v>5800000</v>
          </cell>
        </row>
        <row r="11">
          <cell r="A11" t="str">
            <v>1043-3-1-14-02-21-0584-204</v>
          </cell>
          <cell r="B11" t="str">
            <v>EMPRESA DE ACUEDUCTO ALCANTARILLADO Y ASEO DE BOGOTA ESP</v>
          </cell>
          <cell r="C11">
            <v>5000000000</v>
          </cell>
        </row>
        <row r="12">
          <cell r="A12" t="str">
            <v>1073-3-1-14-02-21-0584-205</v>
          </cell>
          <cell r="B12" t="str">
            <v>VIVIANA ISABEL ARENAS VIOLA</v>
          </cell>
          <cell r="C12">
            <v>34883333</v>
          </cell>
        </row>
        <row r="13">
          <cell r="A13" t="str">
            <v>1073-3-1-14-02-21-0584-207</v>
          </cell>
          <cell r="B13" t="str">
            <v>VIVIANA ISABEL ARENAS VIOLA</v>
          </cell>
          <cell r="C13">
            <v>34883333</v>
          </cell>
        </row>
        <row r="14">
          <cell r="A14" t="str">
            <v>1083-1-1-02-03-01-0000-00</v>
          </cell>
          <cell r="B14" t="str">
            <v>HERNANDO DE JESUS HERRERA MERCADO</v>
          </cell>
          <cell r="C14">
            <v>1399591620</v>
          </cell>
        </row>
        <row r="15">
          <cell r="A15" t="str">
            <v>1103-3-1-14-02-21-0584-205</v>
          </cell>
          <cell r="B15" t="str">
            <v>HELI ALFREDO IZACIGA SUAREZ</v>
          </cell>
          <cell r="C15">
            <v>21532362</v>
          </cell>
        </row>
        <row r="16">
          <cell r="A16" t="str">
            <v>1123-1-1-02-03-01-0000-00</v>
          </cell>
          <cell r="B16" t="str">
            <v>ALBERTO  ROA QUINONES</v>
          </cell>
          <cell r="C16">
            <v>76266666</v>
          </cell>
        </row>
        <row r="17">
          <cell r="A17" t="str">
            <v>113-1-1-02-03-01-0000-00</v>
          </cell>
          <cell r="B17" t="str">
            <v>RAUL WEXLER PULIDO TELLEZ</v>
          </cell>
          <cell r="C17">
            <v>5800000</v>
          </cell>
        </row>
        <row r="18">
          <cell r="A18" t="str">
            <v>1133-1-2-02-03-00-0000-00</v>
          </cell>
          <cell r="B18" t="str">
            <v>UNIDAD ADMINISTRATIVA ESPECIAL DE SERVICIOS PUBLICOS</v>
          </cell>
          <cell r="C18">
            <v>805060</v>
          </cell>
        </row>
        <row r="19">
          <cell r="A19" t="str">
            <v>1143-1-1-02-03-01-0000-00</v>
          </cell>
          <cell r="B19" t="str">
            <v>ZAYRA ESTEFANIA USECHE GOMEZ</v>
          </cell>
          <cell r="C19">
            <v>3200000</v>
          </cell>
        </row>
        <row r="20">
          <cell r="A20" t="str">
            <v>1153-3-1-14-03-31-0581-235</v>
          </cell>
          <cell r="B20" t="str">
            <v>LUISA FERNANDA SANTIAGO DELVASTO</v>
          </cell>
          <cell r="C20">
            <v>57000000</v>
          </cell>
        </row>
        <row r="21">
          <cell r="A21" t="str">
            <v>1163-1-1-02-03-01-0000-00</v>
          </cell>
          <cell r="B21" t="str">
            <v>BDO AUDIT S A</v>
          </cell>
          <cell r="C21">
            <v>46400000</v>
          </cell>
        </row>
        <row r="22">
          <cell r="A22" t="str">
            <v>1173-1-1-03-01-02-0000-00</v>
          </cell>
          <cell r="B22" t="str">
            <v>UNIDAD ADMINISTRATIVA ESPECIAL DE SERVICIOS PUBLICOS</v>
          </cell>
          <cell r="C22">
            <v>36802000</v>
          </cell>
        </row>
        <row r="23">
          <cell r="A23" t="str">
            <v>1173-1-1-03-01-03-0000-00</v>
          </cell>
          <cell r="B23" t="str">
            <v>UNIDAD ADMINISTRATIVA ESPECIAL DE SERVICIOS PUBLICOS</v>
          </cell>
          <cell r="C23">
            <v>50861361</v>
          </cell>
        </row>
        <row r="24">
          <cell r="A24" t="str">
            <v>1173-1-1-03-01-05-0000-00</v>
          </cell>
          <cell r="B24" t="str">
            <v>UNIDAD ADMINISTRATIVA ESPECIAL DE SERVICIOS PUBLICOS</v>
          </cell>
          <cell r="C24">
            <v>24596700</v>
          </cell>
        </row>
        <row r="25">
          <cell r="A25" t="str">
            <v>1173-1-1-03-02-01-0000-00</v>
          </cell>
          <cell r="B25" t="str">
            <v>UNIDAD ADMINISTRATIVA ESPECIAL DE SERVICIOS PUBLICOS</v>
          </cell>
          <cell r="C25">
            <v>39529024</v>
          </cell>
        </row>
        <row r="26">
          <cell r="A26" t="str">
            <v>1173-1-1-03-02-02-0000-00</v>
          </cell>
          <cell r="B26" t="str">
            <v>UNIDAD ADMINISTRATIVA ESPECIAL DE SERVICIOS PUBLICOS</v>
          </cell>
          <cell r="C26">
            <v>35004980</v>
          </cell>
        </row>
        <row r="27">
          <cell r="A27" t="str">
            <v>1173-1-1-03-02-04-0000-00</v>
          </cell>
          <cell r="B27" t="str">
            <v>UNIDAD ADMINISTRATIVA ESPECIAL DE SERVICIOS PUBLICOS</v>
          </cell>
          <cell r="C27">
            <v>3610172</v>
          </cell>
        </row>
        <row r="28">
          <cell r="A28" t="str">
            <v>1173-1-1-03-02-06-0000-00</v>
          </cell>
          <cell r="B28" t="str">
            <v>UNIDAD ADMINISTRATIVA ESPECIAL DE SERVICIOS PUBLICOS</v>
          </cell>
          <cell r="C28">
            <v>18447600</v>
          </cell>
        </row>
        <row r="29">
          <cell r="A29" t="str">
            <v>1173-1-1-03-02-07-0000-00</v>
          </cell>
          <cell r="B29" t="str">
            <v>UNIDAD ADMINISTRATIVA ESPECIAL DE SERVICIOS PUBLICOS</v>
          </cell>
          <cell r="C29">
            <v>12299700</v>
          </cell>
        </row>
        <row r="30">
          <cell r="A30" t="str">
            <v>1173-1-1-03-02-09-0000-00</v>
          </cell>
          <cell r="B30" t="str">
            <v>UNIDAD ADMINISTRATIVA ESPECIAL DE SERVICIOS PUBLICOS</v>
          </cell>
          <cell r="C30">
            <v>8892</v>
          </cell>
        </row>
        <row r="31">
          <cell r="A31" t="str">
            <v>1183-3-1-14-03-31-0581-235</v>
          </cell>
          <cell r="B31" t="str">
            <v>EMPRESA DE TELECOMUNICACIONES DE BOGOTA SA ESP</v>
          </cell>
          <cell r="C31">
            <v>159386506</v>
          </cell>
        </row>
        <row r="32">
          <cell r="A32" t="str">
            <v>1193-1-1-02-03-01-0000-00</v>
          </cell>
          <cell r="B32" t="str">
            <v>GERARDO  PINZON</v>
          </cell>
          <cell r="C32">
            <v>52250000</v>
          </cell>
        </row>
        <row r="33">
          <cell r="A33" t="str">
            <v>123-3-1-14-02-21-0584-205</v>
          </cell>
          <cell r="B33" t="str">
            <v>GABRIELA  SANDOVAL MONTOYA</v>
          </cell>
          <cell r="C33">
            <v>83999990</v>
          </cell>
        </row>
        <row r="34">
          <cell r="A34" t="str">
            <v>1263-1-1-02-03-01-0000-00</v>
          </cell>
          <cell r="B34" t="str">
            <v>JEIMY JOHANA PEDRAZA VENEGAS</v>
          </cell>
          <cell r="C34">
            <v>0</v>
          </cell>
        </row>
        <row r="35">
          <cell r="A35" t="str">
            <v>1273-1-1-02-03-01-0000-00</v>
          </cell>
          <cell r="B35" t="str">
            <v>MARIELA  RUIZ JEREZ</v>
          </cell>
          <cell r="C35">
            <v>0</v>
          </cell>
        </row>
        <row r="36">
          <cell r="A36" t="str">
            <v>1303-1-1-02-03-01-0000-00</v>
          </cell>
          <cell r="B36" t="str">
            <v>KELLY MARCELA TORRES RISCANEVO</v>
          </cell>
          <cell r="C36">
            <v>42750000</v>
          </cell>
        </row>
        <row r="37">
          <cell r="A37" t="str">
            <v>1323-1-1-02-03-01-0000-00</v>
          </cell>
          <cell r="B37" t="str">
            <v>MONICA  CASTRO MARTINEZ</v>
          </cell>
          <cell r="C37">
            <v>66500000</v>
          </cell>
        </row>
        <row r="38">
          <cell r="A38" t="str">
            <v>133-3-1-14-03-31-0581-235</v>
          </cell>
          <cell r="B38" t="str">
            <v>RUBEN ESTEBAN BUITRAGO DAZA</v>
          </cell>
          <cell r="C38">
            <v>21597000</v>
          </cell>
        </row>
        <row r="39">
          <cell r="A39" t="str">
            <v>1373-3-1-14-03-31-0581-235</v>
          </cell>
          <cell r="B39" t="str">
            <v>JOSE LEONARDO ALVAREZ ORTIZ</v>
          </cell>
          <cell r="C39">
            <v>15620000</v>
          </cell>
        </row>
        <row r="40">
          <cell r="A40" t="str">
            <v>1403-1-1-01-01-00-0000-00</v>
          </cell>
          <cell r="B40" t="str">
            <v>UNIDAD ADMINISTRATIVA ESPECIAL DE SERVICIOS PUBLICOS</v>
          </cell>
          <cell r="C40">
            <v>499100201</v>
          </cell>
        </row>
        <row r="41">
          <cell r="A41" t="str">
            <v>1403-1-1-01-04-00-0000-00</v>
          </cell>
          <cell r="B41" t="str">
            <v>UNIDAD ADMINISTRATIVA ESPECIAL DE SERVICIOS PUBLICOS</v>
          </cell>
          <cell r="C41">
            <v>39478773</v>
          </cell>
        </row>
        <row r="42">
          <cell r="A42" t="str">
            <v>1403-1-1-01-05-00-0000-00</v>
          </cell>
          <cell r="B42" t="str">
            <v>UNIDAD ADMINISTRATIVA ESPECIAL DE SERVICIOS PUBLICOS</v>
          </cell>
          <cell r="C42">
            <v>8209167</v>
          </cell>
        </row>
        <row r="43">
          <cell r="A43" t="str">
            <v>1403-1-1-01-06-00-0000-00</v>
          </cell>
          <cell r="B43" t="str">
            <v>UNIDAD ADMINISTRATIVA ESPECIAL DE SERVICIOS PUBLICOS</v>
          </cell>
          <cell r="C43">
            <v>830033</v>
          </cell>
        </row>
        <row r="44">
          <cell r="A44" t="str">
            <v>1403-1-1-01-07-00-0000-00</v>
          </cell>
          <cell r="B44" t="str">
            <v>UNIDAD ADMINISTRATIVA ESPECIAL DE SERVICIOS PUBLICOS</v>
          </cell>
          <cell r="C44">
            <v>62825</v>
          </cell>
        </row>
        <row r="45">
          <cell r="A45" t="str">
            <v>1403-1-1-01-08-00-0000-00</v>
          </cell>
          <cell r="B45" t="str">
            <v>UNIDAD ADMINISTRATIVA ESPECIAL DE SERVICIOS PUBLICOS</v>
          </cell>
          <cell r="C45">
            <v>32095179</v>
          </cell>
        </row>
        <row r="46">
          <cell r="A46" t="str">
            <v>1403-1-1-01-13-00-0000-00</v>
          </cell>
          <cell r="B46" t="str">
            <v>UNIDAD ADMINISTRATIVA ESPECIAL DE SERVICIOS PUBLICOS</v>
          </cell>
          <cell r="C46">
            <v>1017274</v>
          </cell>
        </row>
        <row r="47">
          <cell r="A47" t="str">
            <v>1403-1-1-01-14-00-0000-00</v>
          </cell>
          <cell r="B47" t="str">
            <v>UNIDAD ADMINISTRATIVA ESPECIAL DE SERVICIOS PUBLICOS</v>
          </cell>
          <cell r="C47">
            <v>37561099</v>
          </cell>
        </row>
        <row r="48">
          <cell r="A48" t="str">
            <v>1403-1-1-01-15-00-0000-00</v>
          </cell>
          <cell r="B48" t="str">
            <v>UNIDAD ADMINISTRATIVA ESPECIAL DE SERVICIOS PUBLICOS</v>
          </cell>
          <cell r="C48">
            <v>153647778</v>
          </cell>
        </row>
        <row r="49">
          <cell r="A49" t="str">
            <v>1403-1-1-01-16-00-0000-00</v>
          </cell>
          <cell r="B49" t="str">
            <v>UNIDAD ADMINISTRATIVA ESPECIAL DE SERVICIOS PUBLICOS</v>
          </cell>
          <cell r="C49">
            <v>7680299</v>
          </cell>
        </row>
        <row r="50">
          <cell r="A50" t="str">
            <v>1403-1-1-01-17-00-0000-00</v>
          </cell>
          <cell r="B50" t="str">
            <v>UNIDAD ADMINISTRATIVA ESPECIAL DE SERVICIOS PUBLICOS</v>
          </cell>
          <cell r="C50">
            <v>486061</v>
          </cell>
        </row>
        <row r="51">
          <cell r="A51" t="str">
            <v>1403-1-1-01-21-00-0000-00</v>
          </cell>
          <cell r="B51" t="str">
            <v>UNIDAD ADMINISTRATIVA ESPECIAL DE SERVICIOS PUBLICOS</v>
          </cell>
          <cell r="C51">
            <v>51397416</v>
          </cell>
        </row>
        <row r="52">
          <cell r="A52" t="str">
            <v>1403-1-1-01-26-00-0000-00</v>
          </cell>
          <cell r="B52" t="str">
            <v>UNIDAD ADMINISTRATIVA ESPECIAL DE SERVICIOS PUBLICOS</v>
          </cell>
          <cell r="C52">
            <v>2704881</v>
          </cell>
        </row>
        <row r="53">
          <cell r="A53" t="str">
            <v>1413-3-1-14-02-21-0584-206</v>
          </cell>
          <cell r="B53" t="str">
            <v>OTONIEL  DIAZ MUÑOZ</v>
          </cell>
          <cell r="C53">
            <v>185934</v>
          </cell>
        </row>
        <row r="54">
          <cell r="A54" t="str">
            <v>143-3-1-14-03-31-0581-235</v>
          </cell>
          <cell r="B54" t="str">
            <v>YULLIE EUGENIA QUICANO RAMIREZ</v>
          </cell>
          <cell r="C54">
            <v>96000000</v>
          </cell>
        </row>
        <row r="55">
          <cell r="A55" t="str">
            <v>1443-3-1-14-02-21-0584-206</v>
          </cell>
          <cell r="B55" t="str">
            <v>OTONIEL  DIAZ MUÑOZ</v>
          </cell>
          <cell r="C55">
            <v>2390640</v>
          </cell>
        </row>
        <row r="56">
          <cell r="A56" t="str">
            <v>153-3-1-14-03-31-0581-235</v>
          </cell>
          <cell r="B56" t="str">
            <v>PATRICIA ELIZABETH MURCIA PAEZ</v>
          </cell>
          <cell r="C56">
            <v>180959998</v>
          </cell>
        </row>
        <row r="57">
          <cell r="A57" t="str">
            <v>163-3-1-14-03-31-0581-235</v>
          </cell>
          <cell r="B57" t="str">
            <v>WILSON ARTURO BORDA MORA</v>
          </cell>
          <cell r="C57">
            <v>35999991</v>
          </cell>
        </row>
        <row r="58">
          <cell r="A58" t="str">
            <v>173-3-1-14-03-31-0581-235</v>
          </cell>
          <cell r="B58" t="str">
            <v>SEBASTIAN  MORALES GALVIS</v>
          </cell>
          <cell r="C58">
            <v>35900666</v>
          </cell>
        </row>
        <row r="59">
          <cell r="A59" t="str">
            <v>183-3-1-14-03-31-0581-235</v>
          </cell>
          <cell r="B59" t="str">
            <v>MONICA SOLEDAD MURCIA PAEZ</v>
          </cell>
          <cell r="C59">
            <v>208799992</v>
          </cell>
        </row>
        <row r="60">
          <cell r="A60" t="str">
            <v>193-3-1-14-02-21-0584-205</v>
          </cell>
          <cell r="B60" t="str">
            <v>DORA SOFIA ROBAYO BARBOSA</v>
          </cell>
          <cell r="C60">
            <v>95999869</v>
          </cell>
        </row>
        <row r="61">
          <cell r="A61" t="str">
            <v>203-1-1-02-03-01-0000-00</v>
          </cell>
          <cell r="B61" t="str">
            <v>KAREN ISABEL MURCIA MATALLANA</v>
          </cell>
          <cell r="C61">
            <v>65998500</v>
          </cell>
        </row>
        <row r="62">
          <cell r="A62" t="str">
            <v>223-1-2-02-03-00-0000-00</v>
          </cell>
          <cell r="B62" t="str">
            <v>UNIDAD ADMINISTRATIVA ESPECIAL DE SERVICIOS PUBLICOS</v>
          </cell>
          <cell r="C62">
            <v>16825792</v>
          </cell>
        </row>
        <row r="63">
          <cell r="A63" t="str">
            <v>23-3-1-14-02-21-0584-205</v>
          </cell>
          <cell r="B63" t="str">
            <v>DIAZ UMAÑA &amp; ASOCIADOS SAS</v>
          </cell>
          <cell r="C63">
            <v>208568000</v>
          </cell>
        </row>
        <row r="64">
          <cell r="A64" t="str">
            <v>233-1-2-02-08-01-0000-00</v>
          </cell>
          <cell r="B64" t="str">
            <v>UNIDAD ADMINISTRATIVA ESPECIAL DE SERVICIOS PUBLICOS</v>
          </cell>
          <cell r="C64">
            <v>63742060</v>
          </cell>
        </row>
        <row r="65">
          <cell r="B65" t="str">
            <v>TEBOCOL SAS</v>
          </cell>
          <cell r="C65">
            <v>1189845</v>
          </cell>
        </row>
        <row r="66">
          <cell r="A66" t="str">
            <v>233-1-2-02-08-02-0000-00</v>
          </cell>
          <cell r="B66" t="str">
            <v>UNIDAD ADMINISTRATIVA ESPECIAL DE SERVICIOS PUBLICOS</v>
          </cell>
          <cell r="C66">
            <v>3262220</v>
          </cell>
        </row>
        <row r="67">
          <cell r="A67" t="str">
            <v>233-1-2-02-08-03-0000-00</v>
          </cell>
          <cell r="B67" t="str">
            <v>UNIDAD ADMINISTRATIVA ESPECIAL DE SERVICIOS PUBLICOS</v>
          </cell>
          <cell r="C67">
            <v>139150</v>
          </cell>
        </row>
        <row r="68">
          <cell r="A68" t="str">
            <v>233-1-2-02-08-04-0000-00</v>
          </cell>
          <cell r="B68" t="str">
            <v>UNIDAD ADMINISTRATIVA ESPECIAL DE SERVICIOS PUBLICOS</v>
          </cell>
          <cell r="C68">
            <v>51043640</v>
          </cell>
        </row>
        <row r="69">
          <cell r="A69" t="str">
            <v>243-3-1-14-02-21-0584-205</v>
          </cell>
          <cell r="B69" t="str">
            <v>UNIDAD ADMINISTRATIVA ESPECIAL DE SERVICIOS PUBLICOS</v>
          </cell>
          <cell r="C69">
            <v>31839955</v>
          </cell>
        </row>
        <row r="70">
          <cell r="A70" t="str">
            <v>253-1-2-01-02-00-0000-00</v>
          </cell>
          <cell r="B70" t="str">
            <v>UNIDAD ADMINISTRATIVA ESPECIAL DE SERVICIOS PUBLICOS</v>
          </cell>
          <cell r="C70">
            <v>1754800</v>
          </cell>
        </row>
        <row r="71">
          <cell r="A71" t="str">
            <v>253-1-2-01-04-00-0000-00</v>
          </cell>
          <cell r="B71" t="str">
            <v>UNIDAD ADMINISTRATIVA ESPECIAL DE SERVICIOS PUBLICOS</v>
          </cell>
          <cell r="C71">
            <v>9108372</v>
          </cell>
        </row>
        <row r="72">
          <cell r="A72" t="str">
            <v>253-1-2-02-03-00-0000-00</v>
          </cell>
          <cell r="B72" t="str">
            <v>UNIDAD ADMINISTRATIVA ESPECIAL DE SERVICIOS PUBLICOS</v>
          </cell>
          <cell r="C72">
            <v>3848900</v>
          </cell>
        </row>
        <row r="73">
          <cell r="A73" t="str">
            <v>253-1-2-02-04-00-0000-00</v>
          </cell>
          <cell r="B73" t="str">
            <v>UNIDAD ADMINISTRATIVA ESPECIAL DE SERVICIOS PUBLICOS</v>
          </cell>
          <cell r="C73">
            <v>1742250</v>
          </cell>
        </row>
        <row r="74">
          <cell r="A74" t="str">
            <v>253-1-2-02-05-01-0000-00</v>
          </cell>
          <cell r="B74" t="str">
            <v>UNIDAD ADMINISTRATIVA ESPECIAL DE SERVICIOS PUBLICOS</v>
          </cell>
          <cell r="C74">
            <v>2528786</v>
          </cell>
        </row>
        <row r="75">
          <cell r="A75" t="str">
            <v>253-1-2-03-02-00-0000-00</v>
          </cell>
          <cell r="B75" t="str">
            <v>UNIDAD ADMINISTRATIVA ESPECIAL DE SERVICIOS PUBLICOS</v>
          </cell>
          <cell r="C75">
            <v>972556</v>
          </cell>
        </row>
        <row r="76">
          <cell r="A76" t="str">
            <v>273-3-1-14-03-31-0581-235</v>
          </cell>
          <cell r="B76" t="str">
            <v>SIRLEY LORENA QUINTERO GOMEZ</v>
          </cell>
          <cell r="C76">
            <v>32199996</v>
          </cell>
        </row>
        <row r="77">
          <cell r="A77" t="str">
            <v>283-3-1-14-03-31-0581-235</v>
          </cell>
          <cell r="B77" t="str">
            <v>JOHANA  PATIÑO VELILLA</v>
          </cell>
          <cell r="C77">
            <v>80499996</v>
          </cell>
        </row>
        <row r="78">
          <cell r="A78" t="str">
            <v>293-3-1-14-02-21-0584-204</v>
          </cell>
          <cell r="B78" t="str">
            <v>TANIA MARINELA GARCIA MENDEZ</v>
          </cell>
          <cell r="C78">
            <v>66000000</v>
          </cell>
        </row>
        <row r="79">
          <cell r="A79" t="str">
            <v>303-3-1-14-02-21-0584-206</v>
          </cell>
          <cell r="B79" t="str">
            <v>FRANCISCO JAVIER ACOSTA SUAREZ</v>
          </cell>
          <cell r="C79">
            <v>144928000</v>
          </cell>
        </row>
        <row r="80">
          <cell r="A80" t="str">
            <v>313-3-1-14-03-31-0581-235</v>
          </cell>
          <cell r="B80" t="str">
            <v>GUILLERMO ALFONSO AGUANCHA BAUTE</v>
          </cell>
          <cell r="C80">
            <v>85249999</v>
          </cell>
        </row>
        <row r="81">
          <cell r="A81" t="str">
            <v>323-3-1-14-03-31-0581-235</v>
          </cell>
          <cell r="B81" t="str">
            <v>LUZ DARY CUEVAS MUÑOZ</v>
          </cell>
          <cell r="C81">
            <v>90933326</v>
          </cell>
        </row>
        <row r="82">
          <cell r="A82" t="str">
            <v>33-3-1-14-02-21-0584-206</v>
          </cell>
          <cell r="B82" t="str">
            <v>DENNY VANNESSA SOTELO BUSTOS</v>
          </cell>
          <cell r="C82">
            <v>95990500</v>
          </cell>
        </row>
        <row r="83">
          <cell r="A83" t="str">
            <v>333-3-1-14-02-21-0584-205</v>
          </cell>
          <cell r="B83" t="str">
            <v>SAADA SOLIMA MAHMUD SANCHEZ</v>
          </cell>
          <cell r="C83">
            <v>85704667</v>
          </cell>
        </row>
        <row r="84">
          <cell r="A84" t="str">
            <v>333-3-1-14-02-21-0584-206</v>
          </cell>
          <cell r="B84" t="str">
            <v>SAADA SOLIMA MAHMUD SANCHEZ</v>
          </cell>
          <cell r="C84">
            <v>85704448</v>
          </cell>
        </row>
        <row r="85">
          <cell r="A85" t="str">
            <v>343-3-1-14-01-14-0582-171</v>
          </cell>
          <cell r="B85" t="str">
            <v>MILTON FERNANDO MONTOYA PARDO</v>
          </cell>
          <cell r="C85">
            <v>170906659</v>
          </cell>
        </row>
        <row r="86">
          <cell r="A86" t="str">
            <v>353-3-1-14-01-14-0582-171</v>
          </cell>
          <cell r="B86" t="str">
            <v>MARIA CAMILA ANA FERNANDA LOZANO MARTINEZ</v>
          </cell>
          <cell r="C86">
            <v>73666659</v>
          </cell>
        </row>
        <row r="87">
          <cell r="A87" t="str">
            <v>363-3-1-14-01-14-0582-171</v>
          </cell>
          <cell r="B87" t="str">
            <v>ANGIE ALEXANDRA HERNANDEZ CASTAÑO</v>
          </cell>
          <cell r="C87">
            <v>40181814</v>
          </cell>
        </row>
        <row r="88">
          <cell r="A88" t="str">
            <v>373-3-1-14-03-31-0581-235</v>
          </cell>
          <cell r="B88" t="str">
            <v>DANIEL ARTURO JAIME VELANDIA</v>
          </cell>
          <cell r="C88">
            <v>77000000</v>
          </cell>
        </row>
        <row r="89">
          <cell r="A89" t="str">
            <v>403-1-1-01-01-00-0000-00</v>
          </cell>
          <cell r="B89" t="str">
            <v>UNIDAD ADMINISTRATIVA ESPECIAL DE SERVICIOS PUBLICOS</v>
          </cell>
          <cell r="C89">
            <v>347329304</v>
          </cell>
        </row>
        <row r="90">
          <cell r="A90" t="str">
            <v>403-1-1-01-04-00-0000-00</v>
          </cell>
          <cell r="B90" t="str">
            <v>UNIDAD ADMINISTRATIVA ESPECIAL DE SERVICIOS PUBLICOS</v>
          </cell>
          <cell r="C90">
            <v>25294882</v>
          </cell>
        </row>
        <row r="91">
          <cell r="A91" t="str">
            <v>403-1-1-01-05-00-0000-00</v>
          </cell>
          <cell r="B91" t="str">
            <v>UNIDAD ADMINISTRATIVA ESPECIAL DE SERVICIOS PUBLICOS</v>
          </cell>
          <cell r="C91">
            <v>4019060</v>
          </cell>
        </row>
        <row r="92">
          <cell r="A92" t="str">
            <v>403-1-1-01-06-00-0000-00</v>
          </cell>
          <cell r="B92" t="str">
            <v>UNIDAD ADMINISTRATIVA ESPECIAL DE SERVICIOS PUBLICOS</v>
          </cell>
          <cell r="C92">
            <v>705714</v>
          </cell>
        </row>
        <row r="93">
          <cell r="A93" t="str">
            <v>403-1-1-01-07-00-0000-00</v>
          </cell>
          <cell r="B93" t="str">
            <v>UNIDAD ADMINISTRATIVA ESPECIAL DE SERVICIOS PUBLICOS</v>
          </cell>
          <cell r="C93">
            <v>751483</v>
          </cell>
        </row>
        <row r="94">
          <cell r="A94" t="str">
            <v>403-1-1-01-08-00-0000-00</v>
          </cell>
          <cell r="B94" t="str">
            <v>UNIDAD ADMINISTRATIVA ESPECIAL DE SERVICIOS PUBLICOS</v>
          </cell>
          <cell r="C94">
            <v>14564598</v>
          </cell>
        </row>
        <row r="95">
          <cell r="A95" t="str">
            <v>403-1-1-01-13-00-0000-00</v>
          </cell>
          <cell r="B95" t="str">
            <v>UNIDAD ADMINISTRATIVA ESPECIAL DE SERVICIOS PUBLICOS</v>
          </cell>
          <cell r="C95">
            <v>192116</v>
          </cell>
        </row>
        <row r="96">
          <cell r="A96" t="str">
            <v>403-1-1-01-15-00-0000-00</v>
          </cell>
          <cell r="B96" t="str">
            <v>UNIDAD ADMINISTRATIVA ESPECIAL DE SERVICIOS PUBLICOS</v>
          </cell>
          <cell r="C96">
            <v>101763812</v>
          </cell>
        </row>
        <row r="97">
          <cell r="A97" t="str">
            <v>403-1-1-01-16-00-0000-00</v>
          </cell>
          <cell r="B97" t="str">
            <v>UNIDAD ADMINISTRATIVA ESPECIAL DE SERVICIOS PUBLICOS</v>
          </cell>
          <cell r="C97">
            <v>3456508</v>
          </cell>
        </row>
        <row r="98">
          <cell r="A98" t="str">
            <v>403-1-1-01-17-00-0000-00</v>
          </cell>
          <cell r="B98" t="str">
            <v>UNIDAD ADMINISTRATIVA ESPECIAL DE SERVICIOS PUBLICOS</v>
          </cell>
          <cell r="C98">
            <v>315811</v>
          </cell>
        </row>
        <row r="99">
          <cell r="A99" t="str">
            <v>403-1-1-01-21-00-0000-00</v>
          </cell>
          <cell r="B99" t="str">
            <v>UNIDAD ADMINISTRATIVA ESPECIAL DE SERVICIOS PUBLICOS</v>
          </cell>
          <cell r="C99">
            <v>1808917</v>
          </cell>
        </row>
        <row r="100">
          <cell r="A100" t="str">
            <v>403-1-1-01-28-00-0000-00</v>
          </cell>
          <cell r="B100" t="str">
            <v>UNIDAD ADMINISTRATIVA ESPECIAL DE SERVICIOS PUBLICOS</v>
          </cell>
          <cell r="C100">
            <v>19941623</v>
          </cell>
        </row>
        <row r="101">
          <cell r="A101" t="str">
            <v>413-1-2-01-03-00-0000-00</v>
          </cell>
          <cell r="B101" t="str">
            <v>ORGANIZACION TERPEL S A</v>
          </cell>
          <cell r="C101">
            <v>50000000</v>
          </cell>
        </row>
        <row r="102">
          <cell r="A102" t="str">
            <v>423-3-1-14-02-21-0584-205</v>
          </cell>
          <cell r="B102" t="str">
            <v>CRISTHIAN OMAR LIZCANO ORTIZ</v>
          </cell>
          <cell r="C102">
            <v>178640000</v>
          </cell>
        </row>
        <row r="103">
          <cell r="A103" t="str">
            <v>43-3-1-14-02-21-0584-205</v>
          </cell>
          <cell r="B103" t="str">
            <v>CAROLINA  GONZALEZ BARRETO</v>
          </cell>
          <cell r="C103">
            <v>97850000</v>
          </cell>
        </row>
        <row r="104">
          <cell r="A104" t="str">
            <v>433-3-1-14-02-21-0584-205</v>
          </cell>
          <cell r="B104" t="str">
            <v>NATHALY LUCIA SEPULVEDA RAMOS</v>
          </cell>
          <cell r="C104">
            <v>49500000</v>
          </cell>
        </row>
        <row r="105">
          <cell r="A105" t="str">
            <v>443-3-1-14-02-21-0584-205</v>
          </cell>
          <cell r="B105" t="str">
            <v>JUAN CARLOS SANDOVAL KLEVENS</v>
          </cell>
          <cell r="C105">
            <v>33000000</v>
          </cell>
        </row>
        <row r="106">
          <cell r="A106" t="str">
            <v>453-3-1-14-02-21-0584-205</v>
          </cell>
          <cell r="B106" t="str">
            <v>KELLY JOHANNA BASABE ALVARADO</v>
          </cell>
          <cell r="C106">
            <v>44000000</v>
          </cell>
        </row>
        <row r="107">
          <cell r="A107" t="str">
            <v>463-1-1-02-03-01-0000-00</v>
          </cell>
          <cell r="B107" t="str">
            <v>SUAREZ BELTRAN SAS</v>
          </cell>
          <cell r="C107">
            <v>244199999</v>
          </cell>
        </row>
        <row r="108">
          <cell r="A108" t="str">
            <v>473-1-1-02-03-01-0000-00</v>
          </cell>
          <cell r="B108" t="str">
            <v>CLARA IVY GONZALEZ MARROQUIN</v>
          </cell>
          <cell r="C108">
            <v>258293333</v>
          </cell>
        </row>
        <row r="109">
          <cell r="A109" t="str">
            <v>483-3-1-14-02-21-0584-206</v>
          </cell>
          <cell r="B109" t="str">
            <v>CARLOS ALBERTO RAMIREZ ASTUDILLO</v>
          </cell>
          <cell r="C109">
            <v>76999860</v>
          </cell>
        </row>
        <row r="110">
          <cell r="A110" t="str">
            <v>503-3-1-14-02-21-0584-204</v>
          </cell>
          <cell r="B110" t="str">
            <v>CORAL DELGADO &amp; ASOCIADOS SAS</v>
          </cell>
          <cell r="C110">
            <v>99999865</v>
          </cell>
        </row>
        <row r="111">
          <cell r="A111" t="str">
            <v>503-3-1-14-02-21-0584-205</v>
          </cell>
          <cell r="B111" t="str">
            <v>CORAL DELGADO &amp; ASOCIADOS SAS</v>
          </cell>
          <cell r="C111">
            <v>99999865</v>
          </cell>
        </row>
        <row r="112">
          <cell r="A112" t="str">
            <v>503-3-1-14-03-31-0581-235</v>
          </cell>
          <cell r="B112" t="str">
            <v>CORAL DELGADO &amp; ASOCIADOS SAS</v>
          </cell>
          <cell r="C112">
            <v>41644594</v>
          </cell>
        </row>
        <row r="113">
          <cell r="A113" t="str">
            <v>53-3-1-14-03-31-0581-235</v>
          </cell>
          <cell r="B113" t="str">
            <v>MARTA CECILIA MURCIA CHAVARRO</v>
          </cell>
          <cell r="C113">
            <v>95999999</v>
          </cell>
        </row>
        <row r="114">
          <cell r="A114" t="str">
            <v>533-3-1-14-02-21-0584-204</v>
          </cell>
          <cell r="B114" t="str">
            <v>E CON S.A.S.</v>
          </cell>
          <cell r="C114">
            <v>347999998</v>
          </cell>
        </row>
        <row r="115">
          <cell r="A115" t="str">
            <v>533-3-1-14-02-21-0584-205</v>
          </cell>
          <cell r="B115" t="str">
            <v>E CON S.A.S.</v>
          </cell>
          <cell r="C115">
            <v>231999998</v>
          </cell>
        </row>
        <row r="116">
          <cell r="A116" t="str">
            <v>563-1-2-03-01-02-0000-00</v>
          </cell>
          <cell r="B116" t="str">
            <v>SUPERINTENDENCIA DE INDUSTRIA Y COMERCIO</v>
          </cell>
          <cell r="C116">
            <v>20520786723</v>
          </cell>
        </row>
        <row r="117">
          <cell r="A117" t="str">
            <v>573-3-1-14-02-21-0584-205</v>
          </cell>
          <cell r="B117" t="str">
            <v>SOTO SINISTERRA SAS</v>
          </cell>
          <cell r="C117">
            <v>32300060</v>
          </cell>
        </row>
        <row r="118">
          <cell r="A118" t="str">
            <v>583-3-1-14-02-21-0584-204</v>
          </cell>
          <cell r="B118" t="str">
            <v>HENRY ANDRES GUALDRON VELASCO</v>
          </cell>
          <cell r="C118">
            <v>48900000</v>
          </cell>
        </row>
        <row r="119">
          <cell r="A119" t="str">
            <v>593-3-1-14-03-31-0581-235</v>
          </cell>
          <cell r="B119" t="str">
            <v>JOSE ANTONIO RONDON RODRIGUEZ</v>
          </cell>
          <cell r="C119">
            <v>125666666</v>
          </cell>
        </row>
        <row r="120">
          <cell r="A120" t="str">
            <v>603-1-2-02-03-00-0000-00</v>
          </cell>
          <cell r="B120" t="str">
            <v>REDEX S A S</v>
          </cell>
          <cell r="C120">
            <v>12537827</v>
          </cell>
        </row>
        <row r="121">
          <cell r="A121" t="str">
            <v>623-3-1-14-03-31-0581-235</v>
          </cell>
          <cell r="B121" t="str">
            <v>JOSE DAVID SERNA JARAMILLO</v>
          </cell>
          <cell r="C121">
            <v>81200000</v>
          </cell>
        </row>
        <row r="122">
          <cell r="A122" t="str">
            <v>63-3-1-14-02-21-0584-206</v>
          </cell>
          <cell r="B122" t="str">
            <v>LAURA INES TELLO CLAVIJO</v>
          </cell>
          <cell r="C122">
            <v>23989000</v>
          </cell>
        </row>
        <row r="123">
          <cell r="A123" t="str">
            <v>633-3-1-14-03-31-0581-235</v>
          </cell>
          <cell r="B123" t="str">
            <v>JUAN SEBASTIAN CALLEJAS PARADA</v>
          </cell>
          <cell r="C123">
            <v>48750000</v>
          </cell>
        </row>
        <row r="124">
          <cell r="A124" t="str">
            <v>643-3-1-14-01-14-0583-172</v>
          </cell>
          <cell r="B124" t="str">
            <v>LION PRODUCCIONES S A</v>
          </cell>
          <cell r="C124">
            <v>50000000</v>
          </cell>
        </row>
        <row r="125">
          <cell r="A125" t="str">
            <v>643-3-1-14-02-21-0584-205</v>
          </cell>
          <cell r="B125" t="str">
            <v>LION PRODUCCIONES S A</v>
          </cell>
          <cell r="C125">
            <v>51712000</v>
          </cell>
        </row>
        <row r="126">
          <cell r="A126" t="str">
            <v>643-3-1-14-03-31-0581-235</v>
          </cell>
          <cell r="B126" t="str">
            <v>LION PRODUCCIONES S A</v>
          </cell>
          <cell r="C126">
            <v>122400000</v>
          </cell>
        </row>
        <row r="127">
          <cell r="A127" t="str">
            <v>653-3-1-14-03-31-0581-235</v>
          </cell>
          <cell r="B127" t="str">
            <v>FABIAN ANDRES LOZANO AGUILAR</v>
          </cell>
          <cell r="C127">
            <v>26107200</v>
          </cell>
        </row>
        <row r="128">
          <cell r="A128" t="str">
            <v>663-3-1-14-03-31-0581-235</v>
          </cell>
          <cell r="B128" t="str">
            <v>RUBEN DARIO JIMENEZ GIRALDO</v>
          </cell>
          <cell r="C128">
            <v>53493333</v>
          </cell>
        </row>
        <row r="129">
          <cell r="A129" t="str">
            <v>673-1-1-03-01-02-0000-00</v>
          </cell>
          <cell r="B129" t="str">
            <v>UNIDAD ADMINISTRATIVA ESPECIAL DE SERVICIOS PUBLICOS</v>
          </cell>
          <cell r="C129">
            <v>34215460</v>
          </cell>
        </row>
        <row r="130">
          <cell r="A130" t="str">
            <v>673-1-1-03-01-03-0000-00</v>
          </cell>
          <cell r="B130" t="str">
            <v>UNIDAD ADMINISTRATIVA ESPECIAL DE SERVICIOS PUBLICOS</v>
          </cell>
          <cell r="C130">
            <v>47124440</v>
          </cell>
        </row>
        <row r="131">
          <cell r="A131" t="str">
            <v>673-1-1-03-01-05-0000-00</v>
          </cell>
          <cell r="B131" t="str">
            <v>UNIDAD ADMINISTRATIVA ESPECIAL DE SERVICIOS PUBLICOS</v>
          </cell>
          <cell r="C131">
            <v>19986000</v>
          </cell>
        </row>
        <row r="132">
          <cell r="A132" t="str">
            <v>673-1-1-03-02-01-0000-00</v>
          </cell>
          <cell r="B132" t="str">
            <v>UNIDAD ADMINISTRATIVA ESPECIAL DE SERVICIOS PUBLICOS</v>
          </cell>
          <cell r="C132">
            <v>35234928</v>
          </cell>
        </row>
        <row r="133">
          <cell r="A133" t="str">
            <v>673-1-1-03-02-02-0000-00</v>
          </cell>
          <cell r="B133" t="str">
            <v>UNIDAD ADMINISTRATIVA ESPECIAL DE SERVICIOS PUBLICOS</v>
          </cell>
          <cell r="C133">
            <v>32315540</v>
          </cell>
        </row>
        <row r="134">
          <cell r="A134" t="str">
            <v>673-1-1-03-02-04-0000-00</v>
          </cell>
          <cell r="B134" t="str">
            <v>UNIDAD ADMINISTRATIVA ESPECIAL DE SERVICIOS PUBLICOS</v>
          </cell>
          <cell r="C134">
            <v>3117800</v>
          </cell>
        </row>
        <row r="135">
          <cell r="A135" t="str">
            <v>673-1-1-03-02-06-0000-00</v>
          </cell>
          <cell r="B135" t="str">
            <v>UNIDAD ADMINISTRATIVA ESPECIAL DE SERVICIOS PUBLICOS</v>
          </cell>
          <cell r="C135">
            <v>14989850</v>
          </cell>
        </row>
        <row r="136">
          <cell r="A136" t="str">
            <v>673-1-1-03-02-07-0000-00</v>
          </cell>
          <cell r="B136" t="str">
            <v>UNIDAD ADMINISTRATIVA ESPECIAL DE SERVICIOS PUBLICOS</v>
          </cell>
          <cell r="C136">
            <v>9994200</v>
          </cell>
        </row>
        <row r="137">
          <cell r="A137" t="str">
            <v>673-1-1-03-02-09-0000-00</v>
          </cell>
          <cell r="B137" t="str">
            <v>UNIDAD ADMINISTRATIVA ESPECIAL DE SERVICIOS PUBLICOS</v>
          </cell>
          <cell r="C137">
            <v>8892</v>
          </cell>
        </row>
        <row r="138">
          <cell r="A138" t="str">
            <v>693-3-1-14-02-21-0584-204</v>
          </cell>
          <cell r="B138" t="str">
            <v>ALVARO IVAN RODRIGUEZ PINZON</v>
          </cell>
          <cell r="C138">
            <v>69600000</v>
          </cell>
        </row>
        <row r="139">
          <cell r="A139" t="str">
            <v>703-1-2-01-01-00-0000-00</v>
          </cell>
          <cell r="C139">
            <v>7744399</v>
          </cell>
        </row>
        <row r="140">
          <cell r="A140" t="str">
            <v>713-3-1-14-03-31-0581-235</v>
          </cell>
          <cell r="B140" t="str">
            <v>JOHN KENNEDY LEON CASTIBLANCO</v>
          </cell>
          <cell r="C140">
            <v>32323200</v>
          </cell>
        </row>
        <row r="141">
          <cell r="A141" t="str">
            <v>723-3-1-14-03-31-0581-235</v>
          </cell>
          <cell r="B141" t="str">
            <v>EMPRESA DE TELECOMUNICACIONES DE BOGOTA SA ESP</v>
          </cell>
          <cell r="C141">
            <v>13000000</v>
          </cell>
        </row>
        <row r="142">
          <cell r="A142" t="str">
            <v>73-3-1-14-02-21-0584-205</v>
          </cell>
          <cell r="B142" t="str">
            <v>JORGE  MADERO GIRALDO</v>
          </cell>
          <cell r="C142">
            <v>180959998</v>
          </cell>
        </row>
        <row r="143">
          <cell r="A143" t="str">
            <v>733-3-1-14-03-26-0226-222</v>
          </cell>
          <cell r="B143" t="str">
            <v>JESUS ANTONIO MUÑOZ CIFUENTES</v>
          </cell>
          <cell r="C143">
            <v>10000000</v>
          </cell>
        </row>
        <row r="144">
          <cell r="A144" t="str">
            <v>733-3-1-14-03-26-0226-223</v>
          </cell>
          <cell r="B144" t="str">
            <v>JESUS ANTONIO MUÑOZ CIFUENTES</v>
          </cell>
          <cell r="C144">
            <v>180000000</v>
          </cell>
        </row>
        <row r="145">
          <cell r="A145" t="str">
            <v>743-3-1-14-03-31-0581-235</v>
          </cell>
          <cell r="B145" t="str">
            <v>ANDRES FERNANDO MATEUS DIAZ</v>
          </cell>
          <cell r="C145">
            <v>123000000</v>
          </cell>
        </row>
        <row r="146">
          <cell r="A146" t="str">
            <v>753-3-1-14-03-31-0581-235</v>
          </cell>
          <cell r="B146" t="str">
            <v>LUIS JAVIER RODRIGUEZ LUQUE</v>
          </cell>
          <cell r="C146">
            <v>61400000</v>
          </cell>
        </row>
        <row r="147">
          <cell r="A147" t="str">
            <v>763-3-1-14-03-31-0581-235</v>
          </cell>
          <cell r="B147" t="str">
            <v>ANGIE TATIANA QUINTERO VEGA</v>
          </cell>
          <cell r="C147">
            <v>500000</v>
          </cell>
        </row>
        <row r="148">
          <cell r="A148" t="str">
            <v>773-3-1-14-02-21-0584-204</v>
          </cell>
          <cell r="B148" t="str">
            <v>JASBLEIDY  ORJUELA ESCOBAR</v>
          </cell>
          <cell r="C148">
            <v>143733333</v>
          </cell>
        </row>
        <row r="149">
          <cell r="A149" t="str">
            <v>783-3-1-14-02-21-0584-204</v>
          </cell>
          <cell r="B149" t="str">
            <v>EFRAIM ALBERTO MONTANA PLATA</v>
          </cell>
          <cell r="C149">
            <v>178060000</v>
          </cell>
        </row>
        <row r="150">
          <cell r="A150" t="str">
            <v>793-3-1-14-02-21-0584-204</v>
          </cell>
          <cell r="B150" t="str">
            <v>YULY ANDREA GALINDO CASTRO</v>
          </cell>
          <cell r="C150">
            <v>67166388</v>
          </cell>
        </row>
        <row r="151">
          <cell r="A151" t="str">
            <v>803-3-1-14-02-21-0584-204</v>
          </cell>
          <cell r="B151" t="str">
            <v>MARQUEZ Y ASOCIADOS CONSULTORES S A S</v>
          </cell>
          <cell r="C151">
            <v>146500000</v>
          </cell>
        </row>
        <row r="152">
          <cell r="A152" t="str">
            <v>813-3-1-14-02-21-0584-204</v>
          </cell>
          <cell r="B152" t="str">
            <v>JANETH SOFIA TORRES SANCHEZ</v>
          </cell>
          <cell r="C152">
            <v>94346666</v>
          </cell>
        </row>
        <row r="153">
          <cell r="A153" t="str">
            <v>83-3-1-14-02-21-0584-205</v>
          </cell>
          <cell r="B153" t="str">
            <v>ELIANA ALEJANDRA CAMARGO NIÑO</v>
          </cell>
          <cell r="C153">
            <v>53999998</v>
          </cell>
        </row>
        <row r="154">
          <cell r="A154" t="str">
            <v>833-1-2-02-06-01-0000-00</v>
          </cell>
          <cell r="B154" t="str">
            <v>QBE SEGUROS S A Y PODRA USAR LAS</v>
          </cell>
          <cell r="C154">
            <v>148769622</v>
          </cell>
        </row>
        <row r="155">
          <cell r="A155" t="str">
            <v>843-1-1-01-01-00-0000-00</v>
          </cell>
          <cell r="B155" t="str">
            <v>UNIDAD ADMINISTRATIVA ESPECIAL DE SERVICIOS PUBLICOS</v>
          </cell>
          <cell r="C155">
            <v>415032199</v>
          </cell>
        </row>
        <row r="156">
          <cell r="A156" t="str">
            <v>843-1-1-01-04-00-0000-00</v>
          </cell>
          <cell r="B156" t="str">
            <v>UNIDAD ADMINISTRATIVA ESPECIAL DE SERVICIOS PUBLICOS</v>
          </cell>
          <cell r="C156">
            <v>32861436</v>
          </cell>
        </row>
        <row r="157">
          <cell r="A157" t="str">
            <v>843-1-1-01-05-00-0000-00</v>
          </cell>
          <cell r="B157" t="str">
            <v>UNIDAD ADMINISTRATIVA ESPECIAL DE SERVICIOS PUBLICOS</v>
          </cell>
          <cell r="C157">
            <v>3817227</v>
          </cell>
        </row>
        <row r="158">
          <cell r="A158" t="str">
            <v>843-1-1-01-06-00-0000-00</v>
          </cell>
          <cell r="B158" t="str">
            <v>UNIDAD ADMINISTRATIVA ESPECIAL DE SERVICIOS PUBLICOS</v>
          </cell>
          <cell r="C158">
            <v>854700</v>
          </cell>
        </row>
        <row r="159">
          <cell r="A159" t="str">
            <v>843-1-1-01-07-00-0000-00</v>
          </cell>
          <cell r="B159" t="str">
            <v>UNIDAD ADMINISTRATIVA ESPECIAL DE SERVICIOS PUBLICOS</v>
          </cell>
          <cell r="C159">
            <v>995316</v>
          </cell>
        </row>
        <row r="160">
          <cell r="A160" t="str">
            <v>843-1-1-01-08-00-0000-00</v>
          </cell>
          <cell r="B160" t="str">
            <v>UNIDAD ADMINISTRATIVA ESPECIAL DE SERVICIOS PUBLICOS</v>
          </cell>
          <cell r="C160">
            <v>20823461</v>
          </cell>
        </row>
        <row r="161">
          <cell r="A161" t="str">
            <v>843-1-1-01-13-00-0000-00</v>
          </cell>
          <cell r="B161" t="str">
            <v>UNIDAD ADMINISTRATIVA ESPECIAL DE SERVICIOS PUBLICOS</v>
          </cell>
          <cell r="C161">
            <v>52751</v>
          </cell>
        </row>
        <row r="162">
          <cell r="A162" t="str">
            <v>843-1-1-01-14-00-0000-00</v>
          </cell>
          <cell r="B162" t="str">
            <v>UNIDAD ADMINISTRATIVA ESPECIAL DE SERVICIOS PUBLICOS</v>
          </cell>
          <cell r="C162">
            <v>3905243</v>
          </cell>
        </row>
        <row r="163">
          <cell r="A163" t="str">
            <v>843-1-1-01-15-00-0000-00</v>
          </cell>
          <cell r="B163" t="str">
            <v>UNIDAD ADMINISTRATIVA ESPECIAL DE SERVICIOS PUBLICOS</v>
          </cell>
          <cell r="C163">
            <v>131944217</v>
          </cell>
        </row>
        <row r="164">
          <cell r="A164" t="str">
            <v>843-1-1-01-16-00-0000-00</v>
          </cell>
          <cell r="B164" t="str">
            <v>UNIDAD ADMINISTRATIVA ESPECIAL DE SERVICIOS PUBLICOS</v>
          </cell>
          <cell r="C164">
            <v>5433139</v>
          </cell>
        </row>
        <row r="165">
          <cell r="A165" t="str">
            <v>843-1-1-01-17-00-0000-00</v>
          </cell>
          <cell r="B165" t="str">
            <v>UNIDAD ADMINISTRATIVA ESPECIAL DE SERVICIOS PUBLICOS</v>
          </cell>
          <cell r="C165">
            <v>394495</v>
          </cell>
        </row>
        <row r="166">
          <cell r="A166" t="str">
            <v>843-1-1-01-26-00-0000-00</v>
          </cell>
          <cell r="B166" t="str">
            <v>UNIDAD ADMINISTRATIVA ESPECIAL DE SERVICIOS PUBLICOS</v>
          </cell>
          <cell r="C166">
            <v>359453</v>
          </cell>
        </row>
        <row r="167">
          <cell r="A167" t="str">
            <v>853-1-2-02-05-01-0000-00</v>
          </cell>
          <cell r="B167" t="str">
            <v>UNIÓN TEMPORAL EMINSER-SOLOASEO</v>
          </cell>
          <cell r="C167">
            <v>140939480</v>
          </cell>
        </row>
        <row r="168">
          <cell r="A168" t="str">
            <v>853-3-1-14-02-21-0584-204</v>
          </cell>
          <cell r="B168" t="str">
            <v>UNIÓN TEMPORAL EMINSER-SOLOASEO</v>
          </cell>
          <cell r="C168">
            <v>59093900</v>
          </cell>
        </row>
        <row r="169">
          <cell r="A169" t="str">
            <v>853-3-1-14-02-21-0584-205</v>
          </cell>
          <cell r="B169" t="str">
            <v>UNIÓN TEMPORAL EMINSER-SOLOASEO</v>
          </cell>
          <cell r="C169">
            <v>59093900</v>
          </cell>
        </row>
        <row r="170">
          <cell r="A170" t="str">
            <v>863-3-1-14-03-31-0581-235</v>
          </cell>
          <cell r="B170" t="str">
            <v>HAROLD ARTURO CAMPOS GARCIA</v>
          </cell>
          <cell r="C170">
            <v>50000000</v>
          </cell>
        </row>
        <row r="171">
          <cell r="A171" t="str">
            <v>893-1-1-02-03-01-0000-00</v>
          </cell>
          <cell r="B171" t="str">
            <v>EDMUNDO MERCED TONCEL ROSADO</v>
          </cell>
          <cell r="C171">
            <v>135024000</v>
          </cell>
        </row>
        <row r="172">
          <cell r="A172" t="str">
            <v>903-1-1-02-03-01-0000-00</v>
          </cell>
          <cell r="B172" t="str">
            <v>JUAN CARLOS JIMENEZ TRIANA</v>
          </cell>
          <cell r="C172">
            <v>119093330</v>
          </cell>
        </row>
        <row r="173">
          <cell r="A173" t="str">
            <v>923-1-1-02-03-01-0000-00</v>
          </cell>
          <cell r="B173" t="str">
            <v>ANDREA PATRICIA RAMIREZ RUBIO</v>
          </cell>
          <cell r="C173">
            <v>80000000</v>
          </cell>
        </row>
        <row r="174">
          <cell r="A174" t="str">
            <v>93-3-1-14-03-31-0581-235</v>
          </cell>
          <cell r="B174" t="str">
            <v>DIEGO IVAN PALACIOS DONCEL</v>
          </cell>
          <cell r="C174">
            <v>180095991</v>
          </cell>
        </row>
        <row r="175">
          <cell r="A175" t="str">
            <v>973-3-1-14-02-21-0584-205</v>
          </cell>
          <cell r="B175" t="str">
            <v>ERIKA  NIEVES DIAZ</v>
          </cell>
          <cell r="C175">
            <v>94683333</v>
          </cell>
        </row>
        <row r="176">
          <cell r="A176" t="str">
            <v>993-3-1-14-03-31-0581-235</v>
          </cell>
          <cell r="B176" t="str">
            <v>MARIA ALEJANDRA OLIVARES HERNADEZ</v>
          </cell>
          <cell r="C176">
            <v>64000000</v>
          </cell>
        </row>
        <row r="177">
          <cell r="A177" t="str">
            <v>1493-3-1-14-02-21-0584-204</v>
          </cell>
          <cell r="B177" t="str">
            <v>CONSORCIO INTERCAPITAL</v>
          </cell>
          <cell r="C177">
            <v>1696251669</v>
          </cell>
        </row>
        <row r="178">
          <cell r="A178" t="str">
            <v>1453-3-1-14-03-31-0581-235</v>
          </cell>
          <cell r="B178" t="str">
            <v>JOSE  MARQUEZ ARBOLEDA</v>
          </cell>
          <cell r="C178">
            <v>14960000</v>
          </cell>
        </row>
        <row r="179">
          <cell r="A179" t="str">
            <v>1343-1-2-02-02-00-0000-00</v>
          </cell>
          <cell r="B179" t="str">
            <v>BEATRIZ ELENA CARDENAS CASAS</v>
          </cell>
          <cell r="C179">
            <v>10035000</v>
          </cell>
        </row>
        <row r="180">
          <cell r="A180" t="str">
            <v>1083-1-2-03-01-02-0000-00</v>
          </cell>
          <cell r="B180" t="str">
            <v>HERNANDO DE JESUS HERRERA MERCADO</v>
          </cell>
          <cell r="C180">
            <v>207441660</v>
          </cell>
        </row>
        <row r="181">
          <cell r="A181" t="str">
            <v>1363-3-1-14-03-31-0581-235</v>
          </cell>
          <cell r="B181" t="str">
            <v>SUBATOURS SAS</v>
          </cell>
          <cell r="C181">
            <v>4269790</v>
          </cell>
        </row>
        <row r="182">
          <cell r="A182" t="str">
            <v>933-1-1-02-03-01-0000-00</v>
          </cell>
          <cell r="B182" t="str">
            <v>DENIYER ALECSA SANCHEZ HERRADA</v>
          </cell>
          <cell r="C182">
            <v>11466667</v>
          </cell>
        </row>
        <row r="183">
          <cell r="A183" t="str">
            <v>1433-3-1-14-02-21-0584-205</v>
          </cell>
          <cell r="B183" t="str">
            <v>MIGUEL ANGEL QUINTERO LIZARAZO</v>
          </cell>
          <cell r="C183">
            <v>73800000</v>
          </cell>
        </row>
        <row r="184">
          <cell r="A184" t="str">
            <v>1463-3-1-14-03-31-0581-235</v>
          </cell>
          <cell r="B184" t="str">
            <v>JEIMY JOHANA PEDRAZA VENEGAS</v>
          </cell>
          <cell r="C184">
            <v>10720000</v>
          </cell>
        </row>
        <row r="185">
          <cell r="A185" t="str">
            <v>1473-3-1-14-03-31-0581-235</v>
          </cell>
          <cell r="B185" t="str">
            <v>MARIELA  RUIZ JEREZ</v>
          </cell>
          <cell r="C185">
            <v>10720000</v>
          </cell>
        </row>
        <row r="186">
          <cell r="A186" t="str">
            <v>1553-1-1-03-01-01-0000-00</v>
          </cell>
          <cell r="B186" t="str">
            <v>UNIDAD ADMINISTRATIVA ESPECIAL DE SERVICIOS PUBLICOS</v>
          </cell>
          <cell r="C186">
            <v>509958</v>
          </cell>
        </row>
        <row r="187">
          <cell r="A187" t="str">
            <v>1513-1-1-02-03-01-0000-00</v>
          </cell>
          <cell r="B187" t="str">
            <v>DIEGO ANDRES JIMENEZ ALFONSO</v>
          </cell>
          <cell r="C187">
            <v>26999841</v>
          </cell>
        </row>
        <row r="188">
          <cell r="A188" t="str">
            <v>1623-1-1-02-03-01-0000-00</v>
          </cell>
          <cell r="B188" t="str">
            <v>CARLOS ALBERTO RODRIGUEZ GUZMAN</v>
          </cell>
          <cell r="C188">
            <v>66115000</v>
          </cell>
        </row>
        <row r="189">
          <cell r="A189" t="str">
            <v>1483-3-1-14-01-14-0582-171</v>
          </cell>
          <cell r="B189" t="str">
            <v>CRISTIAN  RENDON GOMEZ</v>
          </cell>
          <cell r="C189">
            <v>2666666</v>
          </cell>
        </row>
        <row r="190">
          <cell r="A190" t="str">
            <v>1483-3-1-14-01-14-0583-172</v>
          </cell>
          <cell r="B190" t="str">
            <v>CRISTIAN  RENDON GOMEZ</v>
          </cell>
          <cell r="C190">
            <v>3333334</v>
          </cell>
        </row>
        <row r="191">
          <cell r="A191" t="str">
            <v>1603-3-1-14-02-21-0584-205</v>
          </cell>
          <cell r="B191" t="str">
            <v>ANDRES  HERRERA AGUILAR</v>
          </cell>
          <cell r="C191">
            <v>58404042</v>
          </cell>
        </row>
        <row r="192">
          <cell r="A192" t="str">
            <v>1593-3-1-14-02-21-0584-207</v>
          </cell>
          <cell r="B192" t="str">
            <v>GABRIEL FELIPE SABOGAL ROJAS</v>
          </cell>
          <cell r="C192">
            <v>40880954</v>
          </cell>
        </row>
        <row r="193">
          <cell r="A193" t="str">
            <v>1653-1-1-03-01-02-0000-00</v>
          </cell>
          <cell r="B193" t="str">
            <v>UNIDAD ADMINISTRATIVA ESPECIAL DE SERVICIOS PUBLICOS</v>
          </cell>
          <cell r="C193">
            <v>39199240</v>
          </cell>
        </row>
        <row r="194">
          <cell r="A194" t="str">
            <v>1653-1-1-03-01-03-0000-00</v>
          </cell>
          <cell r="B194" t="str">
            <v>UNIDAD ADMINISTRATIVA ESPECIAL DE SERVICIOS PUBLICOS</v>
          </cell>
          <cell r="C194">
            <v>55036645</v>
          </cell>
        </row>
        <row r="195">
          <cell r="A195" t="str">
            <v>1653-1-1-03-01-05-0000-00</v>
          </cell>
          <cell r="B195" t="str">
            <v>UNIDAD ADMINISTRATIVA ESPECIAL DE SERVICIOS PUBLICOS</v>
          </cell>
          <cell r="C195">
            <v>26239300</v>
          </cell>
        </row>
        <row r="196">
          <cell r="A196" t="str">
            <v>1653-1-1-03-02-01-0000-00</v>
          </cell>
          <cell r="B196" t="str">
            <v>UNIDAD ADMINISTRATIVA ESPECIAL DE SERVICIOS PUBLICOS</v>
          </cell>
          <cell r="C196">
            <v>47787640</v>
          </cell>
        </row>
        <row r="197">
          <cell r="A197" t="str">
            <v>1653-1-1-03-02-02-0000-00</v>
          </cell>
          <cell r="B197" t="str">
            <v>UNIDAD ADMINISTRATIVA ESPECIAL DE SERVICIOS PUBLICOS</v>
          </cell>
          <cell r="C197">
            <v>38500840</v>
          </cell>
        </row>
        <row r="198">
          <cell r="A198" t="str">
            <v>1653-1-1-03-02-04-0000-00</v>
          </cell>
          <cell r="B198" t="str">
            <v>UNIDAD ADMINISTRATIVA ESPECIAL DE SERVICIOS PUBLICOS</v>
          </cell>
          <cell r="C198">
            <v>3952872</v>
          </cell>
        </row>
        <row r="199">
          <cell r="A199" t="str">
            <v>1653-1-1-03-02-06-0000-00</v>
          </cell>
          <cell r="B199" t="str">
            <v>UNIDAD ADMINISTRATIVA ESPECIAL DE SERVICIOS PUBLICOS</v>
          </cell>
          <cell r="C199">
            <v>19679800</v>
          </cell>
        </row>
        <row r="200">
          <cell r="A200" t="str">
            <v>1653-1-1-03-02-07-0000-00</v>
          </cell>
          <cell r="B200" t="str">
            <v>UNIDAD ADMINISTRATIVA ESPECIAL DE SERVICIOS PUBLICOS</v>
          </cell>
          <cell r="C200">
            <v>13119400</v>
          </cell>
        </row>
        <row r="201">
          <cell r="A201" t="str">
            <v>1653-1-1-03-02-09-0000-00</v>
          </cell>
          <cell r="B201" t="str">
            <v>UNIDAD ADMINISTRATIVA ESPECIAL DE SERVICIOS PUBLICOS</v>
          </cell>
          <cell r="C201">
            <v>11098</v>
          </cell>
        </row>
        <row r="202">
          <cell r="A202" t="str">
            <v>253-1-2-01-03-00-0000-00</v>
          </cell>
          <cell r="B202" t="str">
            <v>UNIDAD ADMINISTRATIVA ESPECIAL DE SERVICIOS PUBLICOS</v>
          </cell>
          <cell r="C202">
            <v>365214</v>
          </cell>
        </row>
        <row r="203">
          <cell r="A203" t="str">
            <v>253-1-2-02-10-00-0000-00</v>
          </cell>
          <cell r="B203" t="str">
            <v>UNIDAD ADMINISTRATIVA ESPECIAL DE SERVICIOS PUBLICOS</v>
          </cell>
          <cell r="C203">
            <v>1078000</v>
          </cell>
        </row>
        <row r="204">
          <cell r="A204" t="str">
            <v>1743-1-1-02-03-01-0000-00</v>
          </cell>
          <cell r="B204" t="str">
            <v>JENNIFER LINEY GARCIA ROJAS</v>
          </cell>
          <cell r="C204">
            <v>9866660</v>
          </cell>
        </row>
        <row r="205">
          <cell r="A205" t="str">
            <v>1503-1-2-02-03-00-0000-00</v>
          </cell>
          <cell r="B205" t="str">
            <v>SERVICIOS POSTALES NACIONALES S A</v>
          </cell>
          <cell r="C205">
            <v>54000000</v>
          </cell>
        </row>
        <row r="206">
          <cell r="A206" t="str">
            <v>1613-3-1-14-02-21-0584-205</v>
          </cell>
          <cell r="B206" t="str">
            <v>SOLEDAD  TAMAYO TAMAYO</v>
          </cell>
          <cell r="C206">
            <v>120176000</v>
          </cell>
        </row>
        <row r="207">
          <cell r="A207" t="str">
            <v>1683-3-1-14-02-21-0584-206</v>
          </cell>
          <cell r="B207" t="str">
            <v>HIDROSUELOS SAS</v>
          </cell>
          <cell r="C207">
            <v>166256666</v>
          </cell>
        </row>
        <row r="208">
          <cell r="A208" t="str">
            <v>1683-3-1-14-02-21-0584-207</v>
          </cell>
          <cell r="B208" t="str">
            <v>HIDROSUELOS SAS</v>
          </cell>
          <cell r="C208">
            <v>90567334</v>
          </cell>
        </row>
        <row r="209">
          <cell r="A209" t="str">
            <v>1643-3-1-14-03-31-0581-235</v>
          </cell>
          <cell r="B209" t="str">
            <v>PILAR  MURILLO GARCIA</v>
          </cell>
          <cell r="C209">
            <v>40000000</v>
          </cell>
        </row>
        <row r="210">
          <cell r="A210" t="str">
            <v>1763-3-1-14-03-31-0581-235</v>
          </cell>
          <cell r="B210" t="str">
            <v>YOBIPLEX CORPORATION S A S</v>
          </cell>
          <cell r="C210">
            <v>144999999</v>
          </cell>
        </row>
        <row r="211">
          <cell r="A211" t="str">
            <v>1523-1-2-02-05-01-0000-00</v>
          </cell>
          <cell r="B211" t="str">
            <v>AGROBOLSA S A COMISIONISTA DE BOLSA</v>
          </cell>
          <cell r="C211">
            <v>12798023</v>
          </cell>
        </row>
        <row r="212">
          <cell r="A212" t="str">
            <v>1523-3-1-14-01-14-0583-172</v>
          </cell>
          <cell r="B212" t="str">
            <v>AGROBOLSA S A COMISIONISTA DE BOLSA</v>
          </cell>
          <cell r="C212">
            <v>12798025</v>
          </cell>
        </row>
        <row r="213">
          <cell r="A213" t="str">
            <v>1713-3-1-14-02-21-0584-204</v>
          </cell>
          <cell r="B213" t="str">
            <v>TRANSPORTES ESPECIALES F.S.G S.A.S</v>
          </cell>
          <cell r="C213">
            <v>11180000</v>
          </cell>
        </row>
        <row r="214">
          <cell r="A214" t="str">
            <v>1523-3-1-14-02-21-0584-205</v>
          </cell>
          <cell r="B214" t="str">
            <v>AGROBOLSA S A COMISIONISTA DE BOLSA</v>
          </cell>
          <cell r="C214">
            <v>12798023</v>
          </cell>
        </row>
        <row r="215">
          <cell r="A215" t="str">
            <v>1723-3-1-14-02-21-0584-205</v>
          </cell>
          <cell r="B215" t="str">
            <v>UNIDAD ADMINISTRATIVA ESPECIAL DE SERVICIOS PUBLICOS</v>
          </cell>
          <cell r="C215">
            <v>19866820</v>
          </cell>
        </row>
        <row r="216">
          <cell r="A216" t="str">
            <v>1693-3-1-14-03-31-0581-235</v>
          </cell>
          <cell r="B216" t="str">
            <v>DISTRIBUCIONES EYG S.A.S</v>
          </cell>
          <cell r="C216">
            <v>744000</v>
          </cell>
        </row>
        <row r="217">
          <cell r="A217" t="str">
            <v>1913-3-1-14-01-14-0582-171</v>
          </cell>
          <cell r="B217" t="str">
            <v>CONSORCIO INTERALUMBRADO</v>
          </cell>
          <cell r="C217">
            <v>1172431554</v>
          </cell>
        </row>
        <row r="218">
          <cell r="A218" t="str">
            <v>1843-1-1-02-03-01-0000-00</v>
          </cell>
          <cell r="B218" t="str">
            <v>MARIA DEL PILAR CASTILLO MONCALEANO</v>
          </cell>
          <cell r="C218">
            <v>33600000</v>
          </cell>
        </row>
        <row r="219">
          <cell r="A219" t="str">
            <v>1863-1-1-02-03-01-0000-00</v>
          </cell>
          <cell r="B219" t="str">
            <v>JUAN CARLOS FERNANDEZ ANDRADE</v>
          </cell>
          <cell r="C219">
            <v>24990000</v>
          </cell>
        </row>
        <row r="220">
          <cell r="A220" t="str">
            <v>1673-3-1-14-02-21-0584-205</v>
          </cell>
          <cell r="B220" t="str">
            <v>CARLOS ANIBAL LOZANO LOZANO</v>
          </cell>
          <cell r="C220">
            <v>34133333</v>
          </cell>
        </row>
        <row r="221">
          <cell r="A221" t="str">
            <v>1663-3-1-14-02-21-0584-205</v>
          </cell>
          <cell r="B221" t="str">
            <v>JHON LENON MAYO PARRA</v>
          </cell>
          <cell r="C221">
            <v>34133333</v>
          </cell>
        </row>
        <row r="222">
          <cell r="A222" t="str">
            <v>1923-1-1-01-01-00-0000-00</v>
          </cell>
          <cell r="B222" t="str">
            <v>UNIDAD ADMINISTRATIVA ESPECIAL DE SERVICIOS PUBLICOS</v>
          </cell>
          <cell r="C222">
            <v>448955287</v>
          </cell>
        </row>
        <row r="223">
          <cell r="A223" t="str">
            <v>1973-1-1-01-01-00-0000-00</v>
          </cell>
          <cell r="B223" t="str">
            <v>UNIDAD ADMINISTRATIVA ESPECIAL DE SERVICIOS PUBLICOS</v>
          </cell>
          <cell r="C223">
            <v>2886067</v>
          </cell>
        </row>
        <row r="224">
          <cell r="A224" t="str">
            <v>1923-1-1-01-04-00-0000-00</v>
          </cell>
          <cell r="B224" t="str">
            <v>UNIDAD ADMINISTRATIVA ESPECIAL DE SERVICIOS PUBLICOS</v>
          </cell>
          <cell r="C224">
            <v>34111737</v>
          </cell>
        </row>
        <row r="225">
          <cell r="A225" t="str">
            <v>1923-1-1-01-05-00-0000-00</v>
          </cell>
          <cell r="B225" t="str">
            <v>UNIDAD ADMINISTRATIVA ESPECIAL DE SERVICIOS PUBLICOS</v>
          </cell>
          <cell r="C225">
            <v>5273157</v>
          </cell>
        </row>
        <row r="226">
          <cell r="A226" t="str">
            <v>1923-1-1-01-06-00-0000-00</v>
          </cell>
          <cell r="B226" t="str">
            <v>UNIDAD ADMINISTRATIVA ESPECIAL DE SERVICIOS PUBLICOS</v>
          </cell>
          <cell r="C226">
            <v>852110</v>
          </cell>
        </row>
        <row r="227">
          <cell r="A227" t="str">
            <v>1923-1-1-01-07-00-0000-00</v>
          </cell>
          <cell r="B227" t="str">
            <v>UNIDAD ADMINISTRATIVA ESPECIAL DE SERVICIOS PUBLICOS</v>
          </cell>
          <cell r="C227">
            <v>416350</v>
          </cell>
        </row>
        <row r="228">
          <cell r="A228" t="str">
            <v>1923-1-1-01-08-00-0000-00</v>
          </cell>
          <cell r="B228" t="str">
            <v>UNIDAD ADMINISTRATIVA ESPECIAL DE SERVICIOS PUBLICOS</v>
          </cell>
          <cell r="C228">
            <v>28497729</v>
          </cell>
        </row>
        <row r="229">
          <cell r="A229" t="str">
            <v>1923-1-1-01-13-00-0000-00</v>
          </cell>
          <cell r="B229" t="str">
            <v>UNIDAD ADMINISTRATIVA ESPECIAL DE SERVICIOS PUBLICOS</v>
          </cell>
          <cell r="C229">
            <v>2462713</v>
          </cell>
        </row>
        <row r="230">
          <cell r="A230" t="str">
            <v>1923-1-1-01-14-00-0000-00</v>
          </cell>
          <cell r="B230" t="str">
            <v>UNIDAD ADMINISTRATIVA ESPECIAL DE SERVICIOS PUBLICOS</v>
          </cell>
          <cell r="C230">
            <v>34544680</v>
          </cell>
        </row>
        <row r="231">
          <cell r="A231" t="str">
            <v>1973-1-1-01-14-00-0000-00</v>
          </cell>
          <cell r="B231" t="str">
            <v>UNIDAD ADMINISTRATIVA ESPECIAL DE SERVICIOS PUBLICOS</v>
          </cell>
          <cell r="C231">
            <v>2061476</v>
          </cell>
        </row>
        <row r="232">
          <cell r="A232" t="str">
            <v>1923-1-1-01-15-00-0000-00</v>
          </cell>
          <cell r="B232" t="str">
            <v>UNIDAD ADMINISTRATIVA ESPECIAL DE SERVICIOS PUBLICOS</v>
          </cell>
          <cell r="C232">
            <v>133863682</v>
          </cell>
        </row>
        <row r="233">
          <cell r="A233" t="str">
            <v>1923-1-1-01-16-00-0000-00</v>
          </cell>
          <cell r="B233" t="str">
            <v>UNIDAD ADMINISTRATIVA ESPECIAL DE SERVICIOS PUBLICOS</v>
          </cell>
          <cell r="C233">
            <v>8999928</v>
          </cell>
        </row>
        <row r="234">
          <cell r="A234" t="str">
            <v>1923-1-1-01-17-00-0000-00</v>
          </cell>
          <cell r="B234" t="str">
            <v>UNIDAD ADMINISTRATIVA ESPECIAL DE SERVICIOS PUBLICOS</v>
          </cell>
          <cell r="C234">
            <v>424256</v>
          </cell>
        </row>
        <row r="235">
          <cell r="A235" t="str">
            <v>1923-1-1-01-21-00-0000-00</v>
          </cell>
          <cell r="B235" t="str">
            <v>UNIDAD ADMINISTRATIVA ESPECIAL DE SERVICIOS PUBLICOS</v>
          </cell>
          <cell r="C235">
            <v>37076186</v>
          </cell>
        </row>
        <row r="236">
          <cell r="A236" t="str">
            <v>1923-1-1-01-26-00-0000-00</v>
          </cell>
          <cell r="B236" t="str">
            <v>UNIDAD ADMINISTRATIVA ESPECIAL DE SERVICIOS PUBLICOS</v>
          </cell>
          <cell r="C236">
            <v>2659284</v>
          </cell>
        </row>
        <row r="237">
          <cell r="A237" t="str">
            <v>1973-1-1-01-26-00-0000-00</v>
          </cell>
          <cell r="B237" t="str">
            <v>UNIDAD ADMINISTRATIVA ESPECIAL DE SERVICIOS PUBLICOS</v>
          </cell>
          <cell r="C237">
            <v>172346</v>
          </cell>
        </row>
        <row r="238">
          <cell r="A238" t="str">
            <v>1933-1-1-03-01-01-0000-00</v>
          </cell>
          <cell r="B238" t="str">
            <v>UNIDAD ADMINISTRATIVA ESPECIAL DE SERVICIOS PUBLICOS</v>
          </cell>
          <cell r="C238">
            <v>1707963</v>
          </cell>
        </row>
        <row r="239">
          <cell r="A239" t="str">
            <v>1883-1-3-02-12-00-0000-00</v>
          </cell>
          <cell r="B239" t="str">
            <v>CODENSA S. A. ESP</v>
          </cell>
          <cell r="C239">
            <v>84251074790</v>
          </cell>
        </row>
        <row r="240">
          <cell r="A240" t="str">
            <v>1903-3-1-14-01-14-0582-171</v>
          </cell>
          <cell r="B240" t="str">
            <v>INGENIERIA Y SOLUCIONES ESPECIALIZADAS  S.A.S.</v>
          </cell>
          <cell r="C240">
            <v>939800290</v>
          </cell>
        </row>
        <row r="241">
          <cell r="A241" t="str">
            <v>1563-1-1-02-03-01-0000-00</v>
          </cell>
          <cell r="B241" t="str">
            <v>SANDRA LUCIA ALBA DIAZ</v>
          </cell>
          <cell r="C241">
            <v>36000000</v>
          </cell>
        </row>
        <row r="242">
          <cell r="A242" t="str">
            <v>2163-1-1-02-03-01-0000-00</v>
          </cell>
          <cell r="B242" t="str">
            <v>LUZ DARI MONTAÑEZ MONTAÑEZ</v>
          </cell>
          <cell r="C242">
            <v>27650000</v>
          </cell>
        </row>
        <row r="243">
          <cell r="A243" t="str">
            <v>1853-1-2-02-04-00-0000-00</v>
          </cell>
          <cell r="B243" t="str">
            <v>D P C LTDA PUBLICACIONES DESPACHOS PUBLICOS DE COLOMBIA LTDA</v>
          </cell>
          <cell r="C243">
            <v>800000</v>
          </cell>
        </row>
        <row r="244">
          <cell r="A244" t="str">
            <v>2043-3-1-14-02-21-0584-205</v>
          </cell>
          <cell r="B244" t="str">
            <v>SERGIO REINEL DIAZ</v>
          </cell>
          <cell r="C244">
            <v>23800000</v>
          </cell>
        </row>
        <row r="245">
          <cell r="A245" t="str">
            <v>2023-3-1-14-02-21-0584-205</v>
          </cell>
          <cell r="B245" t="str">
            <v>JOSUE ALEXANDRO BARON DUARTE</v>
          </cell>
          <cell r="C245">
            <v>31733333</v>
          </cell>
        </row>
        <row r="246">
          <cell r="A246" t="str">
            <v>2063-3-1-14-02-21-0584-205</v>
          </cell>
          <cell r="B246" t="str">
            <v>WILLIAM EDUARDO CALDERÓN CASTILLO</v>
          </cell>
          <cell r="C246">
            <v>28500000</v>
          </cell>
        </row>
        <row r="247">
          <cell r="A247" t="str">
            <v>2083-3-1-14-02-21-0584-205</v>
          </cell>
          <cell r="B247" t="str">
            <v>ANA MARIA ROMERO JIMENEZ</v>
          </cell>
          <cell r="C247">
            <v>23800000</v>
          </cell>
        </row>
        <row r="248">
          <cell r="A248" t="str">
            <v>2013-3-1-14-02-21-0584-205</v>
          </cell>
          <cell r="B248" t="str">
            <v>HELBER HUGO MORALES RINCON</v>
          </cell>
          <cell r="C248">
            <v>31733333</v>
          </cell>
        </row>
        <row r="249">
          <cell r="A249" t="str">
            <v>2053-3-1-14-02-21-0584-205</v>
          </cell>
          <cell r="B249" t="str">
            <v>MAYERLI CATHERIN CORONEL RODRIGUEZ</v>
          </cell>
          <cell r="C249">
            <v>23700000</v>
          </cell>
        </row>
        <row r="250">
          <cell r="A250" t="str">
            <v>2073-3-1-14-02-21-0584-205</v>
          </cell>
          <cell r="B250" t="str">
            <v>yisell zarith tellez garzon</v>
          </cell>
          <cell r="C250">
            <v>23700000</v>
          </cell>
        </row>
        <row r="251">
          <cell r="A251" t="str">
            <v>1773-3-1-14-02-21-0584-205</v>
          </cell>
          <cell r="B251" t="str">
            <v>FABIAN LEONARDO BOCANEGRA LINARES</v>
          </cell>
          <cell r="C251">
            <v>31600000</v>
          </cell>
        </row>
        <row r="252">
          <cell r="A252" t="str">
            <v>2033-3-1-14-02-21-0584-205</v>
          </cell>
          <cell r="B252" t="str">
            <v>AIDA LILIA HIPUS DE TACHIRA</v>
          </cell>
          <cell r="C252">
            <v>31600000</v>
          </cell>
        </row>
        <row r="253">
          <cell r="A253" t="str">
            <v>2093-3-1-14-02-21-0584-206</v>
          </cell>
          <cell r="B253" t="str">
            <v>DANIEL  GAMARRA POLO</v>
          </cell>
          <cell r="C253">
            <v>40000000</v>
          </cell>
        </row>
        <row r="254">
          <cell r="A254" t="str">
            <v>2103-3-1-14-02-21-0584-206</v>
          </cell>
          <cell r="B254" t="str">
            <v>JUAN MANUEL ESTEBAN MENA</v>
          </cell>
          <cell r="C254">
            <v>23700000</v>
          </cell>
        </row>
        <row r="255">
          <cell r="A255" t="str">
            <v>1943-3-1-14-02-21-0584-207</v>
          </cell>
          <cell r="B255" t="str">
            <v>NELSON LIBARDO LOZANO BARRERA</v>
          </cell>
          <cell r="C255">
            <v>32000000</v>
          </cell>
        </row>
        <row r="256">
          <cell r="A256" t="str">
            <v>2153-3-1-14-03-26-0226-222</v>
          </cell>
          <cell r="B256" t="str">
            <v>CARMEN LUZ ROJAS GONZALEZ</v>
          </cell>
          <cell r="C256">
            <v>24864000</v>
          </cell>
        </row>
        <row r="257">
          <cell r="A257" t="str">
            <v>2123-3-1-14-03-26-0226-222</v>
          </cell>
          <cell r="B257" t="str">
            <v>DIEGO ALEJANDRO JAIMES RAMIREZ</v>
          </cell>
          <cell r="C257">
            <v>24864000</v>
          </cell>
        </row>
        <row r="258">
          <cell r="A258" t="str">
            <v>2113-3-1-14-03-26-0226-222</v>
          </cell>
          <cell r="B258" t="str">
            <v>JUAN CARLOS DIAZ GOMEZ</v>
          </cell>
          <cell r="C258">
            <v>24864000</v>
          </cell>
        </row>
        <row r="259">
          <cell r="A259" t="str">
            <v>1533-1-2-02-05-01-0000-00</v>
          </cell>
          <cell r="B259" t="str">
            <v>CORREAGRO S.A</v>
          </cell>
          <cell r="C259">
            <v>327748573</v>
          </cell>
        </row>
        <row r="260">
          <cell r="A260" t="str">
            <v>1533-3-1-14-01-14-0583-172</v>
          </cell>
          <cell r="B260" t="str">
            <v>CORREAGRO S.A</v>
          </cell>
          <cell r="C260">
            <v>153387951</v>
          </cell>
        </row>
        <row r="261">
          <cell r="A261" t="str">
            <v>1533-3-1-14-02-21-0584-205</v>
          </cell>
          <cell r="B261" t="str">
            <v>CORREAGRO S.A</v>
          </cell>
          <cell r="C261">
            <v>338234910</v>
          </cell>
        </row>
        <row r="262">
          <cell r="A262" t="str">
            <v>2273-1-2-02-02-00-0000-00</v>
          </cell>
          <cell r="C262">
            <v>761128</v>
          </cell>
        </row>
        <row r="263">
          <cell r="A263" t="str">
            <v>2143-3-1-14-03-26-0226-222</v>
          </cell>
          <cell r="B263" t="str">
            <v>JOSE DARIO GONZALEZ CASTRO</v>
          </cell>
          <cell r="C263">
            <v>24864000</v>
          </cell>
        </row>
        <row r="264">
          <cell r="A264" t="str">
            <v>2133-3-1-14-03-26-0226-222</v>
          </cell>
          <cell r="B264" t="str">
            <v>ANDREA DEL PILAR GUERRERO RODRIGUEZ</v>
          </cell>
          <cell r="C264">
            <v>17404000</v>
          </cell>
        </row>
        <row r="265">
          <cell r="A265" t="str">
            <v>2303-1-1-03-01-02-0000-00</v>
          </cell>
          <cell r="B265" t="str">
            <v>UNIDAD ADMINISTRATIVA ESPECIAL DE SERVICIOS PUBLICOS</v>
          </cell>
          <cell r="C265">
            <v>39252380</v>
          </cell>
        </row>
        <row r="266">
          <cell r="A266" t="str">
            <v>2303-1-1-03-01-03-0000-00</v>
          </cell>
          <cell r="B266" t="str">
            <v>UNIDAD ADMINISTRATIVA ESPECIAL DE SERVICIOS PUBLICOS</v>
          </cell>
          <cell r="C266">
            <v>55209462</v>
          </cell>
        </row>
        <row r="267">
          <cell r="A267" t="str">
            <v>2303-1-1-03-01-05-0000-00</v>
          </cell>
          <cell r="B267" t="str">
            <v>UNIDAD ADMINISTRATIVA ESPECIAL DE SERVICIOS PUBLICOS</v>
          </cell>
          <cell r="C267">
            <v>27251600</v>
          </cell>
        </row>
        <row r="268">
          <cell r="A268" t="str">
            <v>2303-1-1-03-02-01-0000-00</v>
          </cell>
          <cell r="B268" t="str">
            <v>UNIDAD ADMINISTRATIVA ESPECIAL DE SERVICIOS PUBLICOS</v>
          </cell>
          <cell r="C268">
            <v>42619491</v>
          </cell>
        </row>
        <row r="269">
          <cell r="A269" t="str">
            <v>2303-1-1-03-02-02-0000-00</v>
          </cell>
          <cell r="B269" t="str">
            <v>UNIDAD ADMINISTRATIVA ESPECIAL DE SERVICIOS PUBLICOS</v>
          </cell>
          <cell r="C269">
            <v>38831880</v>
          </cell>
        </row>
        <row r="270">
          <cell r="A270" t="str">
            <v>2303-1-1-03-02-04-0000-00</v>
          </cell>
          <cell r="B270" t="str">
            <v>UNIDAD ADMINISTRATIVA ESPECIAL DE SERVICIOS PUBLICOS</v>
          </cell>
          <cell r="C270">
            <v>3982672</v>
          </cell>
        </row>
        <row r="271">
          <cell r="A271" t="str">
            <v>2303-1-1-03-02-06-0000-00</v>
          </cell>
          <cell r="B271" t="str">
            <v>UNIDAD ADMINISTRATIVA ESPECIAL DE SERVICIOS PUBLICOS</v>
          </cell>
          <cell r="C271">
            <v>20439300</v>
          </cell>
        </row>
        <row r="272">
          <cell r="A272" t="str">
            <v>2303-1-1-03-02-07-0000-00</v>
          </cell>
          <cell r="B272" t="str">
            <v>UNIDAD ADMINISTRATIVA ESPECIAL DE SERVICIOS PUBLICOS</v>
          </cell>
          <cell r="C272">
            <v>13625800</v>
          </cell>
        </row>
        <row r="273">
          <cell r="A273" t="str">
            <v>2303-1-1-03-02-09-0000-00</v>
          </cell>
          <cell r="B273" t="str">
            <v>UNIDAD ADMINISTRATIVA ESPECIAL DE SERVICIOS PUBLICOS</v>
          </cell>
          <cell r="C273">
            <v>9627</v>
          </cell>
        </row>
        <row r="274">
          <cell r="A274" t="str">
            <v>2383-1-1-02-03-01-0000-00</v>
          </cell>
          <cell r="B274" t="str">
            <v>ANA MARIA RODRIGUEZ ALFONSO</v>
          </cell>
          <cell r="C274">
            <v>41250000</v>
          </cell>
        </row>
        <row r="275">
          <cell r="A275" t="str">
            <v>2253-3-1-14-02-21-0584-205</v>
          </cell>
          <cell r="B275" t="str">
            <v>DIANA FABIOLA ONOFRE JARA</v>
          </cell>
          <cell r="C275">
            <v>30666666</v>
          </cell>
        </row>
        <row r="276">
          <cell r="A276" t="str">
            <v>2263-3-1-14-02-21-0584-206</v>
          </cell>
          <cell r="B276" t="str">
            <v>JUAN DIEGO GUERRON CARCAMO</v>
          </cell>
          <cell r="C276">
            <v>30800000</v>
          </cell>
        </row>
        <row r="277">
          <cell r="A277" t="str">
            <v>2373-3-1-14-02-21-0584-205</v>
          </cell>
          <cell r="B277" t="str">
            <v>INGESTRUT SAS</v>
          </cell>
          <cell r="C277">
            <v>147202041</v>
          </cell>
        </row>
        <row r="278">
          <cell r="A278" t="str">
            <v>2373-3-1-14-03-31-0581-235</v>
          </cell>
          <cell r="B278" t="str">
            <v>INGESTRUT SAS</v>
          </cell>
          <cell r="C278">
            <v>23742000</v>
          </cell>
        </row>
        <row r="279">
          <cell r="A279" t="str">
            <v>2403-3-1-14-03-31-0581-235</v>
          </cell>
          <cell r="B279" t="str">
            <v>RAMIREZ TORRES CONSULTORES INMOBILIARIOS SAS</v>
          </cell>
          <cell r="C279">
            <v>5029644</v>
          </cell>
        </row>
        <row r="280">
          <cell r="A280" t="str">
            <v>2423-3-1-14-02-21-0584-204</v>
          </cell>
          <cell r="B280" t="str">
            <v>DIEGO ALEXANDER OSPINA ZARATE</v>
          </cell>
          <cell r="C280">
            <v>22300000</v>
          </cell>
        </row>
        <row r="281">
          <cell r="A281" t="str">
            <v>2413-3-1-14-02-21-0584-204</v>
          </cell>
          <cell r="B281" t="str">
            <v>SANDRA KATERINE DELGADO CARVAJAL</v>
          </cell>
          <cell r="C281">
            <v>18583333</v>
          </cell>
        </row>
        <row r="282">
          <cell r="A282" t="str">
            <v>2433-3-1-14-02-21-0584-204</v>
          </cell>
          <cell r="B282" t="str">
            <v>ANDRES EDUARDO MANJARRES SALAS</v>
          </cell>
          <cell r="C282">
            <v>31220000</v>
          </cell>
        </row>
        <row r="283">
          <cell r="A283" t="str">
            <v>2453-3-1-14-02-21-0584-204</v>
          </cell>
          <cell r="B283" t="str">
            <v>DANIEL ARMANDO ORJUELA DELGADO</v>
          </cell>
          <cell r="C283">
            <v>37000000</v>
          </cell>
        </row>
        <row r="284">
          <cell r="A284" t="str">
            <v>2463-3-1-14-02-21-0584-204</v>
          </cell>
          <cell r="B284" t="str">
            <v>JORGE LUIS VASQUEZ RODRIGUEZ</v>
          </cell>
          <cell r="C284">
            <v>22200000</v>
          </cell>
        </row>
        <row r="285">
          <cell r="A285" t="str">
            <v>2323-3-1-14-02-21-0584-205</v>
          </cell>
          <cell r="B285" t="str">
            <v>MILTON SEBASTIAN APONTE MONROY</v>
          </cell>
          <cell r="C285">
            <v>22200000</v>
          </cell>
        </row>
        <row r="286">
          <cell r="A286" t="str">
            <v>2333-3-1-14-02-21-0584-205</v>
          </cell>
          <cell r="B286" t="str">
            <v>ALBA YANETH CAMELO VELOZA</v>
          </cell>
          <cell r="C286">
            <v>29200000</v>
          </cell>
        </row>
        <row r="287">
          <cell r="A287" t="str">
            <v>2193-3-1-14-02-21-0584-205</v>
          </cell>
          <cell r="B287" t="str">
            <v>CARLOS EDUARDO LLANOS GIL</v>
          </cell>
          <cell r="C287">
            <v>29200000</v>
          </cell>
        </row>
        <row r="288">
          <cell r="A288" t="str">
            <v>2283-3-1-14-02-21-0584-205</v>
          </cell>
          <cell r="B288" t="str">
            <v>PAULA ANDREA QUINTERO RAMIREZ</v>
          </cell>
          <cell r="C288">
            <v>21900000</v>
          </cell>
        </row>
        <row r="289">
          <cell r="A289" t="str">
            <v>1633-3-4-00-00-00-0000-00</v>
          </cell>
          <cell r="B289" t="str">
            <v>KALED ROLANDO ROJAS SANTANA</v>
          </cell>
          <cell r="C289">
            <v>2566667</v>
          </cell>
        </row>
        <row r="290">
          <cell r="A290" t="str">
            <v>2173-3-1-14-02-21-0584-204</v>
          </cell>
          <cell r="B290" t="str">
            <v>MARIA FERNANDA RAMIREZ GARCIA</v>
          </cell>
          <cell r="C290">
            <v>94266665</v>
          </cell>
        </row>
        <row r="291">
          <cell r="A291" t="str">
            <v>1353-3-1-14-03-31-0581-235</v>
          </cell>
          <cell r="B291" t="str">
            <v>CONTROLES EMPRESARIALES LTDA</v>
          </cell>
          <cell r="C291">
            <v>110668841</v>
          </cell>
        </row>
        <row r="292">
          <cell r="A292" t="str">
            <v>613-3-1-14-03-31-0581-235</v>
          </cell>
          <cell r="B292" t="str">
            <v>COLOMBIANA DE COMERCIO SA</v>
          </cell>
          <cell r="C292">
            <v>11754900</v>
          </cell>
        </row>
        <row r="293">
          <cell r="A293" t="str">
            <v>1703-3-1-14-03-31-0581-235</v>
          </cell>
          <cell r="B293" t="str">
            <v>MAKRO SUPERMAYORISTA S.A.S</v>
          </cell>
          <cell r="C293">
            <v>6151470</v>
          </cell>
        </row>
        <row r="294">
          <cell r="A294" t="str">
            <v>2593-3-1-14-03-31-0581-235</v>
          </cell>
          <cell r="B294" t="str">
            <v>MAKRO SUPERMAYORISTA S.A.S</v>
          </cell>
          <cell r="C294">
            <v>53030</v>
          </cell>
        </row>
        <row r="295">
          <cell r="A295" t="str">
            <v>2493-1-1-01-01-00-0000-00</v>
          </cell>
          <cell r="B295" t="str">
            <v>UNIDAD ADMINISTRATIVA ESPECIAL DE SERVICIOS PUBLICOS</v>
          </cell>
          <cell r="C295">
            <v>460416819</v>
          </cell>
        </row>
        <row r="296">
          <cell r="A296" t="str">
            <v>2493-1-1-01-04-00-0000-00</v>
          </cell>
          <cell r="B296" t="str">
            <v>UNIDAD ADMINISTRATIVA ESPECIAL DE SERVICIOS PUBLICOS</v>
          </cell>
          <cell r="C296">
            <v>34669239</v>
          </cell>
        </row>
        <row r="297">
          <cell r="A297" t="str">
            <v>2493-1-1-01-05-00-0000-00</v>
          </cell>
          <cell r="B297" t="str">
            <v>UNIDAD ADMINISTRATIVA ESPECIAL DE SERVICIOS PUBLICOS</v>
          </cell>
          <cell r="C297">
            <v>5360342</v>
          </cell>
        </row>
        <row r="298">
          <cell r="A298" t="str">
            <v>2493-1-1-01-06-00-0000-00</v>
          </cell>
          <cell r="B298" t="str">
            <v>UNIDAD ADMINISTRATIVA ESPECIAL DE SERVICIOS PUBLICOS</v>
          </cell>
          <cell r="C298">
            <v>854700</v>
          </cell>
        </row>
        <row r="299">
          <cell r="A299" t="str">
            <v>2493-1-1-01-07-00-0000-00</v>
          </cell>
          <cell r="B299" t="str">
            <v>UNIDAD ADMINISTRATIVA ESPECIAL DE SERVICIOS PUBLICOS</v>
          </cell>
          <cell r="C299">
            <v>589974</v>
          </cell>
        </row>
        <row r="300">
          <cell r="A300" t="str">
            <v>2493-1-1-01-08-00-0000-00</v>
          </cell>
          <cell r="B300" t="str">
            <v>UNIDAD ADMINISTRATIVA ESPECIAL DE SERVICIOS PUBLICOS</v>
          </cell>
          <cell r="C300">
            <v>5668582</v>
          </cell>
        </row>
        <row r="301">
          <cell r="A301" t="str">
            <v>2493-1-1-01-13-00-0000-00</v>
          </cell>
          <cell r="B301" t="str">
            <v>UNIDAD ADMINISTRATIVA ESPECIAL DE SERVICIOS PUBLICOS</v>
          </cell>
          <cell r="C301">
            <v>111786</v>
          </cell>
        </row>
        <row r="302">
          <cell r="A302" t="str">
            <v>2493-1-1-01-14-00-0000-00</v>
          </cell>
          <cell r="B302" t="str">
            <v>UNIDAD ADMINISTRATIVA ESPECIAL DE SERVICIOS PUBLICOS</v>
          </cell>
          <cell r="C302">
            <v>31693364</v>
          </cell>
        </row>
        <row r="303">
          <cell r="A303" t="str">
            <v>2493-1-1-01-15-00-0000-00</v>
          </cell>
          <cell r="B303" t="str">
            <v>UNIDAD ADMINISTRATIVA ESPECIAL DE SERVICIOS PUBLICOS</v>
          </cell>
          <cell r="C303">
            <v>133759285</v>
          </cell>
        </row>
        <row r="304">
          <cell r="A304" t="str">
            <v>2493-1-1-01-16-00-0000-00</v>
          </cell>
          <cell r="B304" t="str">
            <v>UNIDAD ADMINISTRATIVA ESPECIAL DE SERVICIOS PUBLICOS</v>
          </cell>
          <cell r="C304">
            <v>9548420</v>
          </cell>
        </row>
        <row r="305">
          <cell r="A305" t="str">
            <v>2493-1-1-01-17-00-0000-00</v>
          </cell>
          <cell r="B305" t="str">
            <v>UNIDAD ADMINISTRATIVA ESPECIAL DE SERVICIOS PUBLICOS</v>
          </cell>
          <cell r="C305">
            <v>398427</v>
          </cell>
        </row>
        <row r="306">
          <cell r="A306" t="str">
            <v>2493-1-1-01-21-00-0000-00</v>
          </cell>
          <cell r="B306" t="str">
            <v>UNIDAD ADMINISTRATIVA ESPECIAL DE SERVICIOS PUBLICOS</v>
          </cell>
          <cell r="C306">
            <v>2502753</v>
          </cell>
        </row>
        <row r="307">
          <cell r="A307" t="str">
            <v>2493-1-1-01-26-00-0000-00</v>
          </cell>
          <cell r="B307" t="str">
            <v>UNIDAD ADMINISTRATIVA ESPECIAL DE SERVICIOS PUBLICOS</v>
          </cell>
          <cell r="C307">
            <v>2788546</v>
          </cell>
        </row>
        <row r="308">
          <cell r="A308" t="str">
            <v>2393-1-1-02-03-01-0000-00</v>
          </cell>
          <cell r="C308">
            <v>2740000</v>
          </cell>
        </row>
        <row r="309">
          <cell r="A309" t="str">
            <v>2443-1-1-02-03-01-0000-00</v>
          </cell>
          <cell r="B309" t="str">
            <v>DIEGO ARMANDO GUTIERREZ DIMATE</v>
          </cell>
          <cell r="C309">
            <v>50866666</v>
          </cell>
        </row>
        <row r="310">
          <cell r="A310" t="str">
            <v>2723-3-1-14-01-14-0582-171</v>
          </cell>
          <cell r="B310" t="str">
            <v>ANGELICA  VARGAS CHAVARRO</v>
          </cell>
          <cell r="C310">
            <v>38500000</v>
          </cell>
        </row>
        <row r="311">
          <cell r="A311" t="str">
            <v>2713-3-1-14-01-14-0582-171</v>
          </cell>
          <cell r="B311" t="str">
            <v>TIRSA PATRICIA UPARELA OLIVERA</v>
          </cell>
          <cell r="C311">
            <v>19600000</v>
          </cell>
        </row>
        <row r="312">
          <cell r="A312" t="str">
            <v>2663-3-1-14-01-14-0582-171</v>
          </cell>
          <cell r="B312" t="str">
            <v>FERNANDO ANDRÉS CARVAJAL MOLINA</v>
          </cell>
          <cell r="C312">
            <v>26600000</v>
          </cell>
        </row>
        <row r="313">
          <cell r="A313" t="str">
            <v>2813-3-1-14-01-14-0582-171</v>
          </cell>
          <cell r="B313" t="str">
            <v>SANDRA PATRICIA BENAVIDES BUITRAGO</v>
          </cell>
          <cell r="C313">
            <v>28000000</v>
          </cell>
        </row>
        <row r="314">
          <cell r="A314" t="str">
            <v>2513-3-1-14-02-21-0584-204</v>
          </cell>
          <cell r="B314" t="str">
            <v>GLORIA ROCIO JIMENEZ RIOS</v>
          </cell>
          <cell r="C314">
            <v>27613333</v>
          </cell>
        </row>
        <row r="315">
          <cell r="A315" t="str">
            <v>2543-3-1-14-02-21-0584-204</v>
          </cell>
          <cell r="B315" t="str">
            <v>LUZ HELENA GOMEZ LEYVA</v>
          </cell>
          <cell r="C315">
            <v>67125333</v>
          </cell>
        </row>
        <row r="316">
          <cell r="A316" t="str">
            <v>2843-3-1-14-02-21-0584-204</v>
          </cell>
          <cell r="B316" t="str">
            <v>OSCAR JAVIER FONSECA GOMEZ</v>
          </cell>
          <cell r="C316">
            <v>56000000</v>
          </cell>
        </row>
        <row r="317">
          <cell r="A317" t="str">
            <v>2343-3-1-14-02-21-0584-205</v>
          </cell>
          <cell r="B317" t="str">
            <v>JAVIER ALBEIRO HERNANDEZ JARAMILLO</v>
          </cell>
          <cell r="C317">
            <v>29066666</v>
          </cell>
        </row>
        <row r="318">
          <cell r="A318" t="str">
            <v>2213-3-1-14-02-21-0584-205</v>
          </cell>
          <cell r="B318" t="str">
            <v>CESAR AUGUSTO AVILA VALENZUELA</v>
          </cell>
          <cell r="C318">
            <v>28933333</v>
          </cell>
        </row>
        <row r="319">
          <cell r="A319" t="str">
            <v>2203-3-1-14-02-21-0584-205</v>
          </cell>
          <cell r="B319" t="str">
            <v>MONICA VIVIANA PORRAS BEDOYA</v>
          </cell>
          <cell r="C319">
            <v>28933333</v>
          </cell>
        </row>
        <row r="320">
          <cell r="A320" t="str">
            <v>2473-3-1-14-02-21-0584-205</v>
          </cell>
          <cell r="B320" t="str">
            <v>LUISA FERNANDA INSIGNARES GOMEZ</v>
          </cell>
          <cell r="C320">
            <v>25199999</v>
          </cell>
        </row>
        <row r="321">
          <cell r="A321" t="str">
            <v>2903-3-1-14-02-21-0584-205</v>
          </cell>
          <cell r="B321" t="str">
            <v>ROSARIO ELEVYN RAMIREZ ROMERO</v>
          </cell>
          <cell r="C321">
            <v>25083333</v>
          </cell>
        </row>
        <row r="322">
          <cell r="A322" t="str">
            <v>2313-3-1-14-03-31-0581-235</v>
          </cell>
          <cell r="B322" t="str">
            <v>COMPUTEL SYSTEM SAS</v>
          </cell>
          <cell r="C322">
            <v>129754556</v>
          </cell>
        </row>
        <row r="323">
          <cell r="A323" t="str">
            <v>1873-3-1-14-02-21-0584-204</v>
          </cell>
          <cell r="B323" t="str">
            <v>GEOCAPITAL S.A.</v>
          </cell>
          <cell r="C323">
            <v>152502366</v>
          </cell>
        </row>
        <row r="324">
          <cell r="A324" t="str">
            <v>1873-3-1-14-02-21-0584-205</v>
          </cell>
          <cell r="B324" t="str">
            <v>GEOCAPITAL S.A.</v>
          </cell>
          <cell r="C324">
            <v>58717295</v>
          </cell>
        </row>
        <row r="325">
          <cell r="A325" t="str">
            <v>2883-1-1-03-01-01-0000-00</v>
          </cell>
          <cell r="B325" t="str">
            <v>UNIDAD ADMINISTRATIVA ESPECIAL DE SERVICIOS PUBLICOS</v>
          </cell>
          <cell r="C325">
            <v>238134</v>
          </cell>
        </row>
        <row r="326">
          <cell r="A326" t="str">
            <v>2523-3-1-14-02-21-0584-204</v>
          </cell>
          <cell r="B326" t="str">
            <v>XAM SOLUCIONES INTEGRALES S.A.S</v>
          </cell>
          <cell r="C326">
            <v>9651200</v>
          </cell>
        </row>
        <row r="327">
          <cell r="A327" t="str">
            <v>2823-3-1-14-01-14-0582-171</v>
          </cell>
          <cell r="B327" t="str">
            <v>CRISTIAN  RENDON GOMEZ</v>
          </cell>
          <cell r="C327">
            <v>19600000</v>
          </cell>
        </row>
        <row r="328">
          <cell r="A328" t="str">
            <v>2533-3-1-14-01-14-0582-171</v>
          </cell>
          <cell r="B328" t="str">
            <v>LEIDY JOHANA MUÑOZ CARRERO</v>
          </cell>
          <cell r="C328">
            <v>35000000</v>
          </cell>
        </row>
        <row r="329">
          <cell r="A329" t="str">
            <v>2703-3-1-14-01-14-0582-171</v>
          </cell>
          <cell r="B329" t="str">
            <v>EDWIN MAURICIO RAMOS AMAYA</v>
          </cell>
          <cell r="C329">
            <v>28000000</v>
          </cell>
        </row>
        <row r="330">
          <cell r="A330" t="str">
            <v>2653-3-1-14-01-14-0582-171</v>
          </cell>
          <cell r="B330" t="str">
            <v>TANIA CAMILA AGUILAR MENDIETA</v>
          </cell>
          <cell r="C330">
            <v>19600000</v>
          </cell>
        </row>
        <row r="331">
          <cell r="A331" t="str">
            <v>2733-3-1-14-01-14-0582-171</v>
          </cell>
          <cell r="B331" t="str">
            <v>JUAN FRANCISCO MARADEI GARCIA</v>
          </cell>
          <cell r="C331">
            <v>35000000</v>
          </cell>
        </row>
        <row r="332">
          <cell r="A332" t="str">
            <v>2693-3-1-14-01-14-0582-171</v>
          </cell>
          <cell r="B332" t="str">
            <v>ALEX ROBERTO SALAMANCA</v>
          </cell>
          <cell r="C332">
            <v>0</v>
          </cell>
        </row>
        <row r="333">
          <cell r="A333" t="str">
            <v>2853-3-1-14-01-14-0582-171</v>
          </cell>
          <cell r="B333" t="str">
            <v>DANIEL SARMIENTO E HIJOS S.A.S.</v>
          </cell>
          <cell r="C333">
            <v>6000000</v>
          </cell>
        </row>
        <row r="334">
          <cell r="A334" t="str">
            <v>2673-3-1-14-01-14-0582-171</v>
          </cell>
          <cell r="B334" t="str">
            <v>GONZALO FERNANDO CISNEROS GARAVITO</v>
          </cell>
          <cell r="C334">
            <v>42000000</v>
          </cell>
        </row>
        <row r="335">
          <cell r="A335" t="str">
            <v>2683-3-1-14-01-14-0582-171</v>
          </cell>
          <cell r="B335" t="str">
            <v>WILLIAM ANDRES NINO TORRES</v>
          </cell>
          <cell r="C335">
            <v>26600000</v>
          </cell>
        </row>
        <row r="336">
          <cell r="A336" t="str">
            <v>2913-3-1-14-01-14-0583-172</v>
          </cell>
          <cell r="B336" t="str">
            <v>UNIÓN TEMPORAL PROINPRO</v>
          </cell>
          <cell r="C336">
            <v>175538376</v>
          </cell>
        </row>
        <row r="337">
          <cell r="A337" t="str">
            <v>2833-3-1-14-02-21-0584-204</v>
          </cell>
          <cell r="B337" t="str">
            <v>RAUL  NAVARRO JARAMILLO</v>
          </cell>
          <cell r="C337">
            <v>49000000</v>
          </cell>
        </row>
        <row r="338">
          <cell r="A338" t="str">
            <v>2773-3-1-14-02-21-0584-204</v>
          </cell>
          <cell r="B338" t="str">
            <v>DALGY DANIT LEAL OJEDA</v>
          </cell>
          <cell r="C338">
            <v>31650000</v>
          </cell>
        </row>
        <row r="339">
          <cell r="A339" t="str">
            <v>2743-3-1-14-02-21-0584-204</v>
          </cell>
          <cell r="B339" t="str">
            <v>CINDY LORENA MORENO FLOREZ</v>
          </cell>
          <cell r="C339">
            <v>33600000</v>
          </cell>
        </row>
        <row r="340">
          <cell r="A340" t="str">
            <v>2753-3-1-14-02-21-0584-204</v>
          </cell>
          <cell r="B340" t="str">
            <v>LUIS FELIPE PACHON GANTIVA</v>
          </cell>
          <cell r="C340">
            <v>36400000</v>
          </cell>
        </row>
        <row r="341">
          <cell r="A341" t="str">
            <v>2993-3-1-14-02-21-0584-204</v>
          </cell>
          <cell r="B341" t="str">
            <v>SESCOLOMBIA S A S</v>
          </cell>
          <cell r="C341">
            <v>78880000</v>
          </cell>
        </row>
        <row r="342">
          <cell r="A342" t="str">
            <v>2793-3-1-14-02-21-0584-204</v>
          </cell>
          <cell r="B342" t="str">
            <v>ANDREA PATRICIA ACOSTA OVALLE</v>
          </cell>
          <cell r="C342">
            <v>21000000</v>
          </cell>
        </row>
        <row r="343">
          <cell r="A343" t="str">
            <v>2893-3-1-14-02-21-0584-205</v>
          </cell>
          <cell r="B343" t="str">
            <v>CLAUDIA MERCEDES CIFUENTES CIFUENTES</v>
          </cell>
          <cell r="C343">
            <v>21000000</v>
          </cell>
        </row>
        <row r="344">
          <cell r="A344" t="str">
            <v>2953-3-1-14-02-21-0584-205</v>
          </cell>
          <cell r="B344" t="str">
            <v>GIOVANNI ENRIQUE PEÑA SUAREZ</v>
          </cell>
          <cell r="C344">
            <v>21000000</v>
          </cell>
        </row>
        <row r="345">
          <cell r="A345" t="str">
            <v>2933-3-1-14-02-21-0584-205</v>
          </cell>
          <cell r="B345" t="str">
            <v>LUIS ALBERTO HERNANDEZ SILVA</v>
          </cell>
          <cell r="C345">
            <v>21000000</v>
          </cell>
        </row>
        <row r="346">
          <cell r="A346" t="str">
            <v>2233-3-1-14-02-21-0584-205</v>
          </cell>
          <cell r="B346" t="str">
            <v>SHIRLEY ESTELA PADILLA DORIA</v>
          </cell>
          <cell r="C346">
            <v>28000000</v>
          </cell>
        </row>
        <row r="347">
          <cell r="A347" t="str">
            <v>2353-3-1-14-02-21-0584-205</v>
          </cell>
          <cell r="B347" t="str">
            <v>LORENA  PERDOMO SEPULVEDA</v>
          </cell>
          <cell r="C347">
            <v>28000000</v>
          </cell>
        </row>
        <row r="348">
          <cell r="A348" t="str">
            <v>1983-3-1-14-02-21-0584-205</v>
          </cell>
          <cell r="B348" t="str">
            <v>NANCY GIOVANNA CELY</v>
          </cell>
          <cell r="C348">
            <v>28000000</v>
          </cell>
        </row>
        <row r="349">
          <cell r="A349" t="str">
            <v>2973-3-1-14-02-21-0584-205</v>
          </cell>
          <cell r="B349" t="str">
            <v>LAURA MERCEDES MORENO PARRA</v>
          </cell>
          <cell r="C349">
            <v>21000000</v>
          </cell>
        </row>
        <row r="350">
          <cell r="A350" t="str">
            <v>2643-3-1-14-02-21-0584-206</v>
          </cell>
          <cell r="B350" t="str">
            <v>OCTAVIO ENRIQUE VEGA CASTRO</v>
          </cell>
          <cell r="C350">
            <v>30000000</v>
          </cell>
        </row>
        <row r="351">
          <cell r="A351" t="str">
            <v>2613-3-1-14-02-21-0584-206</v>
          </cell>
          <cell r="B351" t="str">
            <v>MARIA ANGELICA RAMIREZ RAMIREZ</v>
          </cell>
          <cell r="C351">
            <v>44100000</v>
          </cell>
        </row>
        <row r="352">
          <cell r="A352" t="str">
            <v>2623-3-1-14-02-21-0584-206</v>
          </cell>
          <cell r="B352" t="str">
            <v>LUIS ORLANDO SANCHEZ GOMEZ</v>
          </cell>
          <cell r="C352">
            <v>58100000</v>
          </cell>
        </row>
        <row r="353">
          <cell r="A353" t="str">
            <v>2633-3-1-14-02-21-0584-206</v>
          </cell>
          <cell r="B353" t="str">
            <v>PAUL  LEHOUCQ MONTOYA</v>
          </cell>
          <cell r="C353">
            <v>83636000</v>
          </cell>
        </row>
        <row r="354">
          <cell r="A354" t="str">
            <v>2603-3-1-14-02-21-0584-206</v>
          </cell>
          <cell r="B354" t="str">
            <v>YAMIT ALEJANDRO VELASQUEZ OBANDO</v>
          </cell>
          <cell r="C354">
            <v>16100000</v>
          </cell>
        </row>
        <row r="355">
          <cell r="A355" t="str">
            <v>2583-3-1-14-03-31-0581-235</v>
          </cell>
          <cell r="B355" t="str">
            <v>ERIKA  MORALES AMOROCHO</v>
          </cell>
          <cell r="C355">
            <v>11460000</v>
          </cell>
        </row>
        <row r="356">
          <cell r="A356" t="str">
            <v>2553-3-1-14-03-31-0581-235</v>
          </cell>
          <cell r="B356" t="str">
            <v>NICOLAS  LIZARAZO LEYVA</v>
          </cell>
          <cell r="C356">
            <v>7000000</v>
          </cell>
        </row>
        <row r="357">
          <cell r="A357" t="str">
            <v>2573-3-1-14-03-31-0581-235</v>
          </cell>
          <cell r="B357" t="str">
            <v>MONICA  OCAÑA BERNAL</v>
          </cell>
          <cell r="C357">
            <v>11460000</v>
          </cell>
        </row>
        <row r="358">
          <cell r="A358" t="str">
            <v>2563-3-1-14-03-31-0581-235</v>
          </cell>
          <cell r="B358" t="str">
            <v>MARTHA  TRUJILLO PANIAGUA</v>
          </cell>
          <cell r="C358">
            <v>11460000</v>
          </cell>
        </row>
        <row r="359">
          <cell r="A359" t="str">
            <v>2963-3-1-14-02-21-0584-205</v>
          </cell>
          <cell r="B359" t="str">
            <v>UNIDAD ADMINISTRATIVA ESPECIAL DE SERVICIOS PUBLICOS</v>
          </cell>
          <cell r="C359">
            <v>150000000</v>
          </cell>
        </row>
        <row r="360">
          <cell r="A360" t="str">
            <v>3023-3-1-14-02-21-0584-204</v>
          </cell>
          <cell r="B360" t="str">
            <v>LUIS GABRIEL PRECIADO GUERRERO</v>
          </cell>
          <cell r="C360">
            <v>21100000</v>
          </cell>
        </row>
        <row r="361">
          <cell r="A361" t="str">
            <v>3033-3-1-14-02-21-0584-204</v>
          </cell>
          <cell r="B361" t="str">
            <v>ASOCIACION NACIONAL DE EMPRESAS DE SERVICIOS PUBLICOS Y COMUNICACIONES ANDESCO</v>
          </cell>
          <cell r="C361">
            <v>21000000</v>
          </cell>
        </row>
        <row r="362">
          <cell r="A362" t="str">
            <v>3043-1-1-03-01-02-0000-00</v>
          </cell>
          <cell r="B362" t="str">
            <v>UNIDAD ADMINISTRATIVA ESPECIAL DE SERVICIOS PUBLICOS</v>
          </cell>
          <cell r="C362">
            <v>38275720</v>
          </cell>
        </row>
        <row r="363">
          <cell r="A363" t="str">
            <v>3043-1-1-03-01-03-0000-00</v>
          </cell>
          <cell r="B363" t="str">
            <v>UNIDAD ADMINISTRATIVA ESPECIAL DE SERVICIOS PUBLICOS</v>
          </cell>
          <cell r="C363">
            <v>53587679</v>
          </cell>
        </row>
        <row r="364">
          <cell r="A364" t="str">
            <v>3043-1-1-03-01-05-0000-00</v>
          </cell>
          <cell r="B364" t="str">
            <v>UNIDAD ADMINISTRATIVA ESPECIAL DE SERVICIOS PUBLICOS</v>
          </cell>
          <cell r="C364">
            <v>27530000</v>
          </cell>
        </row>
        <row r="365">
          <cell r="A365" t="str">
            <v>3043-1-1-03-02-01-0000-00</v>
          </cell>
          <cell r="B365" t="str">
            <v>UNIDAD ADMINISTRATIVA ESPECIAL DE SERVICIOS PUBLICOS</v>
          </cell>
          <cell r="C365">
            <v>41773259</v>
          </cell>
        </row>
        <row r="366">
          <cell r="A366" t="str">
            <v>3043-1-1-03-02-02-0000-00</v>
          </cell>
          <cell r="B366" t="str">
            <v>UNIDAD ADMINISTRATIVA ESPECIAL DE SERVICIOS PUBLICOS</v>
          </cell>
          <cell r="C366">
            <v>37379880</v>
          </cell>
        </row>
        <row r="367">
          <cell r="A367" t="str">
            <v>3043-1-1-03-02-04-0000-00</v>
          </cell>
          <cell r="B367" t="str">
            <v>UNIDAD ADMINISTRATIVA ESPECIAL DE SERVICIOS PUBLICOS</v>
          </cell>
          <cell r="C367">
            <v>3745372</v>
          </cell>
        </row>
        <row r="368">
          <cell r="A368" t="str">
            <v>3043-1-1-03-02-06-0000-00</v>
          </cell>
          <cell r="B368" t="str">
            <v>UNIDAD ADMINISTRATIVA ESPECIAL DE SERVICIOS PUBLICOS</v>
          </cell>
          <cell r="C368">
            <v>20648100</v>
          </cell>
        </row>
        <row r="369">
          <cell r="A369" t="str">
            <v>3043-1-1-03-02-07-0000-00</v>
          </cell>
          <cell r="B369" t="str">
            <v>UNIDAD ADMINISTRATIVA ESPECIAL DE SERVICIOS PUBLICOS</v>
          </cell>
          <cell r="C369">
            <v>13764500</v>
          </cell>
        </row>
        <row r="370">
          <cell r="A370" t="str">
            <v>3043-1-1-03-02-09-0000-00</v>
          </cell>
          <cell r="B370" t="str">
            <v>UNIDAD ADMINISTRATIVA ESPECIAL DE SERVICIOS PUBLICOS</v>
          </cell>
          <cell r="C370">
            <v>9627</v>
          </cell>
        </row>
        <row r="371">
          <cell r="A371" t="str">
            <v>3063-1-1-02-03-01-0000-00</v>
          </cell>
          <cell r="B371" t="str">
            <v>INSIGNARES &amp; SILVA ABOGADOS ASOCIADOS SAS</v>
          </cell>
          <cell r="C371">
            <v>9280000</v>
          </cell>
        </row>
        <row r="372">
          <cell r="A372" t="str">
            <v>3073-1-1-03-01-02-0000-00</v>
          </cell>
          <cell r="B372" t="str">
            <v>UNIDAD ADMINISTRATIVA ESPECIAL DE SERVICIOS PUBLICOS</v>
          </cell>
          <cell r="C372">
            <v>5625960</v>
          </cell>
        </row>
        <row r="373">
          <cell r="A373" t="str">
            <v>3073-1-1-03-01-03-0000-00</v>
          </cell>
          <cell r="B373" t="str">
            <v>UNIDAD ADMINISTRATIVA ESPECIAL DE SERVICIOS PUBLICOS</v>
          </cell>
          <cell r="C373">
            <v>7930075</v>
          </cell>
        </row>
        <row r="374">
          <cell r="A374" t="str">
            <v>3073-1-1-03-01-05-0000-00</v>
          </cell>
          <cell r="B374" t="str">
            <v>UNIDAD ADMINISTRATIVA ESPECIAL DE SERVICIOS PUBLICOS</v>
          </cell>
          <cell r="C374">
            <v>9358960</v>
          </cell>
        </row>
        <row r="375">
          <cell r="A375" t="str">
            <v>3073-1-1-03-02-02-0000-00</v>
          </cell>
          <cell r="B375" t="str">
            <v>UNIDAD ADMINISTRATIVA ESPECIAL DE SERVICIOS PUBLICOS</v>
          </cell>
          <cell r="C375">
            <v>5569440</v>
          </cell>
        </row>
        <row r="376">
          <cell r="A376" t="str">
            <v>3073-1-1-03-02-04-0000-00</v>
          </cell>
          <cell r="B376" t="str">
            <v>UNIDAD ADMINISTRATIVA ESPECIAL DE SERVICIOS PUBLICOS</v>
          </cell>
          <cell r="C376">
            <v>543072</v>
          </cell>
        </row>
        <row r="377">
          <cell r="A377" t="str">
            <v>3073-1-1-03-02-06-0000-00</v>
          </cell>
          <cell r="B377" t="str">
            <v>UNIDAD ADMINISTRATIVA ESPECIAL DE SERVICIOS PUBLICOS</v>
          </cell>
          <cell r="C377">
            <v>7018970</v>
          </cell>
        </row>
        <row r="378">
          <cell r="A378" t="str">
            <v>3073-1-1-03-02-07-0000-00</v>
          </cell>
          <cell r="B378" t="str">
            <v>UNIDAD ADMINISTRATIVA ESPECIAL DE SERVICIOS PUBLICOS</v>
          </cell>
          <cell r="C378">
            <v>4677580</v>
          </cell>
        </row>
        <row r="379">
          <cell r="A379" t="str">
            <v>253-1-1-02-03-01-0000-00</v>
          </cell>
          <cell r="B379" t="str">
            <v>UNIDAD ADMINISTRATIVA ESPECIAL DE SERVICIOS PUBLICOS</v>
          </cell>
          <cell r="C379">
            <v>500000</v>
          </cell>
        </row>
        <row r="380">
          <cell r="A380" t="str">
            <v>2983-1-1-02-03-01-0000-00</v>
          </cell>
          <cell r="B380" t="str">
            <v>RAUL WEXLER PULIDO TELLEZ</v>
          </cell>
          <cell r="C380">
            <v>17400000</v>
          </cell>
        </row>
        <row r="381">
          <cell r="A381" t="str">
            <v>2483-3-4-00-00-00-0000-00</v>
          </cell>
          <cell r="B381" t="str">
            <v>GESTION RURAL Y URBANA S.A.S.</v>
          </cell>
          <cell r="C381">
            <v>72790711</v>
          </cell>
        </row>
        <row r="382">
          <cell r="A382" t="str">
            <v>3143-1-2-02-06-01-0000-00</v>
          </cell>
          <cell r="B382" t="str">
            <v>QBE SEGUROS S A Y PODRA USAR LAS</v>
          </cell>
          <cell r="C382">
            <v>35412173</v>
          </cell>
        </row>
        <row r="383">
          <cell r="A383" t="str">
            <v>3253-3-1-15-02-13-1109-130</v>
          </cell>
          <cell r="B383" t="str">
            <v>AUTOMATIZACIÓN Y PESO S.A.S</v>
          </cell>
          <cell r="C383">
            <v>30937200</v>
          </cell>
        </row>
        <row r="384">
          <cell r="A384" t="str">
            <v>2863-1-2-02-05-01-0000-00</v>
          </cell>
          <cell r="B384" t="str">
            <v>CAR SCANNERS SAS</v>
          </cell>
          <cell r="C384">
            <v>44800000</v>
          </cell>
        </row>
        <row r="385">
          <cell r="A385" t="str">
            <v>3083-1-2-02-06-01-0000-00</v>
          </cell>
          <cell r="B385" t="str">
            <v>SEGUROS DEL ESTADO S A</v>
          </cell>
          <cell r="C385">
            <v>4813151</v>
          </cell>
        </row>
        <row r="386">
          <cell r="A386" t="str">
            <v>3183-1-1-02-03-01-0000-00</v>
          </cell>
          <cell r="B386" t="str">
            <v>JUAN CARLOS JIMENEZ TRIANA</v>
          </cell>
          <cell r="C386">
            <v>36000000</v>
          </cell>
        </row>
        <row r="387">
          <cell r="A387" t="str">
            <v>3173-3-1-15-02-13-1109-130</v>
          </cell>
          <cell r="B387" t="str">
            <v>DISARDECA LTDA</v>
          </cell>
          <cell r="C387">
            <v>52500000</v>
          </cell>
        </row>
        <row r="388">
          <cell r="A388" t="str">
            <v>3193-3-1-15-07-42-1042-185</v>
          </cell>
          <cell r="B388" t="str">
            <v>MARTIN EULISES RUBIO SAENZ</v>
          </cell>
          <cell r="C388">
            <v>52200000</v>
          </cell>
        </row>
        <row r="389">
          <cell r="A389" t="str">
            <v>3263-3-1-15-07-42-1042-185</v>
          </cell>
          <cell r="B389" t="str">
            <v>PAOLA  ROMERO NEIRA</v>
          </cell>
          <cell r="C389">
            <v>22040000</v>
          </cell>
        </row>
        <row r="390">
          <cell r="A390" t="str">
            <v>3223-3-1-15-07-42-1042-185</v>
          </cell>
          <cell r="B390" t="str">
            <v>SANDRA MELISSA CARDENAS ESPINOSA</v>
          </cell>
          <cell r="C390">
            <v>71250000</v>
          </cell>
        </row>
        <row r="391">
          <cell r="A391" t="str">
            <v>3273-3-1-15-07-42-1042-185</v>
          </cell>
          <cell r="B391" t="str">
            <v>INSIGNARES &amp; SILVA ABOGADOS ASOCIADOS SAS</v>
          </cell>
          <cell r="C391">
            <v>79344000</v>
          </cell>
        </row>
        <row r="392">
          <cell r="A392" t="str">
            <v>3203-3-1-15-07-42-1042-185</v>
          </cell>
          <cell r="B392" t="str">
            <v>JOSE IGNACIO VARGAS MARTINEZ</v>
          </cell>
          <cell r="C392">
            <v>17000000</v>
          </cell>
        </row>
        <row r="393">
          <cell r="A393" t="str">
            <v>3233-3-1-15-07-42-1042-185</v>
          </cell>
          <cell r="B393" t="str">
            <v>GUSTAVO ANTONIO ROMERO ALVAREZ</v>
          </cell>
          <cell r="C393">
            <v>39666666</v>
          </cell>
        </row>
        <row r="394">
          <cell r="A394" t="str">
            <v>2873-1-2-01-04-00-0000-00</v>
          </cell>
          <cell r="B394" t="str">
            <v>PAPELERIA LOS ANDES LTDA</v>
          </cell>
          <cell r="C394">
            <v>49328695</v>
          </cell>
        </row>
        <row r="395">
          <cell r="A395" t="str">
            <v>3103-1-1-01-01-00-0000-00</v>
          </cell>
          <cell r="B395" t="str">
            <v>UNIDAD ADMINISTRATIVA ESPECIAL DE SERVICIOS PUBLICOS</v>
          </cell>
          <cell r="C395">
            <v>487030912</v>
          </cell>
        </row>
        <row r="396">
          <cell r="A396" t="str">
            <v>3103-1-1-01-04-00-0000-00</v>
          </cell>
          <cell r="B396" t="str">
            <v>UNIDAD ADMINISTRATIVA ESPECIAL DE SERVICIOS PUBLICOS</v>
          </cell>
          <cell r="C396">
            <v>33596584</v>
          </cell>
        </row>
        <row r="397">
          <cell r="A397" t="str">
            <v>3103-1-1-01-05-00-0000-00</v>
          </cell>
          <cell r="B397" t="str">
            <v>UNIDAD ADMINISTRATIVA ESPECIAL DE SERVICIOS PUBLICOS</v>
          </cell>
          <cell r="C397">
            <v>5273988</v>
          </cell>
        </row>
        <row r="398">
          <cell r="A398" t="str">
            <v>3103-1-1-01-06-00-0000-00</v>
          </cell>
          <cell r="B398" t="str">
            <v>UNIDAD ADMINISTRATIVA ESPECIAL DE SERVICIOS PUBLICOS</v>
          </cell>
          <cell r="C398">
            <v>712250</v>
          </cell>
        </row>
        <row r="399">
          <cell r="A399" t="str">
            <v>3103-1-1-01-07-00-0000-00</v>
          </cell>
          <cell r="B399" t="str">
            <v>UNIDAD ADMINISTRATIVA ESPECIAL DE SERVICIOS PUBLICOS</v>
          </cell>
          <cell r="C399">
            <v>518462</v>
          </cell>
        </row>
        <row r="400">
          <cell r="A400" t="str">
            <v>3103-1-1-01-08-00-0000-00</v>
          </cell>
          <cell r="B400" t="str">
            <v>UNIDAD ADMINISTRATIVA ESPECIAL DE SERVICIOS PUBLICOS</v>
          </cell>
          <cell r="C400">
            <v>12745536</v>
          </cell>
        </row>
        <row r="401">
          <cell r="A401" t="str">
            <v>3103-1-1-01-11-00-0000-00</v>
          </cell>
          <cell r="B401" t="str">
            <v>UNIDAD ADMINISTRATIVA ESPECIAL DE SERVICIOS PUBLICOS</v>
          </cell>
          <cell r="C401">
            <v>776565116</v>
          </cell>
        </row>
        <row r="402">
          <cell r="A402" t="str">
            <v>3103-1-1-01-13-00-0000-00</v>
          </cell>
          <cell r="B402" t="str">
            <v>UNIDAD ADMINISTRATIVA ESPECIAL DE SERVICIOS PUBLICOS</v>
          </cell>
          <cell r="C402">
            <v>434496</v>
          </cell>
        </row>
        <row r="403">
          <cell r="A403" t="str">
            <v>3103-1-1-01-14-00-0000-00</v>
          </cell>
          <cell r="B403" t="str">
            <v>UNIDAD ADMINISTRATIVA ESPECIAL DE SERVICIOS PUBLICOS</v>
          </cell>
          <cell r="C403">
            <v>64496394</v>
          </cell>
        </row>
        <row r="404">
          <cell r="A404" t="str">
            <v>3103-1-1-01-15-00-0000-00</v>
          </cell>
          <cell r="B404" t="str">
            <v>UNIDAD ADMINISTRATIVA ESPECIAL DE SERVICIOS PUBLICOS</v>
          </cell>
          <cell r="C404">
            <v>126768046</v>
          </cell>
        </row>
        <row r="405">
          <cell r="A405" t="str">
            <v>3103-1-1-01-16-00-0000-00</v>
          </cell>
          <cell r="B405" t="str">
            <v>UNIDAD ADMINISTRATIVA ESPECIAL DE SERVICIOS PUBLICOS</v>
          </cell>
          <cell r="C405">
            <v>8592695</v>
          </cell>
        </row>
        <row r="406">
          <cell r="A406" t="str">
            <v>3103-1-1-01-17-00-0000-00</v>
          </cell>
          <cell r="B406" t="str">
            <v>UNIDAD ADMINISTRATIVA ESPECIAL DE SERVICIOS PUBLICOS</v>
          </cell>
          <cell r="C406">
            <v>376603</v>
          </cell>
        </row>
        <row r="407">
          <cell r="A407" t="str">
            <v>3103-1-1-01-21-00-0000-00</v>
          </cell>
          <cell r="B407" t="str">
            <v>UNIDAD ADMINISTRATIVA ESPECIAL DE SERVICIOS PUBLICOS</v>
          </cell>
          <cell r="C407">
            <v>294712</v>
          </cell>
        </row>
        <row r="408">
          <cell r="A408" t="str">
            <v>3103-1-1-01-26-00-0000-00</v>
          </cell>
          <cell r="B408" t="str">
            <v>UNIDAD ADMINISTRATIVA ESPECIAL DE SERVICIOS PUBLICOS</v>
          </cell>
          <cell r="C408">
            <v>5735475</v>
          </cell>
        </row>
        <row r="409">
          <cell r="A409" t="str">
            <v>3163-1-1-03-01-02-0000-00</v>
          </cell>
          <cell r="B409" t="str">
            <v>UNIDAD ADMINISTRATIVA ESPECIAL DE SERVICIOS PUBLICOS</v>
          </cell>
          <cell r="C409">
            <v>38839820</v>
          </cell>
        </row>
        <row r="410">
          <cell r="A410" t="str">
            <v>3163-1-1-03-01-03-0000-00</v>
          </cell>
          <cell r="B410" t="str">
            <v>UNIDAD ADMINISTRATIVA ESPECIAL DE SERVICIOS PUBLICOS</v>
          </cell>
          <cell r="C410">
            <v>54250550</v>
          </cell>
        </row>
        <row r="411">
          <cell r="A411" t="str">
            <v>3163-1-1-03-01-05-0000-00</v>
          </cell>
          <cell r="B411" t="str">
            <v>UNIDAD ADMINISTRATIVA ESPECIAL DE SERVICIOS PUBLICOS</v>
          </cell>
          <cell r="C411">
            <v>60887500</v>
          </cell>
        </row>
        <row r="412">
          <cell r="A412" t="str">
            <v>3163-1-1-03-02-01-0000-00</v>
          </cell>
          <cell r="B412" t="str">
            <v>UNIDAD ADMINISTRATIVA ESPECIAL DE SERVICIOS PUBLICOS</v>
          </cell>
          <cell r="C412">
            <v>93465317</v>
          </cell>
        </row>
        <row r="413">
          <cell r="A413" t="str">
            <v>3163-1-1-03-02-02-0000-00</v>
          </cell>
          <cell r="B413" t="str">
            <v>UNIDAD ADMINISTRATIVA ESPECIAL DE SERVICIOS PUBLICOS</v>
          </cell>
          <cell r="C413">
            <v>37751100</v>
          </cell>
        </row>
        <row r="414">
          <cell r="A414" t="str">
            <v>3163-1-1-03-02-04-0000-00</v>
          </cell>
          <cell r="B414" t="str">
            <v>UNIDAD ADMINISTRATIVA ESPECIAL DE SERVICIOS PUBLICOS</v>
          </cell>
          <cell r="C414">
            <v>3572872</v>
          </cell>
        </row>
        <row r="415">
          <cell r="A415" t="str">
            <v>3163-1-1-03-02-06-0000-00</v>
          </cell>
          <cell r="B415" t="str">
            <v>UNIDAD ADMINISTRATIVA ESPECIAL DE SERVICIOS PUBLICOS</v>
          </cell>
          <cell r="C415">
            <v>45665300</v>
          </cell>
        </row>
        <row r="416">
          <cell r="A416" t="str">
            <v>3163-1-1-03-02-07-0000-00</v>
          </cell>
          <cell r="B416" t="str">
            <v>UNIDAD ADMINISTRATIVA ESPECIAL DE SERVICIOS PUBLICOS</v>
          </cell>
          <cell r="C416">
            <v>30442900</v>
          </cell>
        </row>
        <row r="417">
          <cell r="A417" t="str">
            <v>3163-1-1-03-02-09-0000-00</v>
          </cell>
          <cell r="B417" t="str">
            <v>UNIDAD ADMINISTRATIVA ESPECIAL DE SERVICIOS PUBLICOS</v>
          </cell>
          <cell r="C417">
            <v>24187</v>
          </cell>
        </row>
        <row r="418">
          <cell r="A418" t="str">
            <v>3113-1-2-02-02-00-0000-00</v>
          </cell>
          <cell r="B418" t="str">
            <v>ALPIDIO  MEJIA GIRALDO</v>
          </cell>
          <cell r="C418">
            <v>182631</v>
          </cell>
        </row>
        <row r="419">
          <cell r="A419" t="str">
            <v>3123-1-2-03-02-00-0000-00</v>
          </cell>
          <cell r="B419" t="str">
            <v>HARVEY MAURICIO LEYTON CRUZ</v>
          </cell>
          <cell r="C419">
            <v>1000000</v>
          </cell>
        </row>
        <row r="420">
          <cell r="A420" t="str">
            <v>3413-1-2-02-06-01-0000-00</v>
          </cell>
          <cell r="B420" t="str">
            <v>QBE SEGUROS S A Y PODRA USAR LAS</v>
          </cell>
          <cell r="C420">
            <v>1500000</v>
          </cell>
        </row>
        <row r="421">
          <cell r="A421" t="str">
            <v>3363-3-1-15-02-13-1109-130</v>
          </cell>
          <cell r="B421" t="str">
            <v>CAROLINA  JIMENEZ DEL RIO</v>
          </cell>
          <cell r="C421">
            <v>15586666</v>
          </cell>
        </row>
        <row r="422">
          <cell r="A422" t="str">
            <v>3353-3-1-15-02-13-1109-130</v>
          </cell>
          <cell r="B422" t="str">
            <v>HENRY ALBERTO PALOMO NEGRETE</v>
          </cell>
          <cell r="C422">
            <v>22266666</v>
          </cell>
        </row>
        <row r="423">
          <cell r="A423" t="str">
            <v>3213-3-1-15-07-42-1042-185</v>
          </cell>
          <cell r="B423" t="str">
            <v>JAVIER ARTURO CALDERON RIVEROS</v>
          </cell>
          <cell r="C423">
            <v>10140000</v>
          </cell>
        </row>
        <row r="424">
          <cell r="A424" t="str">
            <v>3553-3-1-15-02-13-1109-130</v>
          </cell>
          <cell r="B424" t="str">
            <v>FUNDACION IZAR</v>
          </cell>
          <cell r="C424">
            <v>25015950</v>
          </cell>
        </row>
        <row r="425">
          <cell r="A425" t="str">
            <v>3483-3-1-15-02-13-1109-130</v>
          </cell>
          <cell r="B425" t="str">
            <v>METRICA CONSULTORES S A S</v>
          </cell>
          <cell r="C425">
            <v>55805212</v>
          </cell>
        </row>
        <row r="426">
          <cell r="A426" t="str">
            <v>3543-3-1-15-02-13-1109-130</v>
          </cell>
          <cell r="B426" t="str">
            <v>JOSE WILLIAM OSPINA GARCIA</v>
          </cell>
          <cell r="C426">
            <v>75133333</v>
          </cell>
        </row>
        <row r="427">
          <cell r="A427" t="str">
            <v>3533-3-1-15-02-13-1109-130</v>
          </cell>
          <cell r="B427" t="str">
            <v>RODRIGO  LOZANO AVILA</v>
          </cell>
          <cell r="C427">
            <v>51600667</v>
          </cell>
        </row>
        <row r="428">
          <cell r="A428" t="str">
            <v>3383-3-1-15-02-13-1109-130</v>
          </cell>
          <cell r="B428" t="str">
            <v>CAREN  MORENO PRIETO</v>
          </cell>
          <cell r="C428">
            <v>57566667</v>
          </cell>
        </row>
        <row r="429">
          <cell r="A429" t="str">
            <v>3313-3-1-15-02-13-1109-130</v>
          </cell>
          <cell r="B429" t="str">
            <v>OSCAR HERNANDO PINTO MORENO</v>
          </cell>
          <cell r="C429">
            <v>30800000</v>
          </cell>
        </row>
        <row r="430">
          <cell r="A430" t="str">
            <v>3243-3-1-15-07-42-1042-185</v>
          </cell>
          <cell r="B430" t="str">
            <v>NESKY  PASTRANA RAMOS</v>
          </cell>
          <cell r="C430">
            <v>43466666</v>
          </cell>
        </row>
        <row r="431">
          <cell r="A431" t="str">
            <v>3473-3-1-15-07-42-1042-185</v>
          </cell>
          <cell r="B431" t="str">
            <v>MARIA DEL PILAR PEREZ GUAYACAN</v>
          </cell>
          <cell r="C431">
            <v>9600000</v>
          </cell>
        </row>
        <row r="432">
          <cell r="A432" t="str">
            <v>3583-3-1-15-07-42-1042-185</v>
          </cell>
          <cell r="B432" t="str">
            <v>FABIANA CONSTANZA HERNANDEZ AHUMADA</v>
          </cell>
          <cell r="C432">
            <v>37333333</v>
          </cell>
        </row>
        <row r="433">
          <cell r="A433" t="str">
            <v>3453-3-1-15-07-42-1042-185</v>
          </cell>
          <cell r="B433" t="str">
            <v>MARCOS ALEXANDER MOZO RUIZ</v>
          </cell>
          <cell r="C433">
            <v>9360000</v>
          </cell>
        </row>
        <row r="434">
          <cell r="A434" t="str">
            <v>3563-3-1-15-07-42-1042-185</v>
          </cell>
          <cell r="B434" t="str">
            <v>JULIO ERNESTO VILLARREAL NAVARRO</v>
          </cell>
          <cell r="C434">
            <v>29000000</v>
          </cell>
        </row>
        <row r="435">
          <cell r="A435" t="str">
            <v>3523-1-1-01-01-00-0000-00</v>
          </cell>
          <cell r="B435" t="str">
            <v>UNIDAD ADMINISTRATIVA ESPECIAL DE SERVICIOS PUBLICOS</v>
          </cell>
          <cell r="C435">
            <v>406695186</v>
          </cell>
        </row>
        <row r="436">
          <cell r="A436" t="str">
            <v>3523-1-1-01-04-00-0000-00</v>
          </cell>
          <cell r="B436" t="str">
            <v>UNIDAD ADMINISTRATIVA ESPECIAL DE SERVICIOS PUBLICOS</v>
          </cell>
          <cell r="C436">
            <v>32840016</v>
          </cell>
        </row>
        <row r="437">
          <cell r="A437" t="str">
            <v>3523-1-1-01-05-00-0000-00</v>
          </cell>
          <cell r="B437" t="str">
            <v>UNIDAD ADMINISTRATIVA ESPECIAL DE SERVICIOS PUBLICOS</v>
          </cell>
          <cell r="C437">
            <v>4219706</v>
          </cell>
        </row>
        <row r="438">
          <cell r="A438" t="str">
            <v>3523-1-1-01-06-00-0000-00</v>
          </cell>
          <cell r="B438" t="str">
            <v>UNIDAD ADMINISTRATIVA ESPECIAL DE SERVICIOS PUBLICOS</v>
          </cell>
          <cell r="C438">
            <v>701890</v>
          </cell>
        </row>
        <row r="439">
          <cell r="A439" t="str">
            <v>3523-1-1-01-07-00-0000-00</v>
          </cell>
          <cell r="B439" t="str">
            <v>UNIDAD ADMINISTRATIVA ESPECIAL DE SERVICIOS PUBLICOS</v>
          </cell>
          <cell r="C439">
            <v>518461</v>
          </cell>
        </row>
        <row r="440">
          <cell r="A440" t="str">
            <v>3523-1-1-01-08-00-0000-00</v>
          </cell>
          <cell r="B440" t="str">
            <v>UNIDAD ADMINISTRATIVA ESPECIAL DE SERVICIOS PUBLICOS</v>
          </cell>
          <cell r="C440">
            <v>6878641</v>
          </cell>
        </row>
        <row r="441">
          <cell r="A441" t="str">
            <v>3523-1-1-01-11-00-0000-00</v>
          </cell>
          <cell r="B441" t="str">
            <v>UNIDAD ADMINISTRATIVA ESPECIAL DE SERVICIOS PUBLICOS</v>
          </cell>
          <cell r="C441">
            <v>360229</v>
          </cell>
        </row>
        <row r="442">
          <cell r="A442" t="str">
            <v>3523-1-1-01-14-00-0000-00</v>
          </cell>
          <cell r="B442" t="str">
            <v>UNIDAD ADMINISTRATIVA ESPECIAL DE SERVICIOS PUBLICOS</v>
          </cell>
          <cell r="C442">
            <v>14893822</v>
          </cell>
        </row>
        <row r="443">
          <cell r="A443" t="str">
            <v>3523-1-1-01-15-00-0000-00</v>
          </cell>
          <cell r="B443" t="str">
            <v>UNIDAD ADMINISTRATIVA ESPECIAL DE SERVICIOS PUBLICOS</v>
          </cell>
          <cell r="C443">
            <v>125883895</v>
          </cell>
        </row>
        <row r="444">
          <cell r="A444" t="str">
            <v>3523-1-1-01-16-00-0000-00</v>
          </cell>
          <cell r="B444" t="str">
            <v>UNIDAD ADMINISTRATIVA ESPECIAL DE SERVICIOS PUBLICOS</v>
          </cell>
          <cell r="C444">
            <v>9193396</v>
          </cell>
        </row>
        <row r="445">
          <cell r="A445" t="str">
            <v>3523-1-1-01-17-00-0000-00</v>
          </cell>
          <cell r="B445" t="str">
            <v>UNIDAD ADMINISTRATIVA ESPECIAL DE SERVICIOS PUBLICOS</v>
          </cell>
          <cell r="C445">
            <v>425863</v>
          </cell>
        </row>
        <row r="446">
          <cell r="A446" t="str">
            <v>3523-1-1-01-26-00-0000-00</v>
          </cell>
          <cell r="B446" t="str">
            <v>UNIDAD ADMINISTRATIVA ESPECIAL DE SERVICIOS PUBLICOS</v>
          </cell>
          <cell r="C446">
            <v>1183392</v>
          </cell>
        </row>
        <row r="447">
          <cell r="A447" t="str">
            <v>3603-1-2-02-09-01-0000-00</v>
          </cell>
          <cell r="B447" t="str">
            <v>CENTRO INTERNACIONAL DE ENERGIAS RENOVÁVEIS - BIOGÁS</v>
          </cell>
          <cell r="C447">
            <v>306000</v>
          </cell>
        </row>
        <row r="448">
          <cell r="A448" t="str">
            <v>1823-3-4-00-00-00-0000-00</v>
          </cell>
          <cell r="B448" t="str">
            <v>CAJA DE VIVIENDA POPULAR</v>
          </cell>
          <cell r="C448">
            <v>92729273</v>
          </cell>
        </row>
        <row r="449">
          <cell r="A449" t="str">
            <v>3973-1-2-02-06-01-0000-00</v>
          </cell>
          <cell r="B449" t="str">
            <v>QBE SEGUROS S A Y PODRA USAR LAS</v>
          </cell>
          <cell r="C449">
            <v>17706086</v>
          </cell>
        </row>
        <row r="450">
          <cell r="A450" t="str">
            <v>3723-3-1-15-02-13-1109-130</v>
          </cell>
          <cell r="B450" t="str">
            <v>OSCAR LEONARDO RAMIREZ ORJUELA</v>
          </cell>
          <cell r="C450">
            <v>30000000</v>
          </cell>
        </row>
        <row r="451">
          <cell r="A451" t="str">
            <v>3733-3-1-15-02-13-1109-130</v>
          </cell>
          <cell r="B451" t="str">
            <v>JORGE LUIS ZAMBRANO MURCIA</v>
          </cell>
          <cell r="C451">
            <v>17500000</v>
          </cell>
        </row>
        <row r="452">
          <cell r="A452" t="str">
            <v>3743-3-1-15-02-13-1109-130</v>
          </cell>
          <cell r="B452" t="str">
            <v>MARIA ELENA POVEDA MURCIA</v>
          </cell>
          <cell r="C452">
            <v>12500000</v>
          </cell>
        </row>
        <row r="453">
          <cell r="A453" t="str">
            <v>3753-3-1-15-02-13-1109-130</v>
          </cell>
          <cell r="B453" t="str">
            <v>CARLOS MANUEL ESTRADA CADAVID</v>
          </cell>
          <cell r="C453">
            <v>70000000</v>
          </cell>
        </row>
        <row r="454">
          <cell r="A454" t="str">
            <v>3493-3-1-15-02-13-1109-130</v>
          </cell>
          <cell r="B454" t="str">
            <v>JORGE ELIECER LOZANO OSPINA</v>
          </cell>
          <cell r="C454">
            <v>34766666</v>
          </cell>
        </row>
        <row r="455">
          <cell r="A455" t="str">
            <v>3373-3-1-15-02-13-1109-130</v>
          </cell>
          <cell r="B455" t="str">
            <v>UNIVERSIDAD NACIONAL DE COLOMBIA</v>
          </cell>
          <cell r="C455">
            <v>250000000</v>
          </cell>
        </row>
        <row r="456">
          <cell r="A456" t="str">
            <v>3903-3-1-15-02-13-1109-130</v>
          </cell>
          <cell r="B456" t="str">
            <v>CAMILO AUGUSTO REALES ALBA</v>
          </cell>
          <cell r="C456">
            <v>29400000</v>
          </cell>
        </row>
        <row r="457">
          <cell r="A457" t="str">
            <v>3893-3-1-15-02-13-1109-130</v>
          </cell>
          <cell r="B457" t="str">
            <v>NICOLAS  TOBON TORREGLOSA</v>
          </cell>
          <cell r="C457">
            <v>19600000</v>
          </cell>
        </row>
        <row r="458">
          <cell r="A458" t="str">
            <v>3653-3-1-15-07-42-1042-185</v>
          </cell>
          <cell r="B458" t="str">
            <v>MARIELA  RUIZ JEREZ</v>
          </cell>
          <cell r="C458">
            <v>13400000</v>
          </cell>
        </row>
        <row r="459">
          <cell r="A459" t="str">
            <v>3663-3-1-15-07-42-1042-185</v>
          </cell>
          <cell r="B459" t="str">
            <v>JEIMY JOHANA PEDRAZA VENEGAS</v>
          </cell>
          <cell r="C459">
            <v>13400000</v>
          </cell>
        </row>
        <row r="460">
          <cell r="A460" t="str">
            <v>3593-3-1-15-07-42-1042-185</v>
          </cell>
          <cell r="B460" t="str">
            <v>ELDA PATRICIA CASTAÑEDA MONROY</v>
          </cell>
          <cell r="C460">
            <v>35000000</v>
          </cell>
        </row>
        <row r="461">
          <cell r="A461" t="str">
            <v>3813-3-1-15-07-42-1042-185</v>
          </cell>
          <cell r="B461" t="str">
            <v>FERNANDO  BERNAL ROCHA</v>
          </cell>
          <cell r="C461">
            <v>27930000</v>
          </cell>
        </row>
        <row r="462">
          <cell r="A462" t="str">
            <v>3763-3-1-15-07-42-1042-185</v>
          </cell>
          <cell r="B462" t="str">
            <v>COMPUTEL SYSTEM SAS</v>
          </cell>
          <cell r="C462">
            <v>63889190</v>
          </cell>
        </row>
        <row r="463">
          <cell r="A463" t="str">
            <v>3513-3-1-15-07-42-1042-185</v>
          </cell>
          <cell r="B463" t="str">
            <v>OPENSKY CONSULTORES SAS</v>
          </cell>
          <cell r="C463">
            <v>27800000</v>
          </cell>
        </row>
        <row r="464">
          <cell r="A464" t="str">
            <v>3863-3-1-15-02-13-1109-130</v>
          </cell>
          <cell r="B464" t="str">
            <v>CLARA CONSUELO GARCIA</v>
          </cell>
          <cell r="C464">
            <v>19200000</v>
          </cell>
        </row>
        <row r="465">
          <cell r="A465" t="str">
            <v>3853-3-1-15-02-13-1109-130</v>
          </cell>
          <cell r="B465" t="str">
            <v>LUIS  GAMBOA JORGE</v>
          </cell>
          <cell r="C465">
            <v>19200000</v>
          </cell>
        </row>
        <row r="466">
          <cell r="A466" t="str">
            <v>3883-3-1-15-02-13-1109-130</v>
          </cell>
          <cell r="B466" t="str">
            <v>SONIA ROCIO SAAVEDRA UMBA</v>
          </cell>
          <cell r="C466">
            <v>19066666</v>
          </cell>
        </row>
        <row r="467">
          <cell r="A467" t="str">
            <v>3873-3-1-15-02-13-1109-130</v>
          </cell>
          <cell r="B467" t="str">
            <v>HERNANDO ALBERTO VENEGAS RODRIGUEZ</v>
          </cell>
          <cell r="C467">
            <v>33366666</v>
          </cell>
        </row>
        <row r="468">
          <cell r="A468" t="str">
            <v>3913-3-1-15-02-13-1109-130</v>
          </cell>
          <cell r="B468" t="str">
            <v>YEISON OSWALDO ROBAYO ARIAS</v>
          </cell>
          <cell r="C468">
            <v>16566666</v>
          </cell>
        </row>
        <row r="469">
          <cell r="A469" t="str">
            <v>4173-3-1-15-02-13-1109-130</v>
          </cell>
          <cell r="B469" t="str">
            <v>ANGELA MARIA VARGAS QUEVEDO</v>
          </cell>
          <cell r="C469">
            <v>13630000</v>
          </cell>
        </row>
        <row r="470">
          <cell r="A470" t="str">
            <v>4213-3-1-15-02-13-1109-130</v>
          </cell>
          <cell r="B470" t="str">
            <v>LIDA  RUIZ VASQUEZ</v>
          </cell>
          <cell r="C470">
            <v>65333333</v>
          </cell>
        </row>
        <row r="471">
          <cell r="A471" t="str">
            <v>4253-3-1-15-02-13-1109-130</v>
          </cell>
          <cell r="B471" t="str">
            <v>YOJHANTH DAVID GONZALEZ CASTELLANOS</v>
          </cell>
          <cell r="C471">
            <v>16333333</v>
          </cell>
        </row>
        <row r="472">
          <cell r="A472" t="str">
            <v>4233-3-1-15-02-13-1109-130</v>
          </cell>
          <cell r="B472" t="str">
            <v>NESTOR ALFONSO URREGO CARDENAS</v>
          </cell>
          <cell r="C472">
            <v>14000000</v>
          </cell>
        </row>
        <row r="473">
          <cell r="A473" t="str">
            <v>4243-3-1-15-02-13-1109-130</v>
          </cell>
          <cell r="B473" t="str">
            <v>LADY ASTRID FONTECHA AGUDELO</v>
          </cell>
          <cell r="C473">
            <v>17866666</v>
          </cell>
        </row>
        <row r="474">
          <cell r="A474" t="str">
            <v>4303-3-1-15-02-13-1109-130</v>
          </cell>
          <cell r="B474" t="str">
            <v>E CON S.A.S.</v>
          </cell>
          <cell r="C474">
            <v>428555553</v>
          </cell>
        </row>
        <row r="475">
          <cell r="A475" t="str">
            <v>3823-3-1-15-07-42-1042-185</v>
          </cell>
          <cell r="B475" t="str">
            <v>SERGIO ALEJANDRO FRANCO PARRA</v>
          </cell>
          <cell r="C475">
            <v>27930000</v>
          </cell>
        </row>
        <row r="476">
          <cell r="A476" t="str">
            <v>3673-3-1-15-07-42-1042-185</v>
          </cell>
          <cell r="B476" t="str">
            <v>PEDRO OLIVERIO AVILA ROMERO</v>
          </cell>
          <cell r="C476">
            <v>14400000</v>
          </cell>
        </row>
        <row r="477">
          <cell r="A477" t="str">
            <v>3933-3-1-15-07-42-1042-185</v>
          </cell>
          <cell r="B477" t="str">
            <v>MARIO  BELTRAN PRADA</v>
          </cell>
          <cell r="C477">
            <v>8580000</v>
          </cell>
        </row>
        <row r="478">
          <cell r="A478" t="str">
            <v>3793-3-1-15-07-42-1042-185</v>
          </cell>
          <cell r="B478" t="str">
            <v>CARMIÑA JUDITH CONTRERAS PUELLO</v>
          </cell>
          <cell r="C478">
            <v>8520000</v>
          </cell>
        </row>
        <row r="479">
          <cell r="A479" t="str">
            <v>4193-3-1-15-07-42-1042-185</v>
          </cell>
          <cell r="B479" t="str">
            <v>ASOCIACION COLOMBIANA DE INGENIERIA SANITARIA Y AMBIENTAL</v>
          </cell>
          <cell r="C479">
            <v>18000000</v>
          </cell>
        </row>
        <row r="480">
          <cell r="A480" t="str">
            <v>4453-3-1-15-07-42-1042-185</v>
          </cell>
          <cell r="B480" t="str">
            <v>ASOCIACION COLOMBIANA DE INGENIERIA SANITARIA Y AMBIENTAL</v>
          </cell>
          <cell r="C480">
            <v>6000000</v>
          </cell>
        </row>
        <row r="481">
          <cell r="A481" t="str">
            <v>4403-3-1-15-07-42-1042-185</v>
          </cell>
          <cell r="B481" t="str">
            <v>ASOCIACIÓN NACIONAL DE RECICLADORES ANR</v>
          </cell>
          <cell r="C481">
            <v>4000000</v>
          </cell>
        </row>
        <row r="482">
          <cell r="A482" t="str">
            <v>4383-1-1-01-01-00-0000-00</v>
          </cell>
          <cell r="B482" t="str">
            <v>UNIDAD ADMINISTRATIVA ESPECIAL DE SERVICIOS PUBLICOS</v>
          </cell>
          <cell r="C482">
            <v>445930148</v>
          </cell>
        </row>
        <row r="483">
          <cell r="A483" t="str">
            <v>4383-1-1-01-04-00-0000-00</v>
          </cell>
          <cell r="B483" t="str">
            <v>UNIDAD ADMINISTRATIVA ESPECIAL DE SERVICIOS PUBLICOS</v>
          </cell>
          <cell r="C483">
            <v>33159114</v>
          </cell>
        </row>
        <row r="484">
          <cell r="A484" t="str">
            <v>4383-1-1-01-05-00-0000-00</v>
          </cell>
          <cell r="B484" t="str">
            <v>UNIDAD ADMINISTRATIVA ESPECIAL DE SERVICIOS PUBLICOS</v>
          </cell>
          <cell r="C484">
            <v>4101893</v>
          </cell>
        </row>
        <row r="485">
          <cell r="A485" t="str">
            <v>4383-1-1-01-06-00-0000-00</v>
          </cell>
          <cell r="B485" t="str">
            <v>UNIDAD ADMINISTRATIVA ESPECIAL DE SERVICIOS PUBLICOS</v>
          </cell>
          <cell r="C485">
            <v>841750</v>
          </cell>
        </row>
        <row r="486">
          <cell r="A486" t="str">
            <v>4383-1-1-01-07-00-0000-00</v>
          </cell>
          <cell r="B486" t="str">
            <v>UNIDAD ADMINISTRATIVA ESPECIAL DE SERVICIOS PUBLICOS</v>
          </cell>
          <cell r="C486">
            <v>582823</v>
          </cell>
        </row>
        <row r="487">
          <cell r="A487" t="str">
            <v>4383-1-1-01-08-00-0000-00</v>
          </cell>
          <cell r="B487" t="str">
            <v>UNIDAD ADMINISTRATIVA ESPECIAL DE SERVICIOS PUBLICOS</v>
          </cell>
          <cell r="C487">
            <v>4951995</v>
          </cell>
        </row>
        <row r="488">
          <cell r="A488" t="str">
            <v>4383-1-1-01-13-00-0000-00</v>
          </cell>
          <cell r="B488" t="str">
            <v>UNIDAD ADMINISTRATIVA ESPECIAL DE SERVICIOS PUBLICOS</v>
          </cell>
          <cell r="C488">
            <v>1362975</v>
          </cell>
        </row>
        <row r="489">
          <cell r="A489" t="str">
            <v>4383-1-1-01-14-00-0000-00</v>
          </cell>
          <cell r="B489" t="str">
            <v>UNIDAD ADMINISTRATIVA ESPECIAL DE SERVICIOS PUBLICOS</v>
          </cell>
          <cell r="C489">
            <v>19737651</v>
          </cell>
        </row>
        <row r="490">
          <cell r="A490" t="str">
            <v>4383-1-1-01-15-00-0000-00</v>
          </cell>
          <cell r="B490" t="str">
            <v>UNIDAD ADMINISTRATIVA ESPECIAL DE SERVICIOS PUBLICOS</v>
          </cell>
          <cell r="C490">
            <v>130964913</v>
          </cell>
        </row>
        <row r="491">
          <cell r="A491" t="str">
            <v>4383-1-1-01-16-00-0000-00</v>
          </cell>
          <cell r="B491" t="str">
            <v>UNIDAD ADMINISTRATIVA ESPECIAL DE SERVICIOS PUBLICOS</v>
          </cell>
          <cell r="C491">
            <v>10404464</v>
          </cell>
        </row>
        <row r="492">
          <cell r="A492" t="str">
            <v>4383-1-1-01-17-00-0000-00</v>
          </cell>
          <cell r="B492" t="str">
            <v>UNIDAD ADMINISTRATIVA ESPECIAL DE SERVICIOS PUBLICOS</v>
          </cell>
          <cell r="C492">
            <v>389234</v>
          </cell>
        </row>
        <row r="493">
          <cell r="A493" t="str">
            <v>4383-1-1-01-21-00-0000-00</v>
          </cell>
          <cell r="B493" t="str">
            <v>UNIDAD ADMINISTRATIVA ESPECIAL DE SERVICIOS PUBLICOS</v>
          </cell>
          <cell r="C493">
            <v>402897</v>
          </cell>
        </row>
        <row r="494">
          <cell r="A494" t="str">
            <v>4383-1-1-01-26-00-0000-00</v>
          </cell>
          <cell r="B494" t="str">
            <v>UNIDAD ADMINISTRATIVA ESPECIAL DE SERVICIOS PUBLICOS</v>
          </cell>
          <cell r="C494">
            <v>1688852</v>
          </cell>
        </row>
        <row r="495">
          <cell r="A495" t="str">
            <v>4013-1-1-03-01-02-0000-00</v>
          </cell>
          <cell r="B495" t="str">
            <v>UNIDAD ADMINISTRATIVA ESPECIAL DE SERVICIOS PUBLICOS</v>
          </cell>
          <cell r="C495">
            <v>39093740</v>
          </cell>
        </row>
        <row r="496">
          <cell r="A496" t="str">
            <v>4013-1-1-03-01-03-0000-00</v>
          </cell>
          <cell r="B496" t="str">
            <v>UNIDAD ADMINISTRATIVA ESPECIAL DE SERVICIOS PUBLICOS</v>
          </cell>
          <cell r="C496">
            <v>53748222</v>
          </cell>
        </row>
        <row r="497">
          <cell r="A497" t="str">
            <v>4013-1-1-03-01-05-0000-00</v>
          </cell>
          <cell r="B497" t="str">
            <v>UNIDAD ADMINISTRATIVA ESPECIAL DE SERVICIOS PUBLICOS</v>
          </cell>
          <cell r="C497">
            <v>23942100</v>
          </cell>
        </row>
        <row r="498">
          <cell r="A498" t="str">
            <v>4013-1-1-03-02-01-0000-00</v>
          </cell>
          <cell r="B498" t="str">
            <v>UNIDAD ADMINISTRATIVA ESPECIAL DE SERVICIOS PUBLICOS</v>
          </cell>
          <cell r="C498">
            <v>41276939</v>
          </cell>
        </row>
        <row r="499">
          <cell r="A499" t="str">
            <v>4013-1-1-03-02-02-0000-00</v>
          </cell>
          <cell r="B499" t="str">
            <v>UNIDAD ADMINISTRATIVA ESPECIAL DE SERVICIOS PUBLICOS</v>
          </cell>
          <cell r="C499">
            <v>37032660</v>
          </cell>
        </row>
        <row r="500">
          <cell r="A500" t="str">
            <v>4013-1-1-03-02-04-0000-00</v>
          </cell>
          <cell r="B500" t="str">
            <v>UNIDAD ADMINISTRATIVA ESPECIAL DE SERVICIOS PUBLICOS</v>
          </cell>
          <cell r="C500">
            <v>3484572</v>
          </cell>
        </row>
        <row r="501">
          <cell r="A501" t="str">
            <v>4013-1-1-03-02-06-0000-00</v>
          </cell>
          <cell r="B501" t="str">
            <v>UNIDAD ADMINISTRATIVA ESPECIAL DE SERVICIOS PUBLICOS</v>
          </cell>
          <cell r="C501">
            <v>17957000</v>
          </cell>
        </row>
        <row r="502">
          <cell r="A502" t="str">
            <v>4013-1-1-03-02-07-0000-00</v>
          </cell>
          <cell r="B502" t="str">
            <v>UNIDAD ADMINISTRATIVA ESPECIAL DE SERVICIOS PUBLICOS</v>
          </cell>
          <cell r="C502">
            <v>11970300</v>
          </cell>
        </row>
        <row r="503">
          <cell r="A503" t="str">
            <v>4013-1-1-03-02-09-0000-00</v>
          </cell>
          <cell r="B503" t="str">
            <v>UNIDAD ADMINISTRATIVA ESPECIAL DE SERVICIOS PUBLICOS</v>
          </cell>
          <cell r="C503">
            <v>9627</v>
          </cell>
        </row>
        <row r="504">
          <cell r="A504" t="str">
            <v>4363-1-2-02-02-00-0000-00</v>
          </cell>
          <cell r="B504" t="str">
            <v>MUNDO JOVEN TRAVEL SHOP S A S</v>
          </cell>
          <cell r="C504">
            <v>774000</v>
          </cell>
        </row>
        <row r="505">
          <cell r="A505" t="str">
            <v>4433-1-2-02-02-00-0000-00</v>
          </cell>
          <cell r="B505" t="str">
            <v>BEATRIZ ELENA CARDENAS CASAS</v>
          </cell>
          <cell r="C505">
            <v>1002914</v>
          </cell>
        </row>
        <row r="506">
          <cell r="A506" t="str">
            <v>4443-1-2-02-02-00-0000-00</v>
          </cell>
          <cell r="B506" t="str">
            <v>SERGIO ANDRES RODRIGUEZ ACEVEDO</v>
          </cell>
          <cell r="C506">
            <v>1173423</v>
          </cell>
        </row>
        <row r="507">
          <cell r="B507" t="str">
            <v>LUZ ELENA AGUILAR ARDILA</v>
          </cell>
          <cell r="C507">
            <v>683284</v>
          </cell>
        </row>
        <row r="508">
          <cell r="B508" t="str">
            <v>ANGELA MARCELA ACOSTA PARDO</v>
          </cell>
          <cell r="C508">
            <v>401470</v>
          </cell>
        </row>
        <row r="509">
          <cell r="A509" t="str">
            <v>4463-1-2-02-02-00-0000-00</v>
          </cell>
          <cell r="B509" t="str">
            <v>MUNDO JOVEN TRAVEL SHOP S A S</v>
          </cell>
          <cell r="C509">
            <v>1519348</v>
          </cell>
        </row>
        <row r="510">
          <cell r="A510" t="str">
            <v>4373-1-2-03-01-02-0000-00</v>
          </cell>
          <cell r="B510" t="str">
            <v>CAMARA DE COMERCIO DE BOGOTA</v>
          </cell>
          <cell r="C510">
            <v>1599536</v>
          </cell>
        </row>
        <row r="511">
          <cell r="A511" t="str">
            <v>3943-3-4-00-00-00-0000-00</v>
          </cell>
          <cell r="B511" t="str">
            <v>CENTRO DE GERENCIAMIENTO DE RESIDUOS DOÑA JUANA SA ESP CON</v>
          </cell>
          <cell r="C511">
            <v>3839216243</v>
          </cell>
        </row>
        <row r="512">
          <cell r="A512" t="str">
            <v>3133-1-2-02-06-01-0000-00</v>
          </cell>
          <cell r="B512" t="str">
            <v>MAPFRE SEGUROS GENERALES DE COLOMBIA S.A.</v>
          </cell>
          <cell r="C512">
            <v>408314066</v>
          </cell>
        </row>
        <row r="513">
          <cell r="A513" t="str">
            <v>4003-3-1-15-02-13-1048-132</v>
          </cell>
          <cell r="B513" t="str">
            <v>UNIÓN TEMPORAL PROINPRO</v>
          </cell>
          <cell r="C513">
            <v>54041675</v>
          </cell>
        </row>
        <row r="514">
          <cell r="A514" t="str">
            <v>4513-3-1-15-02-13-1109-130</v>
          </cell>
          <cell r="B514" t="str">
            <v>PEDRO ANTONIO BOHORQUEZ BOHORQUEZ</v>
          </cell>
          <cell r="C514">
            <v>15166666</v>
          </cell>
        </row>
        <row r="515">
          <cell r="A515" t="str">
            <v>4223-3-1-15-02-13-1109-130</v>
          </cell>
          <cell r="B515" t="str">
            <v>HUGO HERNAN BUITRAGO GARZON</v>
          </cell>
          <cell r="C515">
            <v>15166666</v>
          </cell>
        </row>
        <row r="516">
          <cell r="A516" t="str">
            <v>4153-3-1-15-02-13-1109-130</v>
          </cell>
          <cell r="B516" t="str">
            <v>ALVARO IVAN RODRIGUEZ PINZON</v>
          </cell>
          <cell r="C516">
            <v>49880000</v>
          </cell>
        </row>
        <row r="517">
          <cell r="A517" t="str">
            <v>4503-3-1-15-02-13-1109-130</v>
          </cell>
          <cell r="B517" t="str">
            <v>ANDERSON LINO CARREÑO NIÑO</v>
          </cell>
          <cell r="C517">
            <v>15166666</v>
          </cell>
        </row>
        <row r="518">
          <cell r="A518" t="str">
            <v>4543-3-1-15-02-13-1109-130</v>
          </cell>
          <cell r="B518" t="str">
            <v>ANDRES  ORTIZ DOMINGUEZ</v>
          </cell>
          <cell r="C518">
            <v>12500000</v>
          </cell>
        </row>
        <row r="519">
          <cell r="A519" t="str">
            <v>4563-3-1-15-02-13-1109-130</v>
          </cell>
          <cell r="B519" t="str">
            <v>CONSULTORIA DE SERVICIOS PUBLICOS Y MEDIO AMBIENTE S.A.S</v>
          </cell>
          <cell r="C519">
            <v>120000000</v>
          </cell>
        </row>
        <row r="520">
          <cell r="A520" t="str">
            <v>4053-3-1-15-02-13-1109-130</v>
          </cell>
          <cell r="B520" t="str">
            <v>ANGELA JULIANA PEÑA SALGADO</v>
          </cell>
          <cell r="C520">
            <v>12600000</v>
          </cell>
        </row>
        <row r="521">
          <cell r="A521" t="str">
            <v>4493-3-1-15-02-13-1109-130</v>
          </cell>
          <cell r="B521" t="str">
            <v>HIDROSUELOS SAS</v>
          </cell>
          <cell r="C521">
            <v>102306374</v>
          </cell>
        </row>
        <row r="522">
          <cell r="A522" t="str">
            <v>4413-3-1-15-07-42-1042-185</v>
          </cell>
          <cell r="B522" t="str">
            <v>FABIAN ANDRES LOZANO AGUILAR</v>
          </cell>
          <cell r="C522">
            <v>20175064</v>
          </cell>
        </row>
        <row r="523">
          <cell r="A523" t="str">
            <v>4663-3-1-15-02-13-1109-130</v>
          </cell>
          <cell r="B523" t="str">
            <v>CORREAGRO S.A</v>
          </cell>
          <cell r="C523">
            <v>80949493</v>
          </cell>
        </row>
        <row r="524">
          <cell r="A524" t="str">
            <v>3623-1-1-02-03-01-0000-00</v>
          </cell>
          <cell r="B524" t="str">
            <v>JOSE ANANIAS FLOREZ RONCANCIO</v>
          </cell>
          <cell r="C524">
            <v>800000</v>
          </cell>
        </row>
        <row r="525">
          <cell r="A525" t="str">
            <v>3773-3-1-15-07-42-1042-185</v>
          </cell>
          <cell r="B525" t="str">
            <v>ABIL COMERCIALIZADORA S A S</v>
          </cell>
          <cell r="C525">
            <v>4056000</v>
          </cell>
        </row>
        <row r="526">
          <cell r="A526" t="str">
            <v>4533-3-1-15-02-13-1109-130</v>
          </cell>
          <cell r="B526" t="str">
            <v>LUZ ANGELA CHAVES PEÑA</v>
          </cell>
          <cell r="C526">
            <v>12300000</v>
          </cell>
        </row>
        <row r="527">
          <cell r="A527" t="str">
            <v>4703-3-1-15-07-42-1042-185</v>
          </cell>
          <cell r="B527" t="str">
            <v>KAREN ANDREA PEREZ VARGAS</v>
          </cell>
          <cell r="C527">
            <v>7320000</v>
          </cell>
        </row>
        <row r="528">
          <cell r="A528" t="str">
            <v>4653-3-1-15-07-42-1042-185</v>
          </cell>
          <cell r="B528" t="str">
            <v>INGESTRUT SAS</v>
          </cell>
          <cell r="C528">
            <v>8999811</v>
          </cell>
        </row>
        <row r="529">
          <cell r="A529" t="str">
            <v>4083-3-1-15-02-13-1109-130</v>
          </cell>
          <cell r="B529" t="str">
            <v>HELBES ENRIQUE LOPEZ SALAZAR</v>
          </cell>
          <cell r="C529">
            <v>40666666</v>
          </cell>
        </row>
        <row r="530">
          <cell r="A530" t="str">
            <v>4353-3-1-15-07-42-1042-185</v>
          </cell>
          <cell r="B530" t="str">
            <v>UNION TEMPORAL TOYONORTE-ARMOR INTERNATIONAL DE COLOMBIA LTDA</v>
          </cell>
          <cell r="C530">
            <v>107454592</v>
          </cell>
        </row>
        <row r="531">
          <cell r="A531" t="str">
            <v>4283-3-1-15-07-42-1042-185</v>
          </cell>
          <cell r="B531" t="str">
            <v>SGS COLOMBIA S.A.S</v>
          </cell>
          <cell r="C531">
            <v>7163000</v>
          </cell>
        </row>
        <row r="532">
          <cell r="A532" t="str">
            <v>4063-3-1-15-02-13-1109-130</v>
          </cell>
          <cell r="B532" t="str">
            <v>JAIRO ANTONIO VELANDIA GRILLO</v>
          </cell>
          <cell r="C532">
            <v>12000000</v>
          </cell>
        </row>
        <row r="533">
          <cell r="A533" t="str">
            <v>5023-3-1-15-02-13-1109-130</v>
          </cell>
          <cell r="B533" t="str">
            <v>NESTOR  GARCIA GOMEZ</v>
          </cell>
          <cell r="C533">
            <v>26000000</v>
          </cell>
        </row>
        <row r="534">
          <cell r="A534" t="str">
            <v>4293-3-1-15-07-42-1042-185</v>
          </cell>
          <cell r="B534" t="str">
            <v>JEIMY CATALINA MORENO CASTAÑEDA</v>
          </cell>
          <cell r="C534">
            <v>4000000</v>
          </cell>
        </row>
        <row r="535">
          <cell r="A535" t="str">
            <v>4793-3-1-15-07-42-1042-185</v>
          </cell>
          <cell r="B535" t="str">
            <v>RAUL JAVIER MANRIQUE VACCA</v>
          </cell>
          <cell r="C535">
            <v>64960000</v>
          </cell>
        </row>
        <row r="536">
          <cell r="A536" t="str">
            <v>4693-3-1-15-07-42-1042-185</v>
          </cell>
          <cell r="B536" t="str">
            <v>JOHN KENNEDY LEON CASTIBLANCO</v>
          </cell>
          <cell r="C536">
            <v>22800000</v>
          </cell>
        </row>
        <row r="537">
          <cell r="A537" t="str">
            <v>3423-3-1-15-02-13-1109-130</v>
          </cell>
          <cell r="B537" t="str">
            <v>CENTRO DE GERENCIAMIENTO DE RESIDUOS DOÑA JUANA SA ESP CON</v>
          </cell>
          <cell r="C537">
            <v>12334606608</v>
          </cell>
        </row>
        <row r="538">
          <cell r="A538" t="str">
            <v>5093-1-2-02-06-01-0000-00</v>
          </cell>
          <cell r="B538" t="str">
            <v>MAPFRE SEGUROS GENERALES DE COLOMBIA S.A.</v>
          </cell>
          <cell r="C538">
            <v>548960</v>
          </cell>
        </row>
        <row r="539">
          <cell r="A539" t="str">
            <v>3983-3-1-15-07-42-1042-185</v>
          </cell>
          <cell r="B539" t="str">
            <v>WILSON FERNANDO RODRIGUEZ NIÑO</v>
          </cell>
          <cell r="C539">
            <v>16190000</v>
          </cell>
        </row>
        <row r="540">
          <cell r="A540" t="str">
            <v>4343-3-1-15-07-42-1042-185</v>
          </cell>
          <cell r="B540" t="str">
            <v>SOLUTION COPY LTDA</v>
          </cell>
          <cell r="C540">
            <v>14999944</v>
          </cell>
        </row>
        <row r="541">
          <cell r="A541" t="str">
            <v>4673-1-2-02-04-00-0000-00</v>
          </cell>
          <cell r="B541" t="str">
            <v>NOTINET S.A.S.</v>
          </cell>
          <cell r="C541">
            <v>1129333</v>
          </cell>
        </row>
        <row r="542">
          <cell r="A542" t="str">
            <v>4483-3-1-15-02-13-1109-130</v>
          </cell>
          <cell r="B542" t="str">
            <v>VSV CONSULTING SAS</v>
          </cell>
          <cell r="C542">
            <v>82566325</v>
          </cell>
        </row>
        <row r="543">
          <cell r="A543" t="str">
            <v>4743-3-1-15-02-13-1109-130</v>
          </cell>
          <cell r="B543" t="str">
            <v>JOSIAS  HURTADO ARBOLEDA</v>
          </cell>
          <cell r="C543">
            <v>8893333</v>
          </cell>
        </row>
        <row r="544">
          <cell r="A544" t="str">
            <v>4123-3-1-15-02-13-1109-130</v>
          </cell>
          <cell r="B544" t="str">
            <v>MAURICIO EDUARDO FORERO SILVA</v>
          </cell>
          <cell r="C544">
            <v>23200000</v>
          </cell>
        </row>
        <row r="545">
          <cell r="A545" t="str">
            <v>5053-3-1-15-02-13-1109-130</v>
          </cell>
          <cell r="B545" t="str">
            <v>CARLOS AUGUSTO CASTRO PECHA</v>
          </cell>
          <cell r="C545">
            <v>15466666</v>
          </cell>
        </row>
        <row r="546">
          <cell r="A546" t="str">
            <v>4763-3-1-15-02-13-1109-130</v>
          </cell>
          <cell r="B546" t="str">
            <v>GILBERTO  ACOSTA PARRA</v>
          </cell>
          <cell r="C546">
            <v>42533333</v>
          </cell>
        </row>
        <row r="547">
          <cell r="A547" t="str">
            <v>4973-3-1-15-02-13-1109-130</v>
          </cell>
          <cell r="B547" t="str">
            <v>LEONARDO ANDRES FONSECA FAJARDO</v>
          </cell>
          <cell r="C547">
            <v>23200000</v>
          </cell>
        </row>
        <row r="548">
          <cell r="A548" t="str">
            <v>4733-3-1-15-02-13-1109-130</v>
          </cell>
          <cell r="B548" t="str">
            <v>NATH YURY RAMOS ROLDAN</v>
          </cell>
          <cell r="C548">
            <v>23000000</v>
          </cell>
        </row>
        <row r="549">
          <cell r="A549" t="str">
            <v>5073-3-1-15-02-13-1109-130</v>
          </cell>
          <cell r="B549" t="str">
            <v>MONICA LILIANA ROJAS FLOREZ</v>
          </cell>
          <cell r="C549">
            <v>11200000</v>
          </cell>
        </row>
        <row r="550">
          <cell r="A550" t="str">
            <v>4093-3-1-15-02-13-1109-130</v>
          </cell>
          <cell r="B550" t="str">
            <v>CLAUDIA JANNETH JARAMILLO GOMEZ</v>
          </cell>
          <cell r="C550">
            <v>37333333</v>
          </cell>
        </row>
        <row r="551">
          <cell r="A551" t="str">
            <v>4623-3-1-15-03-19-1045-148</v>
          </cell>
          <cell r="B551" t="str">
            <v>SEBASTIAN  PINILLA MOGOLLON</v>
          </cell>
          <cell r="C551">
            <v>25002017</v>
          </cell>
        </row>
        <row r="552">
          <cell r="A552" t="str">
            <v>4423-3-1-15-03-19-1045-148</v>
          </cell>
          <cell r="B552" t="str">
            <v>CATALINA  GUTIERREZ CANO</v>
          </cell>
          <cell r="C552">
            <v>11200000</v>
          </cell>
        </row>
        <row r="553">
          <cell r="A553" t="str">
            <v>4913-3-1-15-07-42-1042-185</v>
          </cell>
          <cell r="B553" t="str">
            <v>CORAL DELGADO &amp; ASOCIADOS SAS</v>
          </cell>
          <cell r="C553">
            <v>119000000</v>
          </cell>
        </row>
        <row r="554">
          <cell r="A554" t="str">
            <v>4863-3-1-15-07-42-1042-185</v>
          </cell>
          <cell r="B554" t="str">
            <v>DIEGO ALEJANDRO JAIMES RAMIREZ</v>
          </cell>
          <cell r="C554">
            <v>24035200</v>
          </cell>
        </row>
        <row r="555">
          <cell r="A555" t="str">
            <v>4903-3-1-15-07-42-1042-185</v>
          </cell>
          <cell r="B555" t="str">
            <v>JOSE DARIO GONZALEZ CASTRO</v>
          </cell>
          <cell r="C555">
            <v>23620800</v>
          </cell>
        </row>
        <row r="556">
          <cell r="A556" t="str">
            <v>4883-3-1-15-07-42-1042-185</v>
          </cell>
          <cell r="B556" t="str">
            <v>CARMEN LUZ ROJAS GONZALEZ</v>
          </cell>
          <cell r="C556">
            <v>23828000</v>
          </cell>
        </row>
        <row r="557">
          <cell r="A557" t="str">
            <v>4893-3-1-15-07-42-1042-185</v>
          </cell>
          <cell r="B557" t="str">
            <v>JUAN CARLOS DIAZ GOMEZ</v>
          </cell>
          <cell r="C557">
            <v>23828000</v>
          </cell>
        </row>
        <row r="558">
          <cell r="A558" t="str">
            <v>4943-3-1-15-07-42-1042-185</v>
          </cell>
          <cell r="B558" t="str">
            <v>ANDRES FELIPE NARANJO FORERO</v>
          </cell>
          <cell r="C558">
            <v>15200000</v>
          </cell>
        </row>
        <row r="559">
          <cell r="A559" t="str">
            <v>4953-3-1-15-07-42-1042-185</v>
          </cell>
          <cell r="B559" t="str">
            <v>WENDY JULAY ESTUPIÑAN HINESTROZA</v>
          </cell>
          <cell r="C559">
            <v>15200000</v>
          </cell>
        </row>
        <row r="560">
          <cell r="A560" t="str">
            <v>4873-3-1-15-07-42-1042-185</v>
          </cell>
          <cell r="B560" t="str">
            <v>ANDREA DEL PILAR GUERRERO RODRIGUEZ</v>
          </cell>
          <cell r="C560">
            <v>23620800</v>
          </cell>
        </row>
        <row r="561">
          <cell r="A561" t="str">
            <v>4933-3-1-15-07-42-1042-185</v>
          </cell>
          <cell r="B561" t="str">
            <v>DIANA MARCELA BAUTISTA AMEZQUITA</v>
          </cell>
          <cell r="C561">
            <v>9500000</v>
          </cell>
        </row>
        <row r="562">
          <cell r="A562" t="str">
            <v>4853-3-1-15-07-42-1042-185</v>
          </cell>
          <cell r="B562" t="str">
            <v>ALEXANDER  BERNAL VARGAS</v>
          </cell>
          <cell r="C562">
            <v>22600000</v>
          </cell>
        </row>
        <row r="563">
          <cell r="A563" t="str">
            <v>4613-3-1-15-07-42-1042-185</v>
          </cell>
          <cell r="B563" t="str">
            <v>IRMA MILENA ALFONSO MORENO</v>
          </cell>
          <cell r="C563">
            <v>13560000</v>
          </cell>
        </row>
        <row r="564">
          <cell r="A564" t="str">
            <v>5163-3-1-15-07-42-1042-185</v>
          </cell>
          <cell r="B564" t="str">
            <v>SEGUNDO EVELIO BELTRAN PINZON</v>
          </cell>
          <cell r="C564">
            <v>9333333</v>
          </cell>
        </row>
        <row r="565">
          <cell r="A565" t="str">
            <v>5183-1-1-03-01-02-0000-00</v>
          </cell>
          <cell r="B565" t="str">
            <v>UNIDAD ADMINISTRATIVA ESPECIAL DE SERVICIOS PUBLICOS</v>
          </cell>
          <cell r="C565">
            <v>38868940</v>
          </cell>
        </row>
        <row r="566">
          <cell r="A566" t="str">
            <v>5183-1-1-03-01-03-0000-00</v>
          </cell>
          <cell r="B566" t="str">
            <v>UNIDAD ADMINISTRATIVA ESPECIAL DE SERVICIOS PUBLICOS</v>
          </cell>
          <cell r="C566">
            <v>52926273</v>
          </cell>
        </row>
        <row r="567">
          <cell r="A567" t="str">
            <v>5183-1-1-03-01-05-0000-00</v>
          </cell>
          <cell r="B567" t="str">
            <v>UNIDAD ADMINISTRATIVA ESPECIAL DE SERVICIOS PUBLICOS</v>
          </cell>
          <cell r="C567">
            <v>26682100</v>
          </cell>
        </row>
        <row r="568">
          <cell r="A568" t="str">
            <v>5183-1-1-03-02-01-0000-00</v>
          </cell>
          <cell r="B568" t="str">
            <v>UNIDAD ADMINISTRATIVA ESPECIAL DE SERVICIOS PUBLICOS</v>
          </cell>
          <cell r="C568">
            <v>41435811</v>
          </cell>
        </row>
        <row r="569">
          <cell r="A569" t="str">
            <v>5183-1-1-03-02-02-0000-00</v>
          </cell>
          <cell r="B569" t="str">
            <v>UNIDAD ADMINISTRATIVA ESPECIAL DE SERVICIOS PUBLICOS</v>
          </cell>
          <cell r="C569">
            <v>36021320</v>
          </cell>
        </row>
        <row r="570">
          <cell r="A570" t="str">
            <v>5183-1-1-03-02-04-0000-00</v>
          </cell>
          <cell r="B570" t="str">
            <v>UNIDAD ADMINISTRATIVA ESPECIAL DE SERVICIOS PUBLICOS</v>
          </cell>
          <cell r="C570">
            <v>3709672</v>
          </cell>
        </row>
        <row r="571">
          <cell r="A571" t="str">
            <v>5183-1-1-03-02-06-0000-00</v>
          </cell>
          <cell r="B571" t="str">
            <v>UNIDAD ADMINISTRATIVA ESPECIAL DE SERVICIOS PUBLICOS</v>
          </cell>
          <cell r="C571">
            <v>20011650</v>
          </cell>
        </row>
        <row r="572">
          <cell r="A572" t="str">
            <v>5183-1-1-03-02-07-0000-00</v>
          </cell>
          <cell r="B572" t="str">
            <v>UNIDAD ADMINISTRATIVA ESPECIAL DE SERVICIOS PUBLICOS</v>
          </cell>
          <cell r="C572">
            <v>13340100</v>
          </cell>
        </row>
        <row r="573">
          <cell r="A573" t="str">
            <v>5183-1-1-03-02-09-0000-00</v>
          </cell>
          <cell r="B573" t="str">
            <v>UNIDAD ADMINISTRATIVA ESPECIAL DE SERVICIOS PUBLICOS</v>
          </cell>
          <cell r="C573">
            <v>9627</v>
          </cell>
        </row>
      </sheetData>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4"/>
  <sheetViews>
    <sheetView tabSelected="1" zoomScale="60" zoomScaleNormal="60" workbookViewId="0">
      <pane xSplit="1" ySplit="7" topLeftCell="B17" activePane="bottomRight" state="frozen"/>
      <selection pane="topRight" activeCell="B1" sqref="B1"/>
      <selection pane="bottomLeft" activeCell="A8" sqref="A8"/>
      <selection pane="bottomRight" activeCell="F22" sqref="F22"/>
    </sheetView>
  </sheetViews>
  <sheetFormatPr baseColWidth="10" defaultColWidth="28.140625" defaultRowHeight="35.1" customHeight="1" x14ac:dyDescent="0.25"/>
  <cols>
    <col min="1" max="1" width="2.28515625" customWidth="1"/>
    <col min="2" max="3" width="23.42578125" customWidth="1"/>
    <col min="4" max="4" width="23.28515625" customWidth="1"/>
    <col min="5" max="5" width="25.5703125" customWidth="1"/>
    <col min="8" max="8" width="28.140625" style="41"/>
    <col min="9" max="9" width="24.7109375" customWidth="1"/>
    <col min="10" max="10" width="30.7109375" customWidth="1"/>
    <col min="11" max="11" width="64.7109375" customWidth="1"/>
  </cols>
  <sheetData>
    <row r="1" spans="2:12" ht="35.1" customHeight="1" x14ac:dyDescent="0.25">
      <c r="L1" s="5"/>
    </row>
    <row r="2" spans="2:12" ht="35.1" customHeight="1" x14ac:dyDescent="0.35">
      <c r="B2" s="15" t="s">
        <v>0</v>
      </c>
      <c r="C2" s="15"/>
      <c r="D2" s="16"/>
      <c r="E2" s="16"/>
      <c r="F2" s="16"/>
      <c r="G2" s="16"/>
      <c r="H2" s="42"/>
      <c r="I2" s="16"/>
      <c r="J2" s="16"/>
      <c r="K2" s="16"/>
      <c r="L2" s="5"/>
    </row>
    <row r="3" spans="2:12" ht="35.1" customHeight="1" x14ac:dyDescent="0.35">
      <c r="B3" s="17" t="s">
        <v>38</v>
      </c>
      <c r="C3" s="17"/>
      <c r="D3" s="16"/>
      <c r="E3" s="13" t="s">
        <v>36</v>
      </c>
      <c r="F3" s="16"/>
      <c r="G3" s="16"/>
      <c r="H3" s="42"/>
      <c r="I3" s="16"/>
      <c r="J3" s="16"/>
      <c r="K3" s="16"/>
    </row>
    <row r="4" spans="2:12" ht="35.1" customHeight="1" x14ac:dyDescent="0.35">
      <c r="B4" s="17" t="s">
        <v>1</v>
      </c>
      <c r="C4" s="17"/>
      <c r="D4" s="14" t="s">
        <v>70</v>
      </c>
      <c r="E4" s="18"/>
      <c r="F4" s="16"/>
      <c r="G4" s="16"/>
      <c r="H4" s="42"/>
      <c r="I4" s="16"/>
      <c r="J4" s="16"/>
      <c r="K4" s="16"/>
    </row>
    <row r="6" spans="2:12" ht="35.1" customHeight="1" x14ac:dyDescent="0.25">
      <c r="B6" s="63" t="s">
        <v>36</v>
      </c>
      <c r="C6" s="64"/>
      <c r="D6" s="64"/>
      <c r="E6" s="64"/>
      <c r="F6" s="64"/>
      <c r="G6" s="64"/>
      <c r="H6" s="64"/>
      <c r="I6" s="64"/>
      <c r="J6" s="64"/>
      <c r="K6" s="64"/>
    </row>
    <row r="7" spans="2:12" ht="63" x14ac:dyDescent="0.25">
      <c r="B7" s="19" t="s">
        <v>2</v>
      </c>
      <c r="C7" s="19" t="s">
        <v>42</v>
      </c>
      <c r="D7" s="19" t="s">
        <v>4</v>
      </c>
      <c r="E7" s="20" t="s">
        <v>3</v>
      </c>
      <c r="F7" s="20" t="s">
        <v>5</v>
      </c>
      <c r="G7" s="21" t="s">
        <v>6</v>
      </c>
      <c r="H7" s="43" t="s">
        <v>50</v>
      </c>
      <c r="I7" s="21" t="s">
        <v>51</v>
      </c>
      <c r="J7" s="21" t="s">
        <v>52</v>
      </c>
      <c r="K7" s="21" t="s">
        <v>7</v>
      </c>
    </row>
    <row r="8" spans="2:12" ht="110.25" x14ac:dyDescent="0.25">
      <c r="B8" s="22" t="s">
        <v>9</v>
      </c>
      <c r="C8" s="33">
        <v>0</v>
      </c>
      <c r="D8" s="22">
        <f>759909000+843324000+1000000000+100000000</f>
        <v>2703233000</v>
      </c>
      <c r="E8" s="22">
        <v>0</v>
      </c>
      <c r="F8" s="22">
        <f>+D8</f>
        <v>2703233000</v>
      </c>
      <c r="G8" s="22">
        <v>0</v>
      </c>
      <c r="H8" s="45">
        <f t="shared" ref="H8:H18" si="0">+G8/D8</f>
        <v>0</v>
      </c>
      <c r="I8" s="22">
        <v>0</v>
      </c>
      <c r="J8" s="22">
        <v>0</v>
      </c>
      <c r="K8" s="34" t="s">
        <v>47</v>
      </c>
    </row>
    <row r="9" spans="2:12" ht="94.5" x14ac:dyDescent="0.25">
      <c r="B9" s="22" t="s">
        <v>10</v>
      </c>
      <c r="C9" s="33">
        <v>0</v>
      </c>
      <c r="D9" s="22">
        <v>724630000</v>
      </c>
      <c r="E9" s="23">
        <v>0</v>
      </c>
      <c r="F9" s="22">
        <f t="shared" ref="F9:F10" si="1">+D9</f>
        <v>724630000</v>
      </c>
      <c r="G9" s="23">
        <v>0</v>
      </c>
      <c r="H9" s="45">
        <f t="shared" si="0"/>
        <v>0</v>
      </c>
      <c r="I9" s="22">
        <v>0</v>
      </c>
      <c r="J9" s="23">
        <v>0</v>
      </c>
      <c r="K9" s="6" t="s">
        <v>48</v>
      </c>
    </row>
    <row r="10" spans="2:12" ht="63" x14ac:dyDescent="0.25">
      <c r="B10" s="22" t="s">
        <v>11</v>
      </c>
      <c r="C10" s="33">
        <v>0</v>
      </c>
      <c r="D10" s="22">
        <v>1630406000</v>
      </c>
      <c r="E10" s="23">
        <v>0</v>
      </c>
      <c r="F10" s="22">
        <f t="shared" si="1"/>
        <v>1630406000</v>
      </c>
      <c r="G10" s="23">
        <v>0</v>
      </c>
      <c r="H10" s="45">
        <f t="shared" si="0"/>
        <v>0</v>
      </c>
      <c r="I10" s="22">
        <v>0</v>
      </c>
      <c r="J10" s="23">
        <v>0</v>
      </c>
      <c r="K10" s="6" t="s">
        <v>46</v>
      </c>
    </row>
    <row r="11" spans="2:12" ht="78.75" x14ac:dyDescent="0.25">
      <c r="B11" s="24" t="s">
        <v>8</v>
      </c>
      <c r="C11" s="33">
        <v>1</v>
      </c>
      <c r="D11" s="22">
        <v>690000000</v>
      </c>
      <c r="E11" s="22">
        <v>596566088</v>
      </c>
      <c r="F11" s="23">
        <f>+D11-E11</f>
        <v>93433912</v>
      </c>
      <c r="G11" s="22">
        <v>556349418</v>
      </c>
      <c r="H11" s="45">
        <f t="shared" si="0"/>
        <v>0.80630350434782605</v>
      </c>
      <c r="I11" s="22">
        <v>0</v>
      </c>
      <c r="J11" s="23">
        <f>+E11-G11</f>
        <v>40216670</v>
      </c>
      <c r="K11" s="6" t="s">
        <v>24</v>
      </c>
    </row>
    <row r="12" spans="2:12" ht="94.5" x14ac:dyDescent="0.25">
      <c r="B12" s="25" t="s">
        <v>12</v>
      </c>
      <c r="C12" s="33">
        <v>3</v>
      </c>
      <c r="D12" s="26">
        <v>10000000</v>
      </c>
      <c r="E12" s="22">
        <v>0</v>
      </c>
      <c r="F12" s="22">
        <f>+D12</f>
        <v>10000000</v>
      </c>
      <c r="G12" s="22">
        <v>0</v>
      </c>
      <c r="H12" s="45">
        <f t="shared" si="0"/>
        <v>0</v>
      </c>
      <c r="I12" s="22">
        <v>0</v>
      </c>
      <c r="J12" s="22">
        <v>0</v>
      </c>
      <c r="K12" s="6" t="s">
        <v>13</v>
      </c>
    </row>
    <row r="13" spans="2:12" ht="60.75" customHeight="1" x14ac:dyDescent="0.25">
      <c r="B13" s="24" t="s">
        <v>14</v>
      </c>
      <c r="C13" s="33">
        <v>3</v>
      </c>
      <c r="D13" s="26">
        <v>270000000</v>
      </c>
      <c r="E13" s="22">
        <v>270000000</v>
      </c>
      <c r="F13" s="22">
        <v>0</v>
      </c>
      <c r="G13" s="22">
        <v>237365609</v>
      </c>
      <c r="H13" s="45">
        <f t="shared" si="0"/>
        <v>0.87913188518518515</v>
      </c>
      <c r="I13" s="22">
        <v>0</v>
      </c>
      <c r="J13" s="22">
        <f>+E13-G13</f>
        <v>32634391</v>
      </c>
      <c r="K13" s="27" t="s">
        <v>15</v>
      </c>
    </row>
    <row r="14" spans="2:12" ht="78.75" x14ac:dyDescent="0.25">
      <c r="B14" s="25" t="s">
        <v>16</v>
      </c>
      <c r="C14" s="33">
        <v>2</v>
      </c>
      <c r="D14" s="26">
        <v>435606000</v>
      </c>
      <c r="E14" s="22">
        <v>0</v>
      </c>
      <c r="F14" s="22">
        <f>+D14</f>
        <v>435606000</v>
      </c>
      <c r="G14" s="22">
        <v>0</v>
      </c>
      <c r="H14" s="45">
        <f t="shared" si="0"/>
        <v>0</v>
      </c>
      <c r="I14" s="22">
        <v>0</v>
      </c>
      <c r="J14" s="22">
        <v>0</v>
      </c>
      <c r="K14" s="27" t="s">
        <v>17</v>
      </c>
    </row>
    <row r="15" spans="2:12" ht="78.75" x14ac:dyDescent="0.25">
      <c r="B15" s="25" t="s">
        <v>18</v>
      </c>
      <c r="C15" s="33">
        <v>0</v>
      </c>
      <c r="D15" s="26">
        <v>87902000</v>
      </c>
      <c r="E15" s="22">
        <v>0</v>
      </c>
      <c r="F15" s="22">
        <f t="shared" ref="F15:F17" si="2">+D15</f>
        <v>87902000</v>
      </c>
      <c r="G15" s="22">
        <v>0</v>
      </c>
      <c r="H15" s="45">
        <f t="shared" si="0"/>
        <v>0</v>
      </c>
      <c r="I15" s="22">
        <v>0</v>
      </c>
      <c r="J15" s="22">
        <v>0</v>
      </c>
      <c r="K15" s="27" t="s">
        <v>19</v>
      </c>
    </row>
    <row r="16" spans="2:12" ht="94.5" x14ac:dyDescent="0.25">
      <c r="B16" s="25" t="s">
        <v>20</v>
      </c>
      <c r="C16" s="33">
        <v>0</v>
      </c>
      <c r="D16" s="26">
        <v>350000000</v>
      </c>
      <c r="E16" s="22">
        <v>0</v>
      </c>
      <c r="F16" s="22">
        <f t="shared" si="2"/>
        <v>350000000</v>
      </c>
      <c r="G16" s="22">
        <v>0</v>
      </c>
      <c r="H16" s="45">
        <f t="shared" si="0"/>
        <v>0</v>
      </c>
      <c r="I16" s="22">
        <v>0</v>
      </c>
      <c r="J16" s="22">
        <v>0</v>
      </c>
      <c r="K16" s="27" t="s">
        <v>21</v>
      </c>
    </row>
    <row r="17" spans="2:11" ht="105" customHeight="1" x14ac:dyDescent="0.25">
      <c r="B17" s="25" t="s">
        <v>22</v>
      </c>
      <c r="C17" s="33">
        <v>0</v>
      </c>
      <c r="D17" s="26">
        <v>600000000</v>
      </c>
      <c r="E17" s="22">
        <v>0</v>
      </c>
      <c r="F17" s="22">
        <f t="shared" si="2"/>
        <v>600000000</v>
      </c>
      <c r="G17" s="22">
        <v>0</v>
      </c>
      <c r="H17" s="45">
        <f t="shared" si="0"/>
        <v>0</v>
      </c>
      <c r="I17" s="22">
        <v>0</v>
      </c>
      <c r="J17" s="22">
        <v>0</v>
      </c>
      <c r="K17" s="27" t="s">
        <v>23</v>
      </c>
    </row>
    <row r="18" spans="2:11" ht="109.5" customHeight="1" x14ac:dyDescent="0.25">
      <c r="B18" s="24" t="s">
        <v>11</v>
      </c>
      <c r="C18" s="33">
        <v>0</v>
      </c>
      <c r="D18" s="26">
        <v>1048032000</v>
      </c>
      <c r="E18" s="26">
        <v>1048032000</v>
      </c>
      <c r="F18" s="22">
        <v>0</v>
      </c>
      <c r="G18" s="26">
        <v>930334510</v>
      </c>
      <c r="H18" s="45">
        <f t="shared" si="0"/>
        <v>0.88769666384232537</v>
      </c>
      <c r="I18" s="22">
        <v>0</v>
      </c>
      <c r="J18" s="26">
        <f>+D18-G18</f>
        <v>117697490</v>
      </c>
      <c r="K18" s="27" t="s">
        <v>33</v>
      </c>
    </row>
    <row r="19" spans="2:11" ht="35.1" customHeight="1" x14ac:dyDescent="0.25">
      <c r="B19" s="30" t="s">
        <v>40</v>
      </c>
      <c r="C19" s="30"/>
      <c r="D19" s="31">
        <f>SUM(D8:D18)</f>
        <v>8549809000</v>
      </c>
      <c r="E19" s="31">
        <f>SUM(E8:E18)</f>
        <v>1914598088</v>
      </c>
      <c r="F19" s="31">
        <f>SUM(F8:F18)</f>
        <v>6635210912</v>
      </c>
      <c r="G19" s="31">
        <f>SUM(G8:G18)</f>
        <v>1724049537</v>
      </c>
      <c r="H19" s="49">
        <f>+G19/D19</f>
        <v>0.20164772534684694</v>
      </c>
      <c r="I19" s="31">
        <v>26324122</v>
      </c>
      <c r="J19" s="31">
        <f>SUM(J8:J18)</f>
        <v>190548551</v>
      </c>
      <c r="K19" s="50"/>
    </row>
    <row r="22" spans="2:11" ht="35.1" customHeight="1" x14ac:dyDescent="0.25">
      <c r="G22" s="1"/>
    </row>
    <row r="24" spans="2:11" ht="35.1" customHeight="1" x14ac:dyDescent="0.25">
      <c r="G24" s="1"/>
    </row>
    <row r="44" spans="7:8" ht="35.1" customHeight="1" x14ac:dyDescent="0.25">
      <c r="G44" s="5"/>
      <c r="H44" s="44"/>
    </row>
  </sheetData>
  <mergeCells count="1">
    <mergeCell ref="B6:K6"/>
  </mergeCells>
  <pageMargins left="0.7" right="0.7" top="0.75" bottom="0.75" header="0.3" footer="0.3"/>
  <pageSetup scale="4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5"/>
  <sheetViews>
    <sheetView workbookViewId="0">
      <selection activeCell="F16" sqref="F16"/>
    </sheetView>
  </sheetViews>
  <sheetFormatPr baseColWidth="10" defaultRowHeight="15" x14ac:dyDescent="0.25"/>
  <cols>
    <col min="4" max="4" width="15.5703125" style="52" bestFit="1" customWidth="1"/>
    <col min="5" max="5" width="9.42578125" style="52" bestFit="1" customWidth="1"/>
    <col min="6" max="6" width="8.42578125" style="52" bestFit="1" customWidth="1"/>
  </cols>
  <sheetData>
    <row r="2" spans="2:6" x14ac:dyDescent="0.25">
      <c r="B2" s="35" t="s">
        <v>0</v>
      </c>
    </row>
    <row r="3" spans="2:6" x14ac:dyDescent="0.25">
      <c r="B3" s="36" t="s">
        <v>49</v>
      </c>
    </row>
    <row r="4" spans="2:6" x14ac:dyDescent="0.25">
      <c r="B4" s="36" t="s">
        <v>69</v>
      </c>
    </row>
    <row r="12" spans="2:6" x14ac:dyDescent="0.25">
      <c r="B12" s="59" t="s">
        <v>43</v>
      </c>
      <c r="C12" s="59"/>
      <c r="D12" s="58"/>
      <c r="E12" s="58"/>
      <c r="F12" s="58"/>
    </row>
    <row r="13" spans="2:6" x14ac:dyDescent="0.25">
      <c r="B13" s="55" t="s">
        <v>44</v>
      </c>
      <c r="C13" s="55" t="s">
        <v>67</v>
      </c>
      <c r="D13" s="55" t="s">
        <v>66</v>
      </c>
      <c r="E13" s="55" t="s">
        <v>65</v>
      </c>
      <c r="F13" s="55" t="s">
        <v>45</v>
      </c>
    </row>
    <row r="14" spans="2:6" s="53" customFormat="1" x14ac:dyDescent="0.25">
      <c r="B14" s="55" t="s">
        <v>64</v>
      </c>
      <c r="C14" s="56">
        <f>8549809000/1000000</f>
        <v>8549.8089999999993</v>
      </c>
      <c r="D14" s="56">
        <f>1859598088/1000000</f>
        <v>1859.598088</v>
      </c>
      <c r="E14" s="56">
        <f>1311622810/1000000</f>
        <v>1311.6228100000001</v>
      </c>
      <c r="F14" s="57">
        <v>0</v>
      </c>
    </row>
    <row r="15" spans="2:6" s="53" customFormat="1" x14ac:dyDescent="0.25">
      <c r="B15" s="55" t="s">
        <v>63</v>
      </c>
      <c r="C15" s="56">
        <f>8549809000/1000000</f>
        <v>8549.8089999999993</v>
      </c>
      <c r="D15" s="60">
        <f>1914598088/1000000</f>
        <v>1914.598088</v>
      </c>
      <c r="E15" s="60">
        <f>1724049537/1000000</f>
        <v>1724.0495370000001</v>
      </c>
      <c r="F15" s="61">
        <f>26324122/1000000</f>
        <v>26.324121999999999</v>
      </c>
    </row>
    <row r="16" spans="2:6" s="53" customFormat="1" x14ac:dyDescent="0.25">
      <c r="B16" s="55" t="s">
        <v>62</v>
      </c>
      <c r="C16" s="55"/>
      <c r="D16" s="54"/>
      <c r="E16" s="54"/>
      <c r="F16" s="54"/>
    </row>
    <row r="17" spans="2:6" s="53" customFormat="1" x14ac:dyDescent="0.25">
      <c r="B17" s="55" t="s">
        <v>61</v>
      </c>
      <c r="C17" s="55"/>
      <c r="D17" s="54"/>
      <c r="E17" s="54"/>
      <c r="F17" s="54"/>
    </row>
    <row r="18" spans="2:6" s="53" customFormat="1" x14ac:dyDescent="0.25">
      <c r="B18" s="55" t="s">
        <v>60</v>
      </c>
      <c r="C18" s="55"/>
      <c r="D18" s="54"/>
      <c r="E18" s="54"/>
      <c r="F18" s="54"/>
    </row>
    <row r="19" spans="2:6" s="53" customFormat="1" x14ac:dyDescent="0.25">
      <c r="B19" s="55" t="s">
        <v>59</v>
      </c>
      <c r="C19" s="55"/>
      <c r="D19" s="54"/>
      <c r="E19" s="54"/>
      <c r="F19" s="54"/>
    </row>
    <row r="20" spans="2:6" s="53" customFormat="1" x14ac:dyDescent="0.25">
      <c r="B20" s="55" t="s">
        <v>58</v>
      </c>
      <c r="C20" s="55"/>
      <c r="D20" s="54"/>
      <c r="E20" s="54"/>
      <c r="F20" s="54"/>
    </row>
    <row r="21" spans="2:6" s="53" customFormat="1" x14ac:dyDescent="0.25">
      <c r="B21" s="55" t="s">
        <v>57</v>
      </c>
      <c r="C21" s="55"/>
      <c r="D21" s="54"/>
      <c r="E21" s="54"/>
      <c r="F21" s="54"/>
    </row>
    <row r="22" spans="2:6" s="53" customFormat="1" x14ac:dyDescent="0.25">
      <c r="B22" s="55" t="s">
        <v>56</v>
      </c>
      <c r="C22" s="55"/>
      <c r="D22" s="54"/>
      <c r="E22" s="54"/>
      <c r="F22" s="54"/>
    </row>
    <row r="23" spans="2:6" s="53" customFormat="1" x14ac:dyDescent="0.25">
      <c r="B23" s="55" t="s">
        <v>55</v>
      </c>
      <c r="C23" s="55"/>
      <c r="D23" s="54"/>
      <c r="E23" s="54"/>
      <c r="F23" s="54"/>
    </row>
    <row r="24" spans="2:6" s="53" customFormat="1" x14ac:dyDescent="0.25">
      <c r="B24" s="55" t="s">
        <v>54</v>
      </c>
      <c r="C24" s="55"/>
      <c r="D24" s="54"/>
      <c r="E24" s="54"/>
      <c r="F24" s="54"/>
    </row>
    <row r="25" spans="2:6" s="53" customFormat="1" x14ac:dyDescent="0.25">
      <c r="B25" s="55" t="s">
        <v>53</v>
      </c>
      <c r="C25" s="55"/>
      <c r="D25" s="54"/>
      <c r="E25" s="54"/>
      <c r="F25" s="54"/>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7"/>
  <sheetViews>
    <sheetView zoomScaleNormal="100" workbookViewId="0">
      <selection activeCell="D5" sqref="D5"/>
    </sheetView>
  </sheetViews>
  <sheetFormatPr baseColWidth="10" defaultRowHeight="30" customHeight="1" x14ac:dyDescent="0.25"/>
  <cols>
    <col min="1" max="1" width="2.140625" customWidth="1"/>
    <col min="2" max="3" width="22.42578125" customWidth="1"/>
    <col min="4" max="4" width="19.140625" customWidth="1"/>
    <col min="5" max="5" width="17" customWidth="1"/>
    <col min="6" max="6" width="18.85546875" customWidth="1"/>
    <col min="7" max="7" width="15.85546875" customWidth="1"/>
    <col min="8" max="8" width="15.85546875" style="41" customWidth="1"/>
    <col min="9" max="9" width="15.5703125" customWidth="1"/>
    <col min="10" max="10" width="18.5703125" customWidth="1"/>
    <col min="11" max="12" width="55.42578125" customWidth="1"/>
  </cols>
  <sheetData>
    <row r="2" spans="2:11" ht="30" customHeight="1" x14ac:dyDescent="0.35">
      <c r="B2" s="15" t="s">
        <v>0</v>
      </c>
      <c r="C2" s="15"/>
      <c r="D2" s="16"/>
      <c r="E2" s="16"/>
      <c r="F2" s="16"/>
      <c r="G2" s="16"/>
      <c r="H2" s="42"/>
      <c r="I2" s="16"/>
      <c r="J2" s="16"/>
      <c r="K2" s="16"/>
    </row>
    <row r="3" spans="2:11" ht="30" customHeight="1" x14ac:dyDescent="0.35">
      <c r="B3" s="17" t="s">
        <v>38</v>
      </c>
      <c r="C3" s="17"/>
      <c r="D3" s="16"/>
      <c r="E3" s="14" t="s">
        <v>37</v>
      </c>
      <c r="F3" s="16"/>
      <c r="G3" s="16"/>
      <c r="H3" s="42"/>
      <c r="I3" s="16"/>
      <c r="J3" s="16"/>
      <c r="K3" s="16"/>
    </row>
    <row r="4" spans="2:11" ht="30" customHeight="1" x14ac:dyDescent="0.35">
      <c r="B4" s="17" t="s">
        <v>1</v>
      </c>
      <c r="C4" s="17"/>
      <c r="D4" s="14" t="s">
        <v>71</v>
      </c>
      <c r="E4" s="16"/>
      <c r="F4" s="16"/>
      <c r="G4" s="16"/>
      <c r="H4" s="42"/>
      <c r="I4" s="16"/>
      <c r="J4" s="16"/>
      <c r="K4" s="16"/>
    </row>
    <row r="6" spans="2:11" ht="30" customHeight="1" x14ac:dyDescent="0.25">
      <c r="B6" s="65" t="s">
        <v>37</v>
      </c>
      <c r="C6" s="65"/>
      <c r="D6" s="65"/>
      <c r="E6" s="65"/>
      <c r="F6" s="65"/>
      <c r="G6" s="65"/>
      <c r="H6" s="65"/>
      <c r="I6" s="65"/>
      <c r="J6" s="65"/>
      <c r="K6" s="65"/>
    </row>
    <row r="7" spans="2:11" ht="60" customHeight="1" x14ac:dyDescent="0.25">
      <c r="B7" s="2" t="s">
        <v>2</v>
      </c>
      <c r="C7" s="19" t="s">
        <v>42</v>
      </c>
      <c r="D7" s="2" t="s">
        <v>4</v>
      </c>
      <c r="E7" s="3" t="s">
        <v>3</v>
      </c>
      <c r="F7" s="3" t="s">
        <v>5</v>
      </c>
      <c r="G7" s="4" t="s">
        <v>6</v>
      </c>
      <c r="H7" s="47" t="s">
        <v>50</v>
      </c>
      <c r="I7" s="4" t="s">
        <v>51</v>
      </c>
      <c r="J7" s="4" t="s">
        <v>52</v>
      </c>
      <c r="K7" s="4" t="s">
        <v>7</v>
      </c>
    </row>
    <row r="8" spans="2:11" ht="30" customHeight="1" x14ac:dyDescent="0.25">
      <c r="B8" s="12" t="s">
        <v>25</v>
      </c>
      <c r="C8" s="32">
        <v>0</v>
      </c>
      <c r="D8" s="8" t="s">
        <v>34</v>
      </c>
      <c r="E8" s="8">
        <v>0</v>
      </c>
      <c r="F8" s="9">
        <v>0</v>
      </c>
      <c r="G8" s="8">
        <v>0</v>
      </c>
      <c r="H8" s="46"/>
      <c r="I8" s="8">
        <v>0</v>
      </c>
      <c r="J8" s="9">
        <v>0</v>
      </c>
      <c r="K8" s="7" t="s">
        <v>31</v>
      </c>
    </row>
    <row r="9" spans="2:11" ht="30" customHeight="1" x14ac:dyDescent="0.25">
      <c r="B9" s="10" t="s">
        <v>26</v>
      </c>
      <c r="C9" s="32">
        <v>0</v>
      </c>
      <c r="D9" s="8" t="s">
        <v>41</v>
      </c>
      <c r="E9" s="11">
        <v>4680599000</v>
      </c>
      <c r="F9" s="11">
        <v>0</v>
      </c>
      <c r="G9" s="11">
        <v>0</v>
      </c>
      <c r="H9" s="48">
        <f>+G9/E9</f>
        <v>0</v>
      </c>
      <c r="I9" s="11">
        <v>0</v>
      </c>
      <c r="J9" s="11">
        <f>+E9</f>
        <v>4680599000</v>
      </c>
      <c r="K9" s="7" t="s">
        <v>27</v>
      </c>
    </row>
    <row r="10" spans="2:11" ht="30" customHeight="1" x14ac:dyDescent="0.25">
      <c r="B10" s="10" t="s">
        <v>28</v>
      </c>
      <c r="C10" s="32">
        <v>1</v>
      </c>
      <c r="D10" s="8" t="s">
        <v>35</v>
      </c>
      <c r="E10" s="11">
        <v>0</v>
      </c>
      <c r="F10" s="11">
        <v>0</v>
      </c>
      <c r="G10" s="11">
        <v>0</v>
      </c>
      <c r="H10" s="48"/>
      <c r="I10" s="11">
        <v>0</v>
      </c>
      <c r="J10" s="11">
        <v>0</v>
      </c>
      <c r="K10" s="7" t="s">
        <v>32</v>
      </c>
    </row>
    <row r="11" spans="2:11" ht="30" customHeight="1" x14ac:dyDescent="0.25">
      <c r="B11" s="10" t="s">
        <v>29</v>
      </c>
      <c r="C11" s="32">
        <v>1</v>
      </c>
      <c r="D11" s="11">
        <v>1044000000</v>
      </c>
      <c r="E11" s="11">
        <v>757415122</v>
      </c>
      <c r="F11" s="11">
        <f>+D11-E11</f>
        <v>286584878</v>
      </c>
      <c r="G11" s="11">
        <v>715698452</v>
      </c>
      <c r="H11" s="48">
        <f t="shared" ref="H11" si="0">+G11/E11</f>
        <v>0.94492231698537432</v>
      </c>
      <c r="I11" s="11">
        <v>32211409</v>
      </c>
      <c r="J11" s="11">
        <f>+E11-G11</f>
        <v>41716670</v>
      </c>
      <c r="K11" s="7" t="s">
        <v>30</v>
      </c>
    </row>
    <row r="12" spans="2:11" ht="30" customHeight="1" x14ac:dyDescent="0.25">
      <c r="B12" s="28" t="s">
        <v>39</v>
      </c>
      <c r="C12" s="28"/>
      <c r="D12" s="39">
        <v>5724599000</v>
      </c>
      <c r="E12" s="40">
        <f>SUM(E8:E11)</f>
        <v>5438014122</v>
      </c>
      <c r="F12" s="40">
        <f>+D12-E12</f>
        <v>286584878</v>
      </c>
      <c r="G12" s="40">
        <f t="shared" ref="G12:J12" si="1">SUM(G8:G11)</f>
        <v>715698452</v>
      </c>
      <c r="H12" s="51">
        <f>+G12/D12</f>
        <v>0.12502158701421706</v>
      </c>
      <c r="I12" s="40">
        <f>SUM(I8:I11)</f>
        <v>32211409</v>
      </c>
      <c r="J12" s="40">
        <f t="shared" si="1"/>
        <v>4722315670</v>
      </c>
      <c r="K12" s="29"/>
    </row>
    <row r="13" spans="2:11" ht="30" customHeight="1" x14ac:dyDescent="0.25">
      <c r="E13" s="62"/>
    </row>
    <row r="14" spans="2:11" ht="30" customHeight="1" x14ac:dyDescent="0.25">
      <c r="E14" s="1"/>
    </row>
    <row r="15" spans="2:11" ht="30" customHeight="1" x14ac:dyDescent="0.25">
      <c r="F15" s="1"/>
    </row>
    <row r="16" spans="2:11" ht="30" customHeight="1" x14ac:dyDescent="0.25">
      <c r="F16" s="5"/>
    </row>
    <row r="17" spans="5:5" ht="30" customHeight="1" x14ac:dyDescent="0.25">
      <c r="E17" s="5"/>
    </row>
  </sheetData>
  <mergeCells count="1">
    <mergeCell ref="B6:K6"/>
  </mergeCells>
  <pageMargins left="0.7" right="0.7" top="0.75" bottom="0.75" header="0.3" footer="0.3"/>
  <pageSetup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5"/>
  <sheetViews>
    <sheetView workbookViewId="0">
      <selection activeCell="F15" sqref="F15"/>
    </sheetView>
  </sheetViews>
  <sheetFormatPr baseColWidth="10" defaultRowHeight="15" x14ac:dyDescent="0.25"/>
  <cols>
    <col min="4" max="4" width="15.5703125" style="52" bestFit="1" customWidth="1"/>
    <col min="5" max="5" width="9.42578125" style="52" bestFit="1" customWidth="1"/>
    <col min="6" max="6" width="8.42578125" style="52" bestFit="1" customWidth="1"/>
  </cols>
  <sheetData>
    <row r="2" spans="2:6" x14ac:dyDescent="0.25">
      <c r="B2" s="35" t="s">
        <v>0</v>
      </c>
    </row>
    <row r="3" spans="2:6" x14ac:dyDescent="0.25">
      <c r="B3" s="36" t="s">
        <v>68</v>
      </c>
    </row>
    <row r="4" spans="2:6" x14ac:dyDescent="0.25">
      <c r="B4" s="36" t="s">
        <v>69</v>
      </c>
    </row>
    <row r="12" spans="2:6" x14ac:dyDescent="0.25">
      <c r="B12" s="59" t="s">
        <v>43</v>
      </c>
      <c r="C12" s="59"/>
      <c r="D12" s="58"/>
      <c r="E12" s="58"/>
      <c r="F12" s="58"/>
    </row>
    <row r="13" spans="2:6" x14ac:dyDescent="0.25">
      <c r="B13" s="55" t="s">
        <v>44</v>
      </c>
      <c r="C13" s="55" t="s">
        <v>67</v>
      </c>
      <c r="D13" s="55" t="s">
        <v>66</v>
      </c>
      <c r="E13" s="55" t="s">
        <v>65</v>
      </c>
      <c r="F13" s="55" t="s">
        <v>45</v>
      </c>
    </row>
    <row r="14" spans="2:6" s="53" customFormat="1" x14ac:dyDescent="0.25">
      <c r="B14" s="55" t="s">
        <v>64</v>
      </c>
      <c r="C14" s="37">
        <f>5724599000/1000000</f>
        <v>5724.5990000000002</v>
      </c>
      <c r="D14" s="37">
        <f>5347014122/1000000</f>
        <v>5347.0141219999996</v>
      </c>
      <c r="E14" s="37">
        <f>567415122/1000000</f>
        <v>567.415122</v>
      </c>
      <c r="F14" s="38">
        <v>0</v>
      </c>
    </row>
    <row r="15" spans="2:6" s="53" customFormat="1" x14ac:dyDescent="0.25">
      <c r="B15" s="55" t="s">
        <v>63</v>
      </c>
      <c r="C15" s="56">
        <f>5724599000/1000000</f>
        <v>5724.5990000000002</v>
      </c>
      <c r="D15" s="60">
        <f>5438014122/1000000</f>
        <v>5438.0141219999996</v>
      </c>
      <c r="E15" s="60">
        <f>715698452/1000000</f>
        <v>715.69845199999997</v>
      </c>
      <c r="F15" s="61">
        <f>32211409/1000000</f>
        <v>32.211409000000003</v>
      </c>
    </row>
    <row r="16" spans="2:6" s="53" customFormat="1" x14ac:dyDescent="0.25">
      <c r="B16" s="55" t="s">
        <v>62</v>
      </c>
      <c r="C16" s="55"/>
      <c r="D16" s="54"/>
      <c r="E16" s="54"/>
      <c r="F16" s="54"/>
    </row>
    <row r="17" spans="2:6" s="53" customFormat="1" x14ac:dyDescent="0.25">
      <c r="B17" s="55" t="s">
        <v>61</v>
      </c>
      <c r="C17" s="55"/>
      <c r="D17" s="54"/>
      <c r="E17" s="54"/>
      <c r="F17" s="54"/>
    </row>
    <row r="18" spans="2:6" s="53" customFormat="1" x14ac:dyDescent="0.25">
      <c r="B18" s="55" t="s">
        <v>60</v>
      </c>
      <c r="C18" s="55"/>
      <c r="D18" s="54"/>
      <c r="E18" s="54"/>
      <c r="F18" s="54"/>
    </row>
    <row r="19" spans="2:6" s="53" customFormat="1" x14ac:dyDescent="0.25">
      <c r="B19" s="55" t="s">
        <v>59</v>
      </c>
      <c r="C19" s="55"/>
      <c r="D19" s="54"/>
      <c r="E19" s="54"/>
      <c r="F19" s="54"/>
    </row>
    <row r="20" spans="2:6" s="53" customFormat="1" x14ac:dyDescent="0.25">
      <c r="B20" s="55" t="s">
        <v>58</v>
      </c>
      <c r="C20" s="55"/>
      <c r="D20" s="54"/>
      <c r="E20" s="54"/>
      <c r="F20" s="54"/>
    </row>
    <row r="21" spans="2:6" s="53" customFormat="1" x14ac:dyDescent="0.25">
      <c r="B21" s="55" t="s">
        <v>57</v>
      </c>
      <c r="C21" s="55"/>
      <c r="D21" s="54"/>
      <c r="E21" s="54"/>
      <c r="F21" s="54"/>
    </row>
    <row r="22" spans="2:6" s="53" customFormat="1" x14ac:dyDescent="0.25">
      <c r="B22" s="55" t="s">
        <v>56</v>
      </c>
      <c r="C22" s="55"/>
      <c r="D22" s="54"/>
      <c r="E22" s="54"/>
      <c r="F22" s="54"/>
    </row>
    <row r="23" spans="2:6" s="53" customFormat="1" x14ac:dyDescent="0.25">
      <c r="B23" s="55" t="s">
        <v>55</v>
      </c>
      <c r="C23" s="55"/>
      <c r="D23" s="54"/>
      <c r="E23" s="54"/>
      <c r="F23" s="54"/>
    </row>
    <row r="24" spans="2:6" s="53" customFormat="1" x14ac:dyDescent="0.25">
      <c r="B24" s="55" t="s">
        <v>54</v>
      </c>
      <c r="C24" s="55"/>
      <c r="D24" s="54"/>
      <c r="E24" s="54"/>
      <c r="F24" s="54"/>
    </row>
    <row r="25" spans="2:6" s="53" customFormat="1" x14ac:dyDescent="0.25">
      <c r="B25" s="55" t="s">
        <v>53</v>
      </c>
      <c r="C25" s="55"/>
      <c r="D25" s="54"/>
      <c r="E25" s="54"/>
      <c r="F25" s="54"/>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1048</vt:lpstr>
      <vt:lpstr>Grafica</vt:lpstr>
      <vt:lpstr>1045</vt:lpstr>
      <vt:lpstr>Grafica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sjimenez</dc:creator>
  <cp:lastModifiedBy>mocastro</cp:lastModifiedBy>
  <cp:lastPrinted>2017-02-03T19:41:09Z</cp:lastPrinted>
  <dcterms:created xsi:type="dcterms:W3CDTF">2017-01-26T17:25:57Z</dcterms:created>
  <dcterms:modified xsi:type="dcterms:W3CDTF">2017-05-26T19:34:04Z</dcterms:modified>
</cp:coreProperties>
</file>