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C31" lockStructure="1"/>
  <bookViews>
    <workbookView xWindow="0" yWindow="0" windowWidth="15600" windowHeight="8310"/>
  </bookViews>
  <sheets>
    <sheet name="Avance MetaPDD" sheetId="7" r:id="rId1"/>
    <sheet name="Ppto y Logro Meta" sheetId="8" r:id="rId2"/>
    <sheet name="Poblaciones y Territorializacio" sheetId="9" r:id="rId3"/>
  </sheets>
  <calcPr calcId="144525"/>
</workbook>
</file>

<file path=xl/calcChain.xml><?xml version="1.0" encoding="utf-8"?>
<calcChain xmlns="http://schemas.openxmlformats.org/spreadsheetml/2006/main">
  <c r="M44" i="7" l="1"/>
  <c r="O44" i="7"/>
  <c r="Q20" i="7"/>
  <c r="M20" i="7"/>
  <c r="O20" i="7" s="1"/>
  <c r="Q44" i="7"/>
  <c r="K65" i="7"/>
  <c r="Q68" i="7"/>
  <c r="M68" i="7"/>
  <c r="O68" i="7"/>
  <c r="M92" i="7"/>
  <c r="O92" i="7"/>
  <c r="Q116" i="7"/>
  <c r="M116" i="7"/>
  <c r="O116" i="7"/>
  <c r="M140" i="7"/>
  <c r="O140" i="7"/>
  <c r="A116" i="7"/>
  <c r="K113" i="7"/>
  <c r="Q113" i="7"/>
  <c r="K89" i="7"/>
  <c r="Q89" i="7"/>
  <c r="K137" i="7"/>
  <c r="Q140" i="7"/>
  <c r="Q137" i="7"/>
  <c r="F62" i="9"/>
  <c r="F63" i="9"/>
  <c r="E61" i="9"/>
  <c r="E52" i="9"/>
  <c r="E39" i="9"/>
  <c r="E40" i="9"/>
  <c r="E36" i="9"/>
  <c r="E37" i="9"/>
  <c r="I17" i="7"/>
  <c r="Q17" i="7" s="1"/>
  <c r="K41" i="7"/>
  <c r="J17" i="7"/>
  <c r="N16" i="8"/>
  <c r="N17" i="8"/>
  <c r="L16" i="8"/>
  <c r="L14" i="8"/>
  <c r="K18" i="8"/>
  <c r="L18" i="8"/>
  <c r="F50" i="9"/>
  <c r="F39" i="9"/>
  <c r="F40" i="9"/>
  <c r="F36" i="9"/>
  <c r="F37" i="9"/>
  <c r="E50" i="9"/>
  <c r="E51" i="9"/>
  <c r="F51" i="9"/>
  <c r="L12" i="8"/>
  <c r="N12" i="8"/>
  <c r="L13" i="8"/>
  <c r="N13" i="8"/>
  <c r="N14" i="8"/>
  <c r="L15" i="8"/>
  <c r="N15" i="8"/>
  <c r="L17" i="8"/>
  <c r="I18" i="8"/>
  <c r="J18" i="8"/>
  <c r="M18" i="8"/>
  <c r="N18" i="8"/>
  <c r="E62" i="9"/>
  <c r="E63" i="9"/>
  <c r="Q92" i="7"/>
</calcChain>
</file>

<file path=xl/sharedStrings.xml><?xml version="1.0" encoding="utf-8"?>
<sst xmlns="http://schemas.openxmlformats.org/spreadsheetml/2006/main" count="486" uniqueCount="183">
  <si>
    <t>SUBDIRECCIÓN DE PROGRAMAS Y PROYECTOS</t>
  </si>
  <si>
    <t>FORMATO ÚNICO DE SEGUIMIENTO SECTORIAL</t>
  </si>
  <si>
    <t>Logro</t>
  </si>
  <si>
    <t>SECRETARÍA DISTRITAL DE HÁBITAT</t>
  </si>
  <si>
    <t>AVANCE EN METAS</t>
  </si>
  <si>
    <t>ENTIDAD:</t>
  </si>
  <si>
    <t>UNIDAD ADMINISTRATIVA ESPECIAL DE SERVICIOS PÚBLICOS - UAESP</t>
  </si>
  <si>
    <t>Por cada meta adicione una tabla igual</t>
  </si>
  <si>
    <t>REPORTE DE AVANCE PARA EL CUMPLIMIENTO DE LAS METAS DEL PLAN DE DESARROLLO</t>
  </si>
  <si>
    <t>PROGRAMA:</t>
  </si>
  <si>
    <t>EJE ESTRATÉGICO:</t>
  </si>
  <si>
    <t>Meta</t>
  </si>
  <si>
    <t>ANUALIZACIÓN DE LA META</t>
  </si>
  <si>
    <t>AVANCE MENSUAL</t>
  </si>
  <si>
    <t>ENE</t>
  </si>
  <si>
    <t>FEB</t>
  </si>
  <si>
    <t>MAR</t>
  </si>
  <si>
    <t>ABR</t>
  </si>
  <si>
    <t>MAY</t>
  </si>
  <si>
    <t>JUN</t>
  </si>
  <si>
    <t>JUL</t>
  </si>
  <si>
    <t>AGO</t>
  </si>
  <si>
    <t>SEP</t>
  </si>
  <si>
    <t>OCT</t>
  </si>
  <si>
    <t>NOV</t>
  </si>
  <si>
    <t>DIC</t>
  </si>
  <si>
    <t>ACUM</t>
  </si>
  <si>
    <t>% CUMPL.</t>
  </si>
  <si>
    <t>RETRASOS Y FACTORES LIMITANTES PARA EL CUMPLIMIENTO DE LA META</t>
  </si>
  <si>
    <t>SOLUCIONES PROPUESTAS PARA RESOLVER LOS RETRASOS Y FACTORES LIMITANTES PARA EL CUMPLIMIENTO DEL INDICADOR</t>
  </si>
  <si>
    <t>BENEFICIOS PARA LA CIUDAD</t>
  </si>
  <si>
    <t xml:space="preserve">META PLAN: </t>
  </si>
  <si>
    <t>%CUMPDD</t>
  </si>
  <si>
    <t>SECRETARÍA DISTRITAL DE HABITAT</t>
  </si>
  <si>
    <t>PLAN DE DESARROLLO DISTRITAL</t>
  </si>
  <si>
    <t>Meta PDD</t>
  </si>
  <si>
    <t>Magnitud Meta</t>
  </si>
  <si>
    <t>% Avance</t>
  </si>
  <si>
    <t>Presupuesto Inicial en pesos</t>
  </si>
  <si>
    <t>Presupuesto Disponible en pesos</t>
  </si>
  <si>
    <t>Presupuesto Ejecutado en pesos</t>
  </si>
  <si>
    <t>% de Ejecución</t>
  </si>
  <si>
    <t>Giros Vigencia en pesos</t>
  </si>
  <si>
    <t>% Giros sobre el presupuesto disponible</t>
  </si>
  <si>
    <t>TOTAL UAESP</t>
  </si>
  <si>
    <t>id_localidad</t>
  </si>
  <si>
    <t>nom_localidad</t>
  </si>
  <si>
    <t>Condición poblacional</t>
  </si>
  <si>
    <t>desc_etnico</t>
  </si>
  <si>
    <t>rango_edades</t>
  </si>
  <si>
    <t>Usaquén</t>
  </si>
  <si>
    <t>Adult@s trabajador informal</t>
  </si>
  <si>
    <t>Afrocolombianos</t>
  </si>
  <si>
    <t>Adult@s 27-59 años Adultez</t>
  </si>
  <si>
    <t>Chapinero</t>
  </si>
  <si>
    <t>Ciudadan@s habitantes de la calle</t>
  </si>
  <si>
    <t>Indígenas</t>
  </si>
  <si>
    <t>Adult@s mayores de 60 años</t>
  </si>
  <si>
    <t>Santa Fe</t>
  </si>
  <si>
    <t>Comunidad en general</t>
  </si>
  <si>
    <t>ROM</t>
  </si>
  <si>
    <t>Jovenes 18-26 años Juventud</t>
  </si>
  <si>
    <t>San Cristobal</t>
  </si>
  <si>
    <t>Familias en emergencia social y catastrófica</t>
  </si>
  <si>
    <t xml:space="preserve">Raizales </t>
  </si>
  <si>
    <t>Jovenes 14-17 años Adolescencia</t>
  </si>
  <si>
    <t>Usme</t>
  </si>
  <si>
    <t>Familias en situación de vulnerabilidad</t>
  </si>
  <si>
    <t>Otros grupos étnicos (descripción)</t>
  </si>
  <si>
    <t>Niñ@s de 6-13 años Infancia</t>
  </si>
  <si>
    <t>Tunjuelito</t>
  </si>
  <si>
    <t>Familias ubicadas en zonas de deterioro urbano</t>
  </si>
  <si>
    <t>No especifica grupo étnico</t>
  </si>
  <si>
    <t>Niñ@s de 0-5 años Primera Infancia</t>
  </si>
  <si>
    <t>Bosa</t>
  </si>
  <si>
    <t>Jóvenes desescolarizados</t>
  </si>
  <si>
    <t>No clasifica</t>
  </si>
  <si>
    <t>Kennedy</t>
  </si>
  <si>
    <t>Jóvenes escolarizados</t>
  </si>
  <si>
    <t>Fontibón</t>
  </si>
  <si>
    <t>Mujeres gestantes y lactantes</t>
  </si>
  <si>
    <t>Engativá</t>
  </si>
  <si>
    <t>Niños y niñas de primera infancia</t>
  </si>
  <si>
    <t>Suba</t>
  </si>
  <si>
    <t>Niños y niñas adolescentes desescolarizados</t>
  </si>
  <si>
    <t>Barrios Unidos</t>
  </si>
  <si>
    <t>Niños y niñas adolescentes en riesgo social</t>
  </si>
  <si>
    <t>Teusaquillo</t>
  </si>
  <si>
    <t>Niños y niñas adolescentes escolarizados</t>
  </si>
  <si>
    <t>Los Mártires</t>
  </si>
  <si>
    <t>Personas cabeza de familia</t>
  </si>
  <si>
    <t>Antonio Nariño</t>
  </si>
  <si>
    <t>Personas con discapacidad</t>
  </si>
  <si>
    <t>Puente Aranda</t>
  </si>
  <si>
    <t>Personas consumidoras de sustancias psicoactivas</t>
  </si>
  <si>
    <t>Candelaria</t>
  </si>
  <si>
    <t>Personas en situación de desplazamiento</t>
  </si>
  <si>
    <t>Rafael Uribe Uribe</t>
  </si>
  <si>
    <t>Personas vinculadas a la prostitución</t>
  </si>
  <si>
    <t>Ciudad Bolívar</t>
  </si>
  <si>
    <t>Reincorporad@s Sector LGBT</t>
  </si>
  <si>
    <t>Sumapaz</t>
  </si>
  <si>
    <t>Servidores y servidoras públicos</t>
  </si>
  <si>
    <t>Especial: inversiones que trasciende más de una localidad</t>
  </si>
  <si>
    <t>Mayor de 65 años</t>
  </si>
  <si>
    <t>Entidad: inversiones realizadas al interior de cada entidad</t>
  </si>
  <si>
    <t>Distrital: inversiones que se realizan para todo el distrito</t>
  </si>
  <si>
    <t>Otras entidades: inversiones realizadas por la SDHT, pero que benefician a otras entidades</t>
  </si>
  <si>
    <t>Fuera de Bogotá</t>
  </si>
  <si>
    <t>Regional: inversiones realizadas en la zona rural</t>
  </si>
  <si>
    <t>FICHA DE PLANEACIÓN Y SEGUIMIENTO A PROYECTOS DE INVERSIÓN</t>
  </si>
  <si>
    <t>FORMATO 1: LOCALIZACIÓN GEOGRAFICA DE LA INVERSIÓN Y POBLACIÓN BENEFICIADA</t>
  </si>
  <si>
    <t>Meta Proyecto Inversión</t>
  </si>
  <si>
    <t>Territorialización/ Localidad/ Especial/ Distrital/ Regional/ Fuera de la Ciudad/ Entidad/ Otras Entidades (Seleccione de la lista desplegable una opción según corresponda)</t>
  </si>
  <si>
    <t>UPZ</t>
  </si>
  <si>
    <t>Barrio</t>
  </si>
  <si>
    <t>Programación de la magnitud de la meta por localidad</t>
  </si>
  <si>
    <t>Condición poblacional (Escoja una opción de la lista desplegable, inserte las filas tantas veces sea necesario)</t>
  </si>
  <si>
    <t>Grupo etario (Escoja una opción de la lista desplegable, inserte las filas tantas veces sea necesario)</t>
  </si>
  <si>
    <t>Grupo etnico (Escoja una opción de la lista desplegable, inserte las filas tantas veces sea necesario)</t>
  </si>
  <si>
    <t>Programación mujeres por grupo etareo (escriba el número de mujeres por cada grupo etareo, teniendo en cuenta la condición poblacional)</t>
  </si>
  <si>
    <t>Programación hombres por grupo etareo (escriba el número de hombres por cada grupo etareo, teniendo en cuenta la condición poblacional)</t>
  </si>
  <si>
    <t>Total Proyectos UAESP</t>
  </si>
  <si>
    <t>PLAN DE DESARROLLO 2016-2020</t>
  </si>
  <si>
    <t>BOGOTÁ MEJOR PARA TODOS</t>
  </si>
  <si>
    <t>42-Transparencia,gestión pública y servicio a la ciudadania</t>
  </si>
  <si>
    <t>PROYECTO ESTRATEGICO:</t>
  </si>
  <si>
    <t>185-fortalecimiento a la gestión pública efectiva y eficiente</t>
  </si>
  <si>
    <t>2-Democracia Urbana</t>
  </si>
  <si>
    <t>130-gestión integral de residuos  sólidos orientada al aprovechamiento</t>
  </si>
  <si>
    <t>13- Infraestructura para el desarrollo del Habitat</t>
  </si>
  <si>
    <t xml:space="preserve">132-gestión para los servicios funerarios distrital </t>
  </si>
  <si>
    <t>3-Construcción de comunidad y cultura ciudadana</t>
  </si>
  <si>
    <t>148-seguridad y convivencia para bogota</t>
  </si>
  <si>
    <t>19-Seguridad y convivencia para todos</t>
  </si>
  <si>
    <t>7-Eje tranversal Gobierno legítimo, fortalecimiento local y eficiencia</t>
  </si>
  <si>
    <t>EJE ESTRATÉGICO</t>
  </si>
  <si>
    <t>META PROYECTO DE INVERSION</t>
  </si>
  <si>
    <t>"BOGOTA MEJOR PARA TODOS"</t>
  </si>
  <si>
    <t xml:space="preserve">1042-Fortalecimiento institucional en la gestión pública </t>
  </si>
  <si>
    <t>PLAN DE DESARROLLO "BOGOTÁ MEJOR PARA TODOS"</t>
  </si>
  <si>
    <t>1045-Gestión para la eficiencia energética del servicio de alumbrado público en Bogotá - D.C</t>
  </si>
  <si>
    <t>1048-Gestión para la ampliación y modernización de los servicios funerarios prestados en los cementerios de propiedad del Distrito Capital</t>
  </si>
  <si>
    <t>1109-Manejo integral de residuos sólidos en el Distrito Capital y la Región</t>
  </si>
  <si>
    <t>71-Incrementar a un 90% la sostenibilidad del SIG en el Gobierno Distrital</t>
  </si>
  <si>
    <t>272- 80.000 luminarias modernizadas y/o remodeladas</t>
  </si>
  <si>
    <t>166- 26 servicios funerarios integrales prestados en los cementerios de propiedad del Distrito</t>
  </si>
  <si>
    <t>167- 4.000 subsidios del servicio funerario entregados a población vulnerable de Bogotá</t>
  </si>
  <si>
    <t>164-construir 1 linea base de separación en la fuente domestica</t>
  </si>
  <si>
    <t>165-Construir una (1) línea base para construcción de indicador de aprovechamiento de residuos</t>
  </si>
  <si>
    <t>Total Proyecto 1042</t>
  </si>
  <si>
    <t>Total Proyecto 1048</t>
  </si>
  <si>
    <t>Total Proyecto 1045</t>
  </si>
  <si>
    <t>Total Proyecto 1109</t>
  </si>
  <si>
    <t xml:space="preserve">Programación del presupuesto de inversión por localidad
</t>
  </si>
  <si>
    <t xml:space="preserve">Ejecución del presupuesto de inversión por localidad
</t>
  </si>
  <si>
    <t>167- 4.000 subsidios del servicio funerario entregados a població</t>
  </si>
  <si>
    <t>SUMA</t>
  </si>
  <si>
    <t>CRECIENTE</t>
  </si>
  <si>
    <t>LOGROS OBTENIDOS PARA EL CUMPLIMIENTO DEL INDICADOR:</t>
  </si>
  <si>
    <t>REPORTE AVANCE ENERO 2016</t>
  </si>
  <si>
    <t>N/A</t>
  </si>
  <si>
    <r>
      <t xml:space="preserve">Metas del producto Plan de Desarrollo: </t>
    </r>
    <r>
      <rPr>
        <b/>
        <u/>
        <sz val="11"/>
        <rFont val="Gisha"/>
        <family val="2"/>
      </rPr>
      <t>164-construir 1 linea base de separación en la fuente domestica</t>
    </r>
    <r>
      <rPr>
        <b/>
        <sz val="11"/>
        <rFont val="Gisha"/>
        <family val="2"/>
      </rPr>
      <t xml:space="preserve">
Indicador:</t>
    </r>
    <r>
      <rPr>
        <b/>
        <u/>
        <sz val="11"/>
        <rFont val="Gisha"/>
        <family val="2"/>
      </rPr>
      <t>137-Línea base de separación  en la fuente domestica</t>
    </r>
  </si>
  <si>
    <r>
      <t xml:space="preserve">Metas del producto Plan de Desarrollo: </t>
    </r>
    <r>
      <rPr>
        <b/>
        <u/>
        <sz val="11"/>
        <rFont val="Gisha"/>
        <family val="2"/>
      </rPr>
      <t>165-Construir una (1) línea base para construcción de indicador de aprovechamiento de residuos</t>
    </r>
    <r>
      <rPr>
        <b/>
        <sz val="11"/>
        <rFont val="Gisha"/>
        <family val="2"/>
      </rPr>
      <t xml:space="preserve">
Indicador:</t>
    </r>
    <r>
      <rPr>
        <b/>
        <u/>
        <sz val="11"/>
        <rFont val="Gisha"/>
        <family val="2"/>
      </rPr>
      <t>138-Línea de base para construcción de indicador de aprovechamiento de residuos levantada</t>
    </r>
  </si>
  <si>
    <r>
      <t xml:space="preserve">Metas del producto Plan de Desarrollo: </t>
    </r>
    <r>
      <rPr>
        <b/>
        <u/>
        <sz val="11"/>
        <rFont val="Gisha"/>
        <family val="2"/>
      </rPr>
      <t xml:space="preserve">166- 26 servicios funerarios integrales prestados en los cementerios de propiedad del Distrito
</t>
    </r>
    <r>
      <rPr>
        <b/>
        <sz val="11"/>
        <rFont val="Gisha"/>
        <family val="2"/>
      </rPr>
      <t>Indicador:</t>
    </r>
    <r>
      <rPr>
        <b/>
        <u/>
        <sz val="11"/>
        <rFont val="Gisha"/>
        <family val="2"/>
      </rPr>
      <t xml:space="preserve"> 139-Número de servicios funerarios integrales prestados</t>
    </r>
  </si>
  <si>
    <r>
      <t xml:space="preserve">Metas del producto Plan de Desarrollo: </t>
    </r>
    <r>
      <rPr>
        <b/>
        <u/>
        <sz val="11"/>
        <rFont val="Gisha"/>
        <family val="2"/>
      </rPr>
      <t>167- 4.000 subsidios del servicio funerario entregados a población vulnerable de Bogotá</t>
    </r>
    <r>
      <rPr>
        <b/>
        <sz val="11"/>
        <rFont val="Gisha"/>
        <family val="2"/>
      </rPr>
      <t xml:space="preserve">
Indicador: </t>
    </r>
    <r>
      <rPr>
        <b/>
        <u/>
        <sz val="11"/>
        <rFont val="Gisha"/>
        <family val="2"/>
      </rPr>
      <t>140-Número de subsidios del servicio funerario entregados a población vulnerable de Bogotá</t>
    </r>
  </si>
  <si>
    <r>
      <t xml:space="preserve">Metas del producto Plan de Desarrollo: </t>
    </r>
    <r>
      <rPr>
        <b/>
        <u/>
        <sz val="11"/>
        <rFont val="Gisha"/>
        <family val="2"/>
      </rPr>
      <t>272- 80.000 luminarias modernizadas y/o remodeladas</t>
    </r>
    <r>
      <rPr>
        <b/>
        <sz val="11"/>
        <rFont val="Gisha"/>
        <family val="2"/>
      </rPr>
      <t xml:space="preserve">
Indicador: </t>
    </r>
    <r>
      <rPr>
        <b/>
        <u/>
        <sz val="11"/>
        <rFont val="Gisha"/>
        <family val="2"/>
      </rPr>
      <t>304-Número de luminarias modernizadas y/o remodeladas</t>
    </r>
  </si>
  <si>
    <r>
      <t>Metas del producto Plan de Desarrollo:</t>
    </r>
    <r>
      <rPr>
        <b/>
        <u/>
        <sz val="11"/>
        <rFont val="Gisha"/>
        <family val="2"/>
      </rPr>
      <t>71-Incrementar a un 90% la sostenibilidad del SIG en el Gobierno Distrital</t>
    </r>
    <r>
      <rPr>
        <b/>
        <sz val="11"/>
        <rFont val="Gisha"/>
        <family val="2"/>
      </rPr>
      <t xml:space="preserve">
Indicador: </t>
    </r>
    <r>
      <rPr>
        <b/>
        <u/>
        <sz val="11"/>
        <rFont val="Gisha"/>
        <family val="2"/>
      </rPr>
      <t>391-Porcentaje de sostenibilidad del Sistema Integrado de Gestión en el Gobierno Distrital</t>
    </r>
  </si>
  <si>
    <t>REPORTE AVANCE ENERO</t>
  </si>
  <si>
    <t xml:space="preserve">Tunjuelito </t>
  </si>
  <si>
    <t xml:space="preserve">Usaquén </t>
  </si>
  <si>
    <t xml:space="preserve">Engativá </t>
  </si>
  <si>
    <r>
      <t xml:space="preserve">RETRASOS Y FACTORES LIMITANTES PARA EL CUMPLIMIENTO DE LA META 
Enero: 
</t>
    </r>
    <r>
      <rPr>
        <sz val="11"/>
        <rFont val="Gisha"/>
        <family val="2"/>
      </rPr>
      <t>Se presenta un retraso en razón a que la entidad se encuentra en el proceso de elaboración del estudio de transporte el cual contendrá alternativas de transporte para los vehículos de tracción humana, demanda de materiales para la caracterización de residuos aprovechables y necesidades de infraestructura para el tema del aprovechamiento y nuevas formas de aprovechamiento de materiales.</t>
    </r>
  </si>
  <si>
    <r>
      <t xml:space="preserve">SOLUCIONES PROPUESTAS PARA RESOLVER LOS RETRASOS Y FACTORES LIMITANTES PARA EL CUMPLIMIENTO DEL INDICADOR 
Enero:  
</t>
    </r>
    <r>
      <rPr>
        <sz val="11"/>
        <rFont val="Gisha"/>
        <family val="2"/>
      </rPr>
      <t>El proceso para la contratación de los estudios técnicos de la caracterización en la fuente de residuos sólidos generados en la Ciudad de Bogotá por tipo de generador, donde se especifiquen las opciones de aprovechamiento de las corrientes de residuos identificados, y se realice el análisis de mercado de los mismos, se realizará mediante un convenio de contratación directa, el cual se prevé su inicio para mediados del mes de abril.</t>
    </r>
  </si>
  <si>
    <r>
      <t xml:space="preserve">LOGROS OBTENIDOS PARA EL CUMPLIMIENTO DEL INDICADOR
Enero: 
</t>
    </r>
    <r>
      <rPr>
        <sz val="11"/>
        <rFont val="Gisha"/>
        <family val="2"/>
      </rPr>
      <t>(1) Se preseleccionaron para compra dos predios: uno en la localidad de Mártires que ya se encuentra adelantado en el proceso de compra con el grupo de predios de la subdirección administrativa y otro en la localidad de Kennedy barrio María Paz, cuyo poseedor manifestó intención de venta y se encuentra en el proceso de legalización de la posesión y registro del predio. 
(2)  se viabilizo una Bodega en Puente Aranda, la cual se encuentra en proceso de aprobación de requisitos legales y elaboración de contrato.
(3) Se realizó la actualización respectiva de la base de datos RURO mediante Resolución 035 de 2017 del 31 de enero, con 184 personas que son incluidas como Recicladores de Oficio.
(4)Una vez consolidado el  Registro Único de Organizaciones de Recicladores – RUOR se realizó un diagnóstico del estado de avance de las organizaciones incluidas en el RUOR frente al cumplimiento de los aspectos definidos en el Decreto 596 de 2016, en las fases contempladas para la formalización de recicladores. Este diagnóstico se obtuvo a través de comunicaciones entregadas por las organizaciones en las que reportaron su respuesta afirmativa o negativa a un cuestionario por cada uno de los items indicados por la norma, en total se recibió la respuesta de 39 organizaciones.</t>
    </r>
    <r>
      <rPr>
        <b/>
        <sz val="11"/>
        <rFont val="Gisha"/>
        <family val="2"/>
      </rPr>
      <t xml:space="preserve">
</t>
    </r>
    <r>
      <rPr>
        <sz val="11"/>
        <rFont val="Gisha"/>
        <family val="2"/>
      </rPr>
      <t xml:space="preserve">
</t>
    </r>
  </si>
  <si>
    <r>
      <t xml:space="preserve">BENEFICIOS PARA LA CIUDAD
</t>
    </r>
    <r>
      <rPr>
        <sz val="11"/>
        <rFont val="Gisha"/>
        <family val="2"/>
      </rPr>
      <t>Se logró garantizar a la ciudad de Bogotá el acceso a los servicios funerarios integrales en los cementerios de propiedad del Distrito Capital, con tarifas asequibles para la población con bajos recursos.</t>
    </r>
  </si>
  <si>
    <r>
      <t xml:space="preserve">BENEFICIOS PARA LA CIUDAD
</t>
    </r>
    <r>
      <rPr>
        <sz val="11"/>
        <rFont val="Gisha"/>
        <family val="2"/>
      </rPr>
      <t>Se logró garantizar a la ciudad de Bogotá subsidio funerario a la población en condición de vulnerabilidad.</t>
    </r>
    <r>
      <rPr>
        <b/>
        <sz val="11"/>
        <rFont val="Gisha"/>
        <family val="2"/>
      </rPr>
      <t xml:space="preserve">
</t>
    </r>
  </si>
  <si>
    <r>
      <t>LOGROS OBTENIDOS PARA EL CUMPLIMIENTO DEL INDICADOR
Enero:</t>
    </r>
    <r>
      <rPr>
        <sz val="11"/>
        <rFont val="Gisha"/>
        <family val="2"/>
      </rPr>
      <t xml:space="preserve">
Total de subsidios solicitados por la población 110</t>
    </r>
    <r>
      <rPr>
        <b/>
        <sz val="11"/>
        <rFont val="Gisha"/>
        <family val="2"/>
      </rPr>
      <t xml:space="preserve">
</t>
    </r>
    <r>
      <rPr>
        <sz val="11"/>
        <rFont val="Gisha"/>
        <family val="2"/>
      </rPr>
      <t>N°. de subsidios autorizados:           97
N°. de subsidios no autorizados:      10
N° oficios con solicitud, que no específica cuales son los subsidios a prestar: 2
Los subsidios fueron cancelados mediante reserva presupuestal constituida 2015</t>
    </r>
  </si>
  <si>
    <r>
      <t xml:space="preserve">BENEFICIOS PARA LA CIUDAD
</t>
    </r>
    <r>
      <rPr>
        <sz val="11"/>
        <rFont val="Gisha"/>
        <family val="2"/>
      </rPr>
      <t>Con la ejecución de este proyecto se logrará prestar a la ciudad de Bogotá el servicio de alumbrado público con altos estándares de calidad y concordante en la política de cambio climático al implementar energía renovable orientada a la disminución en el consumo y a los costos de la operación.</t>
    </r>
  </si>
  <si>
    <r>
      <t xml:space="preserve">BENEFICIOS PARA LA CIUDAD
</t>
    </r>
    <r>
      <rPr>
        <sz val="11"/>
        <rFont val="Gisha"/>
        <family val="2"/>
      </rPr>
      <t xml:space="preserve">Se Garantizó que la misión de la Unidad se cumpliera mediante la actualización de la infraestructura de hardware y licencias de software, como soporte al cumplimiento de los objetivos estratégicos de la Unidad Administrativa Especial de Servicios Públicos de conformidad con lo establecido en su plan de desarrollo.
Se Garantizó la integración de la información administrativa y financiera y la compatibilidad de archivos con otras entidades, mediante el uso de versiones estándar de software actualizadas a sus últimas versiones.
</t>
    </r>
  </si>
  <si>
    <r>
      <t xml:space="preserve">LOGROS OBTENIDOS PARA EL CUMPLIMIENTO DEL INDICADOR
Enero:
</t>
    </r>
    <r>
      <rPr>
        <sz val="11"/>
        <rFont val="Gisha"/>
        <family val="2"/>
      </rPr>
      <t xml:space="preserve">Dentro de este programa se enmarca el proyecto “Gestión Pública”, por medio del cual buscamos administrar las tecnologías de información y de comunicaciones, así como la gestión documental de la Unidad, y apoyar el sostenimiento del Sistema Integrado de Gestión de la Entidad. 
Logramos iniciar el proceso de fortalecimiento de la función administrativa distrital a través de estrategias de mejoramiento continuo de la gestión y compromiso con la ética pública; la disposición de equipamientos, infraestructura física, tecnológica e informática y de comunicaciones de las entidades distritales y locales; la consolidación de una gerencia jurídica integral, transparente, oportuna y eficiente, para defender los intereses del distrito; la administración de la gestión documental y la promoción de una cultura de respeto y servicio a la ciudadanía, garante de derechos.
</t>
    </r>
  </si>
  <si>
    <r>
      <t xml:space="preserve">LOGROS OBTENIDOS PARA EL CUMPLIMIENTO DEL INDICADOR
Enero: 
(4 servicios ) de Inhumaciones asi:
</t>
    </r>
    <r>
      <rPr>
        <sz val="11"/>
        <rFont val="Gisha"/>
        <family val="2"/>
      </rPr>
      <t>Cementerio Central: 166
Cementerio Norte: 185
Cementerio Sur: 81
Cementerio Serafin: 188
Total 620</t>
    </r>
    <r>
      <rPr>
        <b/>
        <sz val="11"/>
        <rFont val="Gisha"/>
        <family val="2"/>
      </rPr>
      <t xml:space="preserve">
(3 Servicios) Exhumaciones asi: 
</t>
    </r>
    <r>
      <rPr>
        <sz val="11"/>
        <rFont val="Gisha"/>
        <family val="2"/>
      </rPr>
      <t>Cementerio Central: 16
Cementerio Norte: 162
Cementerio Serafin: 7
Total 185</t>
    </r>
    <r>
      <rPr>
        <b/>
        <sz val="11"/>
        <rFont val="Gisha"/>
        <family val="2"/>
      </rPr>
      <t xml:space="preserve">
(2 Servicios) Cremación asi: 
</t>
    </r>
    <r>
      <rPr>
        <sz val="11"/>
        <rFont val="Gisha"/>
        <family val="2"/>
      </rPr>
      <t>Cementerio Norte: 984
Cementerio Serafin: 167
Total 1.151</t>
    </r>
    <r>
      <rPr>
        <b/>
        <sz val="11"/>
        <rFont val="Gisha"/>
        <family val="2"/>
      </rPr>
      <t xml:space="preserve">
(1 servicio) Culto asi:
</t>
    </r>
    <r>
      <rPr>
        <sz val="11"/>
        <rFont val="Gisha"/>
        <family val="2"/>
      </rPr>
      <t>Cementerio Serafin:4</t>
    </r>
  </si>
  <si>
    <r>
      <t xml:space="preserve">LOGROS OBTENIDOS PARA EL CUMPLIMIENTO DEL INDICADOR
Enero: </t>
    </r>
    <r>
      <rPr>
        <sz val="11"/>
        <rFont val="Gisha"/>
        <family val="2"/>
      </rPr>
      <t xml:space="preserve">ingresa a la base de datos de infraestructura de alumbrado público.
Luminarias con bombilla de tecnología Halogenuro metálico (CMH) nuevas: 1.840 
Luminarias existentes de sodio con cambio de bombilla a CMH:  34
</t>
    </r>
    <r>
      <rPr>
        <b/>
        <sz val="11"/>
        <rFont val="Gisha"/>
        <family val="2"/>
      </rPr>
      <t>Cambio de bombilla Total 34</t>
    </r>
    <r>
      <rPr>
        <sz val="11"/>
        <rFont val="Gisha"/>
        <family val="2"/>
      </rPr>
      <t xml:space="preserve">
Localidad Rafael Uribe 4
Localidad Suba 1
Localidad Usaquén 29
</t>
    </r>
    <r>
      <rPr>
        <b/>
        <sz val="11"/>
        <rFont val="Gisha"/>
        <family val="2"/>
      </rPr>
      <t>Nueva luminaria Total 1.840</t>
    </r>
    <r>
      <rPr>
        <sz val="11"/>
        <rFont val="Gisha"/>
        <family val="2"/>
      </rPr>
      <t xml:space="preserve">
Localidad Antonio Nariño  2  
Localidad Barrios Unidos 1
Localidad Bosa 11
Localidad Ciudad Bolívar 49 
Localidad Candelaria 176
Localidad Chapinero 4
Localidad Engativá 140
Localidad Fontibón 184
Localidad Kennedy 321
Localidad Mártires 10
Localidad Puente Aranda 192
Localidad Rafael Uribe 23 
Localidad San Cristóbal 26
Localidad Santa Fe 359
Localidad Suba  28
Localidad Teusaquillo 6
Localidad Usaquén 298
Localidad Usme 10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</si>
</sst>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80" formatCode="0.0%"/>
    <numFmt numFmtId="181" formatCode="_(* #,##0.0_);_(* \(#,##0.0\);_(* &quot;-&quot;??_);_(@_)"/>
    <numFmt numFmtId="182" formatCode="_(* #,##0_);_(* \(#,##0\);_(* &quot;-&quot;??_);_(@_)"/>
    <numFmt numFmtId="186" formatCode="_(* #,##0.000_);_(* \(#,##0.000\);_(* &quot;-&quot;??_);_(@_)"/>
    <numFmt numFmtId="191" formatCode="_(* #,##0.000000_);_(* \(#,##0.000000\);_(* &quot;-&quot;??_);_(@_)"/>
    <numFmt numFmtId="210" formatCode="_ * #,##0.00_ ;_ * \-#,##0.00_ ;_ * &quot;-&quot;??_ ;_ @_ "/>
  </numFmts>
  <fonts count="19" x14ac:knownFonts="1">
    <font>
      <sz val="11"/>
      <color theme="1"/>
      <name val="Calibri"/>
      <family val="2"/>
      <scheme val="minor"/>
    </font>
    <font>
      <sz val="10"/>
      <name val="MS Sans Serif"/>
      <family val="2"/>
    </font>
    <font>
      <sz val="10"/>
      <name val="Arial"/>
      <family val="2"/>
    </font>
    <font>
      <b/>
      <sz val="11"/>
      <name val="Gisha"/>
      <family val="2"/>
    </font>
    <font>
      <sz val="11"/>
      <name val="Gisha"/>
      <family val="2"/>
    </font>
    <font>
      <b/>
      <u/>
      <sz val="11"/>
      <name val="Gisha"/>
      <family val="2"/>
    </font>
    <font>
      <b/>
      <sz val="10"/>
      <name val="Gisha"/>
      <family val="2"/>
    </font>
    <font>
      <sz val="11"/>
      <color theme="1"/>
      <name val="Calibri"/>
      <family val="2"/>
      <scheme val="minor"/>
    </font>
    <font>
      <u/>
      <sz val="11"/>
      <color theme="10"/>
      <name val="Calibri"/>
      <family val="2"/>
      <scheme val="minor"/>
    </font>
    <font>
      <sz val="10"/>
      <color theme="1"/>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sz val="12"/>
      <color theme="1"/>
      <name val="Calibri"/>
      <family val="2"/>
      <scheme val="minor"/>
    </font>
    <font>
      <sz val="11"/>
      <color rgb="FFFF0000"/>
      <name val="Gisha"/>
      <family val="2"/>
    </font>
    <font>
      <b/>
      <sz val="12"/>
      <color theme="1"/>
      <name val="Calibri"/>
      <family val="2"/>
      <scheme val="minor"/>
    </font>
    <font>
      <b/>
      <sz val="14"/>
      <color theme="1"/>
      <name val="Calibri"/>
      <family val="2"/>
      <scheme val="minor"/>
    </font>
    <font>
      <b/>
      <sz val="14"/>
      <name val="Calibri"/>
      <family val="2"/>
      <scheme val="minor"/>
    </font>
  </fonts>
  <fills count="5">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8" fillId="0" borderId="0" applyNumberFormat="0" applyFill="0" applyBorder="0" applyAlignment="0" applyProtection="0"/>
    <xf numFmtId="43" fontId="7" fillId="0" borderId="0" applyFont="0" applyFill="0" applyBorder="0" applyAlignment="0" applyProtection="0"/>
    <xf numFmtId="210" fontId="2"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1" fillId="0" borderId="0"/>
    <xf numFmtId="9" fontId="7"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9" fillId="0" borderId="0" xfId="0" applyFont="1"/>
    <xf numFmtId="0" fontId="9"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left" vertical="center" wrapText="1"/>
    </xf>
    <xf numFmtId="9" fontId="9" fillId="0" borderId="0" xfId="0" applyNumberFormat="1" applyFont="1" applyFill="1" applyAlignment="1">
      <alignment horizontal="center" vertical="center"/>
    </xf>
    <xf numFmtId="9" fontId="9" fillId="0" borderId="0" xfId="8" applyFont="1" applyFill="1" applyAlignment="1">
      <alignment horizontal="center" vertical="center"/>
    </xf>
    <xf numFmtId="182" fontId="9" fillId="0" borderId="0" xfId="2" applyNumberFormat="1" applyFont="1" applyFill="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xf numFmtId="43" fontId="9" fillId="0" borderId="0" xfId="2" applyFont="1" applyAlignment="1">
      <alignment horizontal="left"/>
    </xf>
    <xf numFmtId="0" fontId="9" fillId="0" borderId="0" xfId="0" applyFont="1" applyBorder="1"/>
    <xf numFmtId="0" fontId="10" fillId="0" borderId="0" xfId="0" applyFont="1" applyFill="1" applyBorder="1"/>
    <xf numFmtId="0" fontId="11" fillId="0" borderId="0" xfId="0" applyFont="1" applyFill="1" applyBorder="1"/>
    <xf numFmtId="0" fontId="12" fillId="0" borderId="0" xfId="0" applyFont="1" applyFill="1" applyBorder="1"/>
    <xf numFmtId="0" fontId="13" fillId="0" borderId="1" xfId="0" applyFont="1" applyFill="1" applyBorder="1" applyAlignment="1">
      <alignment vertical="top"/>
    </xf>
    <xf numFmtId="0" fontId="12" fillId="0" borderId="1" xfId="0" applyFont="1" applyFill="1" applyBorder="1" applyAlignment="1">
      <alignment vertical="top"/>
    </xf>
    <xf numFmtId="0" fontId="13" fillId="0" borderId="0" xfId="0" applyFont="1" applyFill="1" applyAlignment="1">
      <alignment vertical="top"/>
    </xf>
    <xf numFmtId="0" fontId="12" fillId="0" borderId="1" xfId="0" applyFont="1" applyFill="1" applyBorder="1" applyAlignment="1">
      <alignment horizontal="center" vertical="top" wrapText="1"/>
    </xf>
    <xf numFmtId="0" fontId="13" fillId="0" borderId="1" xfId="1" applyFont="1" applyFill="1" applyBorder="1" applyAlignment="1">
      <alignment vertical="top"/>
    </xf>
    <xf numFmtId="0" fontId="13" fillId="0" borderId="1" xfId="0" applyFont="1" applyFill="1" applyBorder="1" applyAlignment="1">
      <alignment horizontal="justify" vertical="top" wrapText="1"/>
    </xf>
    <xf numFmtId="182" fontId="13" fillId="0" borderId="1" xfId="2" applyNumberFormat="1" applyFont="1" applyFill="1" applyBorder="1" applyAlignment="1">
      <alignment vertical="center"/>
    </xf>
    <xf numFmtId="0" fontId="13" fillId="0" borderId="1" xfId="0" applyFont="1" applyFill="1" applyBorder="1" applyAlignment="1">
      <alignment vertical="center"/>
    </xf>
    <xf numFmtId="182" fontId="12" fillId="0" borderId="1" xfId="2" applyNumberFormat="1" applyFont="1" applyFill="1" applyBorder="1" applyAlignment="1">
      <alignment vertical="center"/>
    </xf>
    <xf numFmtId="0" fontId="12" fillId="0" borderId="1" xfId="0" applyFont="1" applyFill="1" applyBorder="1" applyAlignment="1">
      <alignment vertical="center"/>
    </xf>
    <xf numFmtId="0" fontId="13" fillId="0" borderId="0" xfId="0" applyFont="1" applyFill="1" applyBorder="1" applyAlignment="1">
      <alignment vertical="top"/>
    </xf>
    <xf numFmtId="0" fontId="12" fillId="0" borderId="0"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horizontal="center" vertical="top" wrapText="1"/>
    </xf>
    <xf numFmtId="9" fontId="12" fillId="2" borderId="1" xfId="0" applyNumberFormat="1" applyFont="1" applyFill="1" applyBorder="1" applyAlignment="1">
      <alignment horizontal="center" vertical="center"/>
    </xf>
    <xf numFmtId="9" fontId="12" fillId="2" borderId="1" xfId="8" applyFont="1" applyFill="1" applyBorder="1" applyAlignment="1">
      <alignment horizontal="center" vertical="center"/>
    </xf>
    <xf numFmtId="182" fontId="12" fillId="2" borderId="1" xfId="2" applyNumberFormat="1" applyFont="1" applyFill="1" applyBorder="1" applyAlignment="1">
      <alignment horizontal="center" vertical="center"/>
    </xf>
    <xf numFmtId="0" fontId="14" fillId="0" borderId="0" xfId="0" applyFont="1" applyBorder="1"/>
    <xf numFmtId="0" fontId="14" fillId="0" borderId="0" xfId="0" applyFont="1"/>
    <xf numFmtId="0" fontId="14" fillId="0" borderId="0" xfId="0" applyFont="1" applyAlignment="1">
      <alignment horizontal="left"/>
    </xf>
    <xf numFmtId="0" fontId="11" fillId="0" borderId="1" xfId="0" applyFont="1" applyFill="1" applyBorder="1" applyAlignment="1">
      <alignment horizontal="justify" vertical="top" wrapText="1"/>
    </xf>
    <xf numFmtId="182" fontId="14" fillId="0" borderId="0" xfId="2" applyNumberFormat="1" applyFont="1"/>
    <xf numFmtId="182" fontId="11" fillId="3" borderId="1" xfId="2" applyNumberFormat="1" applyFont="1" applyFill="1" applyBorder="1" applyAlignment="1">
      <alignment horizontal="center" vertical="center" wrapText="1"/>
    </xf>
    <xf numFmtId="182" fontId="11" fillId="0" borderId="1" xfId="2" applyNumberFormat="1" applyFont="1" applyFill="1" applyBorder="1" applyAlignment="1">
      <alignment horizontal="justify" vertical="top" wrapText="1"/>
    </xf>
    <xf numFmtId="182" fontId="9" fillId="0" borderId="0" xfId="2" applyNumberFormat="1" applyFont="1" applyFill="1"/>
    <xf numFmtId="182" fontId="9" fillId="0" borderId="0" xfId="2" applyNumberFormat="1" applyFont="1"/>
    <xf numFmtId="44" fontId="11" fillId="0" borderId="0" xfId="4" applyFont="1" applyFill="1" applyBorder="1"/>
    <xf numFmtId="0" fontId="12" fillId="4" borderId="1" xfId="0" applyFont="1" applyFill="1" applyBorder="1" applyAlignment="1">
      <alignment horizontal="justify" vertical="top" wrapText="1"/>
    </xf>
    <xf numFmtId="0" fontId="13" fillId="0" borderId="0" xfId="0" applyFont="1" applyFill="1" applyBorder="1" applyAlignment="1">
      <alignment horizontal="justify" vertical="top"/>
    </xf>
    <xf numFmtId="182" fontId="13" fillId="0" borderId="0" xfId="2" applyNumberFormat="1" applyFont="1" applyFill="1" applyAlignment="1">
      <alignment vertical="top"/>
    </xf>
    <xf numFmtId="182" fontId="12" fillId="4" borderId="1" xfId="2" applyNumberFormat="1" applyFont="1" applyFill="1" applyBorder="1" applyAlignment="1">
      <alignment horizontal="justify" vertical="top" wrapText="1"/>
    </xf>
    <xf numFmtId="182" fontId="12" fillId="0" borderId="1" xfId="2" applyNumberFormat="1" applyFont="1" applyFill="1" applyBorder="1" applyAlignment="1">
      <alignment horizontal="center" vertical="top" wrapText="1"/>
    </xf>
    <xf numFmtId="182" fontId="12" fillId="2" borderId="1" xfId="2" applyNumberFormat="1" applyFont="1" applyFill="1" applyBorder="1" applyAlignment="1">
      <alignment horizontal="center" vertical="top" wrapText="1"/>
    </xf>
    <xf numFmtId="182" fontId="13" fillId="0" borderId="1" xfId="2"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43" fontId="9" fillId="0" borderId="0" xfId="2" applyNumberFormat="1" applyFont="1"/>
    <xf numFmtId="9" fontId="9" fillId="0" borderId="0" xfId="2" applyNumberFormat="1" applyFont="1"/>
    <xf numFmtId="9" fontId="9" fillId="0" borderId="0" xfId="8" applyFont="1"/>
    <xf numFmtId="43" fontId="9" fillId="0" borderId="0" xfId="2" applyFont="1"/>
    <xf numFmtId="186" fontId="9" fillId="0" borderId="0" xfId="8" applyNumberFormat="1" applyFont="1"/>
    <xf numFmtId="182" fontId="14" fillId="0" borderId="0" xfId="2" applyNumberFormat="1" applyFont="1" applyAlignment="1">
      <alignment horizontal="center"/>
    </xf>
    <xf numFmtId="9" fontId="11" fillId="0" borderId="1" xfId="8" applyFont="1" applyFill="1" applyBorder="1" applyAlignment="1">
      <alignment horizontal="center" vertical="top" wrapText="1"/>
    </xf>
    <xf numFmtId="182" fontId="9" fillId="0" borderId="0" xfId="2" applyNumberFormat="1" applyFont="1" applyFill="1" applyAlignment="1">
      <alignment horizontal="center"/>
    </xf>
    <xf numFmtId="182" fontId="9" fillId="0" borderId="0" xfId="2" applyNumberFormat="1" applyFont="1" applyAlignment="1">
      <alignment horizontal="center"/>
    </xf>
    <xf numFmtId="182" fontId="9" fillId="0" borderId="0" xfId="8" applyNumberFormat="1" applyFont="1"/>
    <xf numFmtId="0" fontId="3" fillId="4" borderId="0" xfId="0" applyFont="1" applyFill="1" applyAlignment="1">
      <alignment horizontal="center"/>
    </xf>
    <xf numFmtId="0" fontId="4" fillId="4" borderId="0" xfId="0" applyFont="1" applyFill="1"/>
    <xf numFmtId="0" fontId="4" fillId="0" borderId="0" xfId="0" applyFont="1" applyFill="1"/>
    <xf numFmtId="0" fontId="3" fillId="0" borderId="1" xfId="0" applyFont="1" applyFill="1" applyBorder="1" applyAlignment="1">
      <alignment horizontal="center" vertical="top"/>
    </xf>
    <xf numFmtId="0" fontId="3" fillId="4" borderId="1" xfId="0" applyFont="1" applyFill="1" applyBorder="1" applyAlignment="1">
      <alignment horizontal="center" vertical="top" wrapText="1"/>
    </xf>
    <xf numFmtId="0" fontId="3" fillId="0" borderId="1" xfId="0" applyFont="1" applyFill="1" applyBorder="1" applyAlignment="1">
      <alignment horizontal="center" vertical="top" wrapText="1"/>
    </xf>
    <xf numFmtId="43" fontId="6" fillId="4" borderId="1" xfId="2" applyFont="1" applyFill="1" applyBorder="1" applyAlignment="1">
      <alignment horizontal="center" vertical="center"/>
    </xf>
    <xf numFmtId="181" fontId="6" fillId="4" borderId="1" xfId="2" applyNumberFormat="1" applyFont="1" applyFill="1" applyBorder="1" applyAlignment="1">
      <alignment horizontal="center" vertical="center"/>
    </xf>
    <xf numFmtId="43" fontId="6" fillId="0" borderId="1" xfId="2" applyFont="1" applyFill="1" applyBorder="1" applyAlignment="1">
      <alignment horizontal="center" vertical="center"/>
    </xf>
    <xf numFmtId="2" fontId="3" fillId="0" borderId="1" xfId="2" applyNumberFormat="1" applyFont="1" applyFill="1" applyBorder="1" applyAlignment="1">
      <alignment horizontal="center" vertical="top"/>
    </xf>
    <xf numFmtId="43" fontId="6" fillId="4" borderId="1" xfId="2" applyNumberFormat="1" applyFont="1" applyFill="1" applyBorder="1" applyAlignment="1">
      <alignment horizontal="center" vertical="top"/>
    </xf>
    <xf numFmtId="43" fontId="3" fillId="0" borderId="1" xfId="2" applyFont="1" applyFill="1" applyBorder="1" applyAlignment="1">
      <alignment horizontal="center" vertical="top"/>
    </xf>
    <xf numFmtId="186" fontId="3" fillId="0" borderId="1" xfId="2" applyNumberFormat="1" applyFont="1" applyFill="1" applyBorder="1" applyAlignment="1">
      <alignment horizontal="center" vertical="top"/>
    </xf>
    <xf numFmtId="0" fontId="4" fillId="0" borderId="0" xfId="0" applyFont="1" applyFill="1" applyAlignment="1">
      <alignment wrapText="1"/>
    </xf>
    <xf numFmtId="182" fontId="6" fillId="4" borderId="1" xfId="2" applyNumberFormat="1" applyFont="1" applyFill="1" applyBorder="1" applyAlignment="1">
      <alignment horizontal="center" vertical="top"/>
    </xf>
    <xf numFmtId="182" fontId="6" fillId="0" borderId="1" xfId="2" applyNumberFormat="1" applyFont="1" applyFill="1" applyBorder="1" applyAlignment="1">
      <alignment horizontal="center" vertical="top"/>
    </xf>
    <xf numFmtId="182" fontId="3" fillId="0" borderId="1" xfId="2" applyNumberFormat="1" applyFont="1" applyFill="1" applyBorder="1" applyAlignment="1">
      <alignment horizontal="center" vertical="top"/>
    </xf>
    <xf numFmtId="9" fontId="3" fillId="0" borderId="1" xfId="8" applyFont="1" applyFill="1" applyBorder="1" applyAlignment="1">
      <alignment horizontal="center" vertical="top"/>
    </xf>
    <xf numFmtId="9" fontId="6" fillId="4" borderId="1" xfId="8" applyFont="1" applyFill="1" applyBorder="1" applyAlignment="1">
      <alignment horizontal="center" vertical="top"/>
    </xf>
    <xf numFmtId="9" fontId="6" fillId="0" borderId="1" xfId="8" applyFont="1" applyFill="1" applyBorder="1" applyAlignment="1">
      <alignment horizontal="center" vertical="top"/>
    </xf>
    <xf numFmtId="10" fontId="6" fillId="0" borderId="1" xfId="8" applyNumberFormat="1" applyFont="1" applyFill="1" applyBorder="1" applyAlignment="1">
      <alignment horizontal="center" vertical="top"/>
    </xf>
    <xf numFmtId="9" fontId="4" fillId="0" borderId="0" xfId="0" applyNumberFormat="1" applyFont="1" applyFill="1"/>
    <xf numFmtId="180" fontId="3" fillId="0" borderId="1" xfId="8" applyNumberFormat="1" applyFont="1" applyFill="1" applyBorder="1" applyAlignment="1">
      <alignment horizontal="center" vertical="top"/>
    </xf>
    <xf numFmtId="10" fontId="3" fillId="0" borderId="1" xfId="8" applyNumberFormat="1" applyFont="1" applyFill="1" applyBorder="1" applyAlignment="1">
      <alignment horizontal="center" vertical="top"/>
    </xf>
    <xf numFmtId="9" fontId="4" fillId="0" borderId="0" xfId="8" applyNumberFormat="1" applyFont="1" applyFill="1"/>
    <xf numFmtId="9" fontId="6" fillId="4" borderId="1" xfId="8" applyNumberFormat="1" applyFont="1" applyFill="1" applyBorder="1" applyAlignment="1">
      <alignment horizontal="center" vertical="top"/>
    </xf>
    <xf numFmtId="0" fontId="3" fillId="4" borderId="1" xfId="0" applyFont="1" applyFill="1" applyBorder="1" applyAlignment="1">
      <alignment horizontal="center" vertical="top"/>
    </xf>
    <xf numFmtId="0" fontId="11" fillId="3" borderId="1" xfId="0" applyFont="1" applyFill="1" applyBorder="1" applyAlignment="1">
      <alignment horizontal="center" vertical="center" wrapText="1"/>
    </xf>
    <xf numFmtId="43" fontId="6" fillId="0" borderId="1" xfId="2" applyNumberFormat="1" applyFont="1" applyFill="1" applyBorder="1" applyAlignment="1">
      <alignment horizontal="center" vertical="top"/>
    </xf>
    <xf numFmtId="182" fontId="6" fillId="4" borderId="1" xfId="2" applyNumberFormat="1" applyFont="1" applyFill="1" applyBorder="1" applyAlignment="1">
      <alignment horizontal="center"/>
    </xf>
    <xf numFmtId="182" fontId="6" fillId="0" borderId="1" xfId="2" applyNumberFormat="1" applyFont="1" applyFill="1" applyBorder="1" applyAlignment="1">
      <alignment horizontal="center"/>
    </xf>
    <xf numFmtId="9" fontId="6" fillId="4" borderId="1" xfId="8" applyFont="1" applyFill="1" applyBorder="1" applyAlignment="1">
      <alignment horizontal="center"/>
    </xf>
    <xf numFmtId="10" fontId="6" fillId="4" borderId="1" xfId="8" applyNumberFormat="1" applyFont="1" applyFill="1" applyBorder="1" applyAlignment="1">
      <alignment horizontal="center" vertical="top"/>
    </xf>
    <xf numFmtId="180" fontId="3" fillId="4" borderId="1" xfId="0" applyNumberFormat="1" applyFont="1" applyFill="1" applyBorder="1" applyAlignment="1">
      <alignment horizontal="center" vertical="center"/>
    </xf>
    <xf numFmtId="182" fontId="13" fillId="0" borderId="1" xfId="0" applyNumberFormat="1" applyFont="1" applyFill="1" applyBorder="1" applyAlignment="1">
      <alignment vertical="top"/>
    </xf>
    <xf numFmtId="44" fontId="12" fillId="2" borderId="1" xfId="4" applyFont="1" applyFill="1" applyBorder="1" applyAlignment="1">
      <alignment horizontal="center" vertical="top" wrapText="1"/>
    </xf>
    <xf numFmtId="9" fontId="4" fillId="0" borderId="0" xfId="8" applyFont="1" applyFill="1"/>
    <xf numFmtId="0" fontId="3" fillId="0" borderId="1" xfId="8" applyNumberFormat="1" applyFont="1" applyFill="1" applyBorder="1" applyAlignment="1">
      <alignment horizontal="center" vertical="top"/>
    </xf>
    <xf numFmtId="0" fontId="4" fillId="0" borderId="0" xfId="0" applyFont="1" applyFill="1" applyAlignment="1">
      <alignment vertical="top"/>
    </xf>
    <xf numFmtId="0" fontId="15" fillId="0" borderId="0" xfId="0" applyFont="1" applyFill="1" applyAlignment="1">
      <alignment vertical="top"/>
    </xf>
    <xf numFmtId="43" fontId="4" fillId="0" borderId="0" xfId="0" applyNumberFormat="1" applyFont="1" applyFill="1" applyAlignment="1">
      <alignment vertical="top"/>
    </xf>
    <xf numFmtId="191" fontId="4" fillId="0" borderId="0" xfId="0" applyNumberFormat="1" applyFont="1" applyFill="1" applyAlignment="1">
      <alignment vertical="top"/>
    </xf>
    <xf numFmtId="9" fontId="4" fillId="0" borderId="0" xfId="0" applyNumberFormat="1" applyFont="1" applyFill="1" applyAlignment="1">
      <alignment vertical="top"/>
    </xf>
    <xf numFmtId="180" fontId="4" fillId="0" borderId="0" xfId="0" applyNumberFormat="1" applyFont="1" applyFill="1" applyAlignment="1">
      <alignment vertical="top"/>
    </xf>
    <xf numFmtId="9" fontId="13" fillId="0" borderId="0" xfId="8" applyFont="1" applyFill="1" applyBorder="1" applyAlignment="1">
      <alignment vertical="top"/>
    </xf>
    <xf numFmtId="180" fontId="3" fillId="0" borderId="1" xfId="8" applyNumberFormat="1" applyFont="1" applyFill="1" applyBorder="1" applyAlignment="1">
      <alignment horizontal="left" vertical="top"/>
    </xf>
    <xf numFmtId="43" fontId="3" fillId="0" borderId="1" xfId="2" applyFont="1" applyFill="1" applyBorder="1" applyAlignment="1">
      <alignment horizontal="left" vertical="top"/>
    </xf>
    <xf numFmtId="43" fontId="6" fillId="0" borderId="1" xfId="2" applyFont="1" applyFill="1" applyBorder="1" applyAlignment="1">
      <alignment horizontal="center" vertical="top"/>
    </xf>
    <xf numFmtId="182" fontId="3" fillId="0" borderId="1" xfId="2" applyNumberFormat="1" applyFont="1" applyFill="1" applyBorder="1" applyAlignment="1">
      <alignment horizontal="left" vertical="top"/>
    </xf>
    <xf numFmtId="182" fontId="3" fillId="4" borderId="1" xfId="2" applyNumberFormat="1" applyFont="1" applyFill="1" applyBorder="1" applyAlignment="1">
      <alignment horizontal="center" vertical="center"/>
    </xf>
    <xf numFmtId="43" fontId="3" fillId="4" borderId="1" xfId="2" applyNumberFormat="1" applyFont="1" applyFill="1" applyBorder="1" applyAlignment="1">
      <alignment horizontal="center" vertical="center"/>
    </xf>
    <xf numFmtId="0" fontId="3" fillId="4" borderId="1" xfId="0" applyFont="1" applyFill="1" applyBorder="1" applyAlignment="1">
      <alignment horizontal="center" vertical="top"/>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3" fillId="0" borderId="9"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center" vertical="top"/>
    </xf>
    <xf numFmtId="0" fontId="3" fillId="4"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9" xfId="0" applyFont="1" applyFill="1" applyBorder="1" applyAlignment="1">
      <alignment horizontal="justify" vertical="top" wrapText="1"/>
    </xf>
    <xf numFmtId="180" fontId="3" fillId="4" borderId="2" xfId="8" applyNumberFormat="1" applyFont="1" applyFill="1" applyBorder="1" applyAlignment="1">
      <alignment horizontal="center" vertical="center"/>
    </xf>
    <xf numFmtId="180" fontId="3" fillId="4" borderId="4" xfId="8"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center" vertical="top" wrapText="1"/>
    </xf>
    <xf numFmtId="43" fontId="3" fillId="4" borderId="2" xfId="2" applyNumberFormat="1" applyFont="1" applyFill="1" applyBorder="1" applyAlignment="1">
      <alignment vertical="center"/>
    </xf>
    <xf numFmtId="43" fontId="3" fillId="4" borderId="4" xfId="2" applyNumberFormat="1" applyFont="1" applyFill="1" applyBorder="1" applyAlignment="1">
      <alignment vertical="center"/>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182" fontId="3" fillId="4" borderId="2" xfId="2" applyNumberFormat="1" applyFont="1" applyFill="1" applyBorder="1" applyAlignment="1">
      <alignment vertical="center"/>
    </xf>
    <xf numFmtId="182" fontId="3" fillId="4" borderId="4" xfId="2" applyNumberFormat="1" applyFont="1" applyFill="1" applyBorder="1" applyAlignment="1">
      <alignment vertical="center"/>
    </xf>
    <xf numFmtId="0" fontId="3" fillId="0" borderId="1" xfId="0" applyFont="1" applyFill="1" applyBorder="1" applyAlignment="1">
      <alignment horizontal="left" vertical="top"/>
    </xf>
    <xf numFmtId="0" fontId="16" fillId="0" borderId="0" xfId="0" applyFont="1" applyAlignment="1">
      <alignment horizontal="center"/>
    </xf>
    <xf numFmtId="17" fontId="17" fillId="0" borderId="8" xfId="0" applyNumberFormat="1" applyFont="1" applyBorder="1" applyAlignment="1">
      <alignment horizontal="left"/>
    </xf>
    <xf numFmtId="0" fontId="17" fillId="0" borderId="0" xfId="0" applyFont="1" applyBorder="1" applyAlignment="1">
      <alignment horizontal="left"/>
    </xf>
    <xf numFmtId="0" fontId="11" fillId="4" borderId="8" xfId="0" applyFont="1" applyFill="1" applyBorder="1" applyAlignment="1">
      <alignment horizontal="center"/>
    </xf>
    <xf numFmtId="0" fontId="11" fillId="4" borderId="0" xfId="0" applyFont="1" applyFill="1" applyBorder="1" applyAlignment="1">
      <alignment horizontal="center"/>
    </xf>
    <xf numFmtId="17" fontId="11" fillId="3" borderId="1" xfId="0" applyNumberFormat="1" applyFont="1" applyFill="1" applyBorder="1" applyAlignment="1">
      <alignment horizontal="center" wrapText="1"/>
    </xf>
    <xf numFmtId="0" fontId="12" fillId="2"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2" fillId="0" borderId="0" xfId="0" applyFont="1" applyFill="1" applyAlignment="1">
      <alignment horizontal="center" vertical="top" wrapText="1"/>
    </xf>
    <xf numFmtId="17" fontId="18" fillId="0" borderId="12" xfId="0" applyNumberFormat="1" applyFont="1" applyFill="1" applyBorder="1" applyAlignment="1">
      <alignment horizontal="left"/>
    </xf>
    <xf numFmtId="0" fontId="18" fillId="0" borderId="13" xfId="0" applyFont="1" applyFill="1" applyBorder="1" applyAlignment="1">
      <alignment horizontal="left"/>
    </xf>
    <xf numFmtId="0" fontId="12" fillId="3" borderId="1" xfId="0" applyFont="1" applyFill="1" applyBorder="1" applyAlignment="1">
      <alignment horizontal="left" vertical="top"/>
    </xf>
    <xf numFmtId="0" fontId="12" fillId="0" borderId="0" xfId="0" applyFont="1" applyFill="1" applyBorder="1" applyAlignment="1">
      <alignment horizontal="left" vertical="top"/>
    </xf>
  </cellXfs>
  <cellStyles count="10">
    <cellStyle name="Hipervínculo" xfId="1" builtinId="8"/>
    <cellStyle name="Millares" xfId="2" builtinId="3"/>
    <cellStyle name="Millares 2" xfId="3"/>
    <cellStyle name="Moneda" xfId="4" builtinId="4"/>
    <cellStyle name="Normal" xfId="0" builtinId="0"/>
    <cellStyle name="Normal 10" xfId="5"/>
    <cellStyle name="Normal 2" xfId="6"/>
    <cellStyle name="Normal 2 8" xfId="7"/>
    <cellStyle name="Porcentaje" xfId="8" builtinId="5"/>
    <cellStyle name="Porcentaje 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Reincorporad@s%20Sector%20LGBT" TargetMode="External"/><Relationship Id="rId7" Type="http://schemas.openxmlformats.org/officeDocument/2006/relationships/hyperlink" Target="mailto:Ni&#241;@s%20de%200-5%20a&#241;os%20Primera%20Infancia" TargetMode="External"/><Relationship Id="rId2" Type="http://schemas.openxmlformats.org/officeDocument/2006/relationships/hyperlink" Target="mailto:Ciudadan@s%20habitantes%20de%20la%20calle" TargetMode="External"/><Relationship Id="rId1" Type="http://schemas.openxmlformats.org/officeDocument/2006/relationships/hyperlink" Target="mailto:Adult@s%20trabajador%20informal" TargetMode="External"/><Relationship Id="rId6" Type="http://schemas.openxmlformats.org/officeDocument/2006/relationships/hyperlink" Target="mailto:Ni&#241;@s%20de%206-13%20a&#241;os%20Infancia" TargetMode="External"/><Relationship Id="rId5" Type="http://schemas.openxmlformats.org/officeDocument/2006/relationships/hyperlink" Target="mailto:Adult@s%20mayores%20de%2060%20a&#241;os" TargetMode="External"/><Relationship Id="rId4" Type="http://schemas.openxmlformats.org/officeDocument/2006/relationships/hyperlink" Target="mailto:Adult@s%2027-59%20a&#241;os%20Adult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52"/>
  <sheetViews>
    <sheetView tabSelected="1" topLeftCell="A128" zoomScale="62" zoomScaleNormal="62" workbookViewId="0">
      <selection activeCell="R119" sqref="R119"/>
    </sheetView>
  </sheetViews>
  <sheetFormatPr baseColWidth="10" defaultRowHeight="15" x14ac:dyDescent="0.25"/>
  <cols>
    <col min="1" max="1" width="12.5703125" style="62" customWidth="1"/>
    <col min="2" max="2" width="7.140625" style="62" customWidth="1"/>
    <col min="3" max="3" width="12.140625" style="62" customWidth="1"/>
    <col min="4" max="4" width="9.28515625" style="62" customWidth="1"/>
    <col min="5" max="5" width="11.42578125" style="62"/>
    <col min="6" max="6" width="11.5703125" style="62" bestFit="1" customWidth="1"/>
    <col min="7" max="7" width="8.7109375" style="62" bestFit="1" customWidth="1"/>
    <col min="8" max="8" width="9.140625" style="62" bestFit="1" customWidth="1"/>
    <col min="9" max="9" width="8.140625" style="62" bestFit="1" customWidth="1"/>
    <col min="10" max="10" width="10.7109375" style="62" bestFit="1" customWidth="1"/>
    <col min="11" max="11" width="8.7109375" style="62" bestFit="1" customWidth="1"/>
    <col min="12" max="12" width="10.7109375" style="62" bestFit="1" customWidth="1"/>
    <col min="13" max="13" width="7.28515625" style="62" customWidth="1"/>
    <col min="14" max="14" width="10.7109375" style="62" bestFit="1" customWidth="1"/>
    <col min="15" max="15" width="7.28515625" style="62" customWidth="1"/>
    <col min="16" max="16" width="10.7109375" style="62" bestFit="1" customWidth="1"/>
    <col min="17" max="17" width="12.7109375" style="62" bestFit="1" customWidth="1"/>
    <col min="18" max="18" width="57.140625" style="98" customWidth="1"/>
    <col min="19" max="16384" width="11.42578125" style="62"/>
  </cols>
  <sheetData>
    <row r="1" spans="1:18" x14ac:dyDescent="0.25">
      <c r="A1" s="60">
        <v>1</v>
      </c>
      <c r="B1" s="61"/>
      <c r="C1" s="61"/>
      <c r="D1" s="61"/>
      <c r="E1" s="61"/>
      <c r="F1" s="61"/>
      <c r="G1" s="61"/>
      <c r="H1" s="61"/>
      <c r="I1" s="61"/>
      <c r="J1" s="61"/>
      <c r="K1" s="61"/>
      <c r="L1" s="61"/>
      <c r="M1" s="61"/>
      <c r="N1" s="61"/>
      <c r="O1" s="61"/>
      <c r="P1" s="61"/>
      <c r="Q1" s="61"/>
      <c r="R1" s="62"/>
    </row>
    <row r="2" spans="1:18" x14ac:dyDescent="0.25">
      <c r="A2" s="140" t="s">
        <v>3</v>
      </c>
      <c r="B2" s="141"/>
      <c r="C2" s="141"/>
      <c r="D2" s="141"/>
      <c r="E2" s="141"/>
      <c r="F2" s="141"/>
      <c r="G2" s="141"/>
      <c r="H2" s="141"/>
      <c r="I2" s="141"/>
      <c r="J2" s="141"/>
      <c r="K2" s="141"/>
      <c r="L2" s="141"/>
      <c r="M2" s="141"/>
      <c r="N2" s="141"/>
      <c r="O2" s="141"/>
      <c r="P2" s="141"/>
      <c r="Q2" s="142"/>
    </row>
    <row r="3" spans="1:18" x14ac:dyDescent="0.25">
      <c r="A3" s="112" t="s">
        <v>0</v>
      </c>
      <c r="B3" s="113"/>
      <c r="C3" s="113"/>
      <c r="D3" s="113"/>
      <c r="E3" s="113"/>
      <c r="F3" s="113"/>
      <c r="G3" s="113"/>
      <c r="H3" s="113"/>
      <c r="I3" s="113"/>
      <c r="J3" s="113"/>
      <c r="K3" s="113"/>
      <c r="L3" s="113"/>
      <c r="M3" s="113"/>
      <c r="N3" s="113"/>
      <c r="O3" s="113"/>
      <c r="P3" s="113"/>
      <c r="Q3" s="114"/>
    </row>
    <row r="4" spans="1:18" x14ac:dyDescent="0.25">
      <c r="A4" s="112" t="s">
        <v>1</v>
      </c>
      <c r="B4" s="113"/>
      <c r="C4" s="113"/>
      <c r="D4" s="113"/>
      <c r="E4" s="113"/>
      <c r="F4" s="113"/>
      <c r="G4" s="113"/>
      <c r="H4" s="113"/>
      <c r="I4" s="113"/>
      <c r="J4" s="113"/>
      <c r="K4" s="113"/>
      <c r="L4" s="113"/>
      <c r="M4" s="113"/>
      <c r="N4" s="113"/>
      <c r="O4" s="113"/>
      <c r="P4" s="113"/>
      <c r="Q4" s="114"/>
    </row>
    <row r="5" spans="1:18" ht="15" customHeight="1" x14ac:dyDescent="0.25">
      <c r="A5" s="112" t="s">
        <v>4</v>
      </c>
      <c r="B5" s="113"/>
      <c r="C5" s="113"/>
      <c r="D5" s="113"/>
      <c r="E5" s="113"/>
      <c r="F5" s="113"/>
      <c r="G5" s="113"/>
      <c r="H5" s="113"/>
      <c r="I5" s="113"/>
      <c r="J5" s="113"/>
      <c r="K5" s="113"/>
      <c r="L5" s="113"/>
      <c r="M5" s="113"/>
      <c r="N5" s="113"/>
      <c r="O5" s="113"/>
      <c r="P5" s="113"/>
      <c r="Q5" s="114"/>
    </row>
    <row r="6" spans="1:18" x14ac:dyDescent="0.25">
      <c r="A6" s="112" t="s">
        <v>123</v>
      </c>
      <c r="B6" s="113"/>
      <c r="C6" s="113"/>
      <c r="D6" s="113"/>
      <c r="E6" s="113"/>
      <c r="F6" s="113"/>
      <c r="G6" s="113"/>
      <c r="H6" s="113"/>
      <c r="I6" s="113"/>
      <c r="J6" s="113"/>
      <c r="K6" s="113"/>
      <c r="L6" s="113"/>
      <c r="M6" s="113"/>
      <c r="N6" s="113"/>
      <c r="O6" s="113"/>
      <c r="P6" s="113"/>
      <c r="Q6" s="114"/>
    </row>
    <row r="7" spans="1:18" x14ac:dyDescent="0.25">
      <c r="A7" s="112" t="s">
        <v>124</v>
      </c>
      <c r="B7" s="113"/>
      <c r="C7" s="113"/>
      <c r="D7" s="113"/>
      <c r="E7" s="113"/>
      <c r="F7" s="113"/>
      <c r="G7" s="113"/>
      <c r="H7" s="113"/>
      <c r="I7" s="113"/>
      <c r="J7" s="113"/>
      <c r="K7" s="113"/>
      <c r="L7" s="113"/>
      <c r="M7" s="113"/>
      <c r="N7" s="113"/>
      <c r="O7" s="113"/>
      <c r="P7" s="113"/>
      <c r="Q7" s="114"/>
    </row>
    <row r="8" spans="1:18" x14ac:dyDescent="0.25">
      <c r="A8" s="115" t="s">
        <v>5</v>
      </c>
      <c r="B8" s="115"/>
      <c r="C8" s="115"/>
      <c r="D8" s="116" t="s">
        <v>6</v>
      </c>
      <c r="E8" s="117"/>
      <c r="F8" s="117"/>
      <c r="G8" s="117"/>
      <c r="H8" s="117"/>
      <c r="I8" s="117"/>
      <c r="J8" s="117"/>
      <c r="K8" s="117"/>
      <c r="L8" s="117"/>
      <c r="M8" s="117"/>
      <c r="N8" s="117"/>
      <c r="O8" s="117"/>
      <c r="P8" s="117"/>
      <c r="Q8" s="118"/>
    </row>
    <row r="9" spans="1:18" x14ac:dyDescent="0.25">
      <c r="A9" s="119" t="s">
        <v>7</v>
      </c>
      <c r="B9" s="119"/>
      <c r="C9" s="119"/>
      <c r="D9" s="119"/>
      <c r="E9" s="119"/>
      <c r="F9" s="119"/>
      <c r="G9" s="119"/>
      <c r="H9" s="119"/>
      <c r="I9" s="119"/>
      <c r="J9" s="119"/>
      <c r="K9" s="119"/>
      <c r="L9" s="119"/>
      <c r="M9" s="119"/>
      <c r="N9" s="119"/>
      <c r="O9" s="119"/>
      <c r="P9" s="119"/>
      <c r="Q9" s="119"/>
    </row>
    <row r="10" spans="1:18" x14ac:dyDescent="0.25">
      <c r="A10" s="119" t="s">
        <v>8</v>
      </c>
      <c r="B10" s="119"/>
      <c r="C10" s="119"/>
      <c r="D10" s="119"/>
      <c r="E10" s="119"/>
      <c r="F10" s="119"/>
      <c r="G10" s="119"/>
      <c r="H10" s="119"/>
      <c r="I10" s="119"/>
      <c r="J10" s="119"/>
      <c r="K10" s="119"/>
      <c r="L10" s="119"/>
      <c r="M10" s="119"/>
      <c r="N10" s="119"/>
      <c r="O10" s="119"/>
      <c r="P10" s="119"/>
      <c r="Q10" s="119"/>
    </row>
    <row r="11" spans="1:18" x14ac:dyDescent="0.25">
      <c r="A11" s="115" t="s">
        <v>10</v>
      </c>
      <c r="B11" s="115"/>
      <c r="C11" s="115"/>
      <c r="D11" s="121" t="s">
        <v>128</v>
      </c>
      <c r="E11" s="122"/>
      <c r="F11" s="122"/>
      <c r="G11" s="122"/>
      <c r="H11" s="122"/>
      <c r="I11" s="122"/>
      <c r="J11" s="122"/>
      <c r="K11" s="122"/>
      <c r="L11" s="122"/>
      <c r="M11" s="122"/>
      <c r="N11" s="122"/>
      <c r="O11" s="122"/>
      <c r="P11" s="122"/>
      <c r="Q11" s="123"/>
    </row>
    <row r="12" spans="1:18" x14ac:dyDescent="0.25">
      <c r="A12" s="115" t="s">
        <v>9</v>
      </c>
      <c r="B12" s="115"/>
      <c r="C12" s="115"/>
      <c r="D12" s="121" t="s">
        <v>130</v>
      </c>
      <c r="E12" s="122"/>
      <c r="F12" s="122"/>
      <c r="G12" s="122"/>
      <c r="H12" s="122"/>
      <c r="I12" s="122"/>
      <c r="J12" s="122"/>
      <c r="K12" s="122"/>
      <c r="L12" s="122"/>
      <c r="M12" s="122"/>
      <c r="N12" s="122"/>
      <c r="O12" s="122"/>
      <c r="P12" s="122"/>
      <c r="Q12" s="123"/>
    </row>
    <row r="13" spans="1:18" ht="15" customHeight="1" x14ac:dyDescent="0.25">
      <c r="A13" s="115" t="s">
        <v>126</v>
      </c>
      <c r="B13" s="115"/>
      <c r="C13" s="115"/>
      <c r="D13" s="121" t="s">
        <v>129</v>
      </c>
      <c r="E13" s="122"/>
      <c r="F13" s="122"/>
      <c r="G13" s="122"/>
      <c r="H13" s="122"/>
      <c r="I13" s="122"/>
      <c r="J13" s="122"/>
      <c r="K13" s="122"/>
      <c r="L13" s="122"/>
      <c r="M13" s="122"/>
      <c r="N13" s="122"/>
      <c r="O13" s="122"/>
      <c r="P13" s="122"/>
      <c r="Q13" s="123"/>
    </row>
    <row r="14" spans="1:18" x14ac:dyDescent="0.25">
      <c r="A14" s="132" t="s">
        <v>31</v>
      </c>
      <c r="B14" s="124" t="s">
        <v>162</v>
      </c>
      <c r="C14" s="125"/>
      <c r="D14" s="125"/>
      <c r="E14" s="125"/>
      <c r="F14" s="125"/>
      <c r="G14" s="126"/>
      <c r="H14" s="119" t="s">
        <v>12</v>
      </c>
      <c r="I14" s="119"/>
      <c r="J14" s="119"/>
      <c r="K14" s="119"/>
      <c r="L14" s="119"/>
      <c r="M14" s="119"/>
      <c r="N14" s="119"/>
      <c r="O14" s="119"/>
      <c r="P14" s="119"/>
      <c r="Q14" s="119"/>
    </row>
    <row r="15" spans="1:18" x14ac:dyDescent="0.25">
      <c r="A15" s="133"/>
      <c r="B15" s="127"/>
      <c r="C15" s="128"/>
      <c r="D15" s="128"/>
      <c r="E15" s="128"/>
      <c r="F15" s="128"/>
      <c r="G15" s="129"/>
      <c r="H15" s="111">
        <v>2016</v>
      </c>
      <c r="I15" s="111"/>
      <c r="J15" s="111">
        <v>2017</v>
      </c>
      <c r="K15" s="111"/>
      <c r="L15" s="119">
        <v>2018</v>
      </c>
      <c r="M15" s="119"/>
      <c r="N15" s="119">
        <v>2019</v>
      </c>
      <c r="O15" s="119"/>
      <c r="P15" s="111">
        <v>2020</v>
      </c>
      <c r="Q15" s="111"/>
    </row>
    <row r="16" spans="1:18" x14ac:dyDescent="0.25">
      <c r="A16" s="133"/>
      <c r="B16" s="127"/>
      <c r="C16" s="128"/>
      <c r="D16" s="128"/>
      <c r="E16" s="128"/>
      <c r="F16" s="128"/>
      <c r="G16" s="129"/>
      <c r="H16" s="64" t="s">
        <v>11</v>
      </c>
      <c r="I16" s="64" t="s">
        <v>2</v>
      </c>
      <c r="J16" s="64" t="s">
        <v>11</v>
      </c>
      <c r="K16" s="64" t="s">
        <v>2</v>
      </c>
      <c r="L16" s="65" t="s">
        <v>11</v>
      </c>
      <c r="M16" s="65" t="s">
        <v>2</v>
      </c>
      <c r="N16" s="65" t="s">
        <v>11</v>
      </c>
      <c r="O16" s="65" t="s">
        <v>2</v>
      </c>
      <c r="P16" s="64" t="s">
        <v>11</v>
      </c>
      <c r="Q16" s="64" t="s">
        <v>2</v>
      </c>
    </row>
    <row r="17" spans="1:18" x14ac:dyDescent="0.25">
      <c r="A17" s="133"/>
      <c r="B17" s="127"/>
      <c r="C17" s="128"/>
      <c r="D17" s="128"/>
      <c r="E17" s="128"/>
      <c r="F17" s="128"/>
      <c r="G17" s="129"/>
      <c r="H17" s="66">
        <v>0.2</v>
      </c>
      <c r="I17" s="67">
        <f>+M20</f>
        <v>0</v>
      </c>
      <c r="J17" s="66">
        <f>0.8+H17</f>
        <v>1</v>
      </c>
      <c r="K17" s="66"/>
      <c r="L17" s="68" t="s">
        <v>161</v>
      </c>
      <c r="M17" s="68" t="s">
        <v>161</v>
      </c>
      <c r="N17" s="68" t="s">
        <v>161</v>
      </c>
      <c r="O17" s="68" t="s">
        <v>161</v>
      </c>
      <c r="P17" s="66">
        <v>1</v>
      </c>
      <c r="Q17" s="66">
        <f>+I17+K17</f>
        <v>0</v>
      </c>
      <c r="R17" s="99"/>
    </row>
    <row r="18" spans="1:18" x14ac:dyDescent="0.25">
      <c r="A18" s="134" t="s">
        <v>13</v>
      </c>
      <c r="B18" s="134"/>
      <c r="C18" s="134"/>
      <c r="D18" s="134"/>
      <c r="E18" s="134"/>
      <c r="F18" s="134"/>
      <c r="G18" s="134"/>
      <c r="H18" s="134"/>
      <c r="I18" s="134"/>
      <c r="J18" s="134"/>
      <c r="K18" s="134"/>
      <c r="L18" s="134"/>
      <c r="M18" s="134"/>
      <c r="N18" s="134"/>
      <c r="O18" s="134"/>
      <c r="P18" s="134"/>
      <c r="Q18" s="134"/>
    </row>
    <row r="19" spans="1:18" x14ac:dyDescent="0.25">
      <c r="A19" s="63" t="s">
        <v>14</v>
      </c>
      <c r="B19" s="63" t="s">
        <v>15</v>
      </c>
      <c r="C19" s="63" t="s">
        <v>16</v>
      </c>
      <c r="D19" s="63" t="s">
        <v>17</v>
      </c>
      <c r="E19" s="63" t="s">
        <v>18</v>
      </c>
      <c r="F19" s="63" t="s">
        <v>19</v>
      </c>
      <c r="G19" s="63" t="s">
        <v>20</v>
      </c>
      <c r="H19" s="63" t="s">
        <v>21</v>
      </c>
      <c r="I19" s="63" t="s">
        <v>22</v>
      </c>
      <c r="J19" s="63" t="s">
        <v>23</v>
      </c>
      <c r="K19" s="63" t="s">
        <v>24</v>
      </c>
      <c r="L19" s="63" t="s">
        <v>25</v>
      </c>
      <c r="M19" s="120" t="s">
        <v>26</v>
      </c>
      <c r="N19" s="120"/>
      <c r="O19" s="111" t="s">
        <v>27</v>
      </c>
      <c r="P19" s="111"/>
      <c r="Q19" s="86" t="s">
        <v>32</v>
      </c>
    </row>
    <row r="20" spans="1:18" x14ac:dyDescent="0.25">
      <c r="A20" s="77">
        <v>0</v>
      </c>
      <c r="B20" s="77"/>
      <c r="C20" s="77"/>
      <c r="D20" s="77"/>
      <c r="E20" s="77"/>
      <c r="F20" s="69"/>
      <c r="G20" s="69"/>
      <c r="H20" s="69"/>
      <c r="I20" s="69"/>
      <c r="J20" s="69"/>
      <c r="K20" s="69"/>
      <c r="L20" s="69"/>
      <c r="M20" s="146">
        <f>SUM(A20:L20)</f>
        <v>0</v>
      </c>
      <c r="N20" s="147"/>
      <c r="O20" s="130">
        <f>+M20/J17</f>
        <v>0</v>
      </c>
      <c r="P20" s="131"/>
      <c r="Q20" s="109">
        <f>+K17</f>
        <v>0</v>
      </c>
    </row>
    <row r="21" spans="1:18" ht="78" customHeight="1" x14ac:dyDescent="0.25">
      <c r="A21" s="115" t="s">
        <v>172</v>
      </c>
      <c r="B21" s="115"/>
      <c r="C21" s="115"/>
      <c r="D21" s="115"/>
      <c r="E21" s="115"/>
      <c r="F21" s="115"/>
      <c r="G21" s="115"/>
      <c r="H21" s="115"/>
      <c r="I21" s="115"/>
      <c r="J21" s="115"/>
      <c r="K21" s="115"/>
      <c r="L21" s="115"/>
      <c r="M21" s="115"/>
      <c r="N21" s="115"/>
      <c r="O21" s="115"/>
      <c r="P21" s="115"/>
      <c r="Q21" s="115"/>
    </row>
    <row r="22" spans="1:18" ht="79.5" customHeight="1" x14ac:dyDescent="0.25">
      <c r="A22" s="115" t="s">
        <v>173</v>
      </c>
      <c r="B22" s="148"/>
      <c r="C22" s="148"/>
      <c r="D22" s="148"/>
      <c r="E22" s="148"/>
      <c r="F22" s="148"/>
      <c r="G22" s="148"/>
      <c r="H22" s="148"/>
      <c r="I22" s="148"/>
      <c r="J22" s="148"/>
      <c r="K22" s="148"/>
      <c r="L22" s="148"/>
      <c r="M22" s="148"/>
      <c r="N22" s="148"/>
      <c r="O22" s="148"/>
      <c r="P22" s="148"/>
      <c r="Q22" s="148"/>
      <c r="R22" s="62"/>
    </row>
    <row r="23" spans="1:18" ht="18.75" customHeight="1" x14ac:dyDescent="0.25">
      <c r="A23" s="115" t="s">
        <v>159</v>
      </c>
      <c r="B23" s="115"/>
      <c r="C23" s="115"/>
      <c r="D23" s="115"/>
      <c r="E23" s="115"/>
      <c r="F23" s="115"/>
      <c r="G23" s="115"/>
      <c r="H23" s="115"/>
      <c r="I23" s="115"/>
      <c r="J23" s="115"/>
      <c r="K23" s="115"/>
      <c r="L23" s="115"/>
      <c r="M23" s="115"/>
      <c r="N23" s="115"/>
      <c r="O23" s="115"/>
      <c r="P23" s="115"/>
      <c r="Q23" s="115"/>
    </row>
    <row r="24" spans="1:18" x14ac:dyDescent="0.25">
      <c r="A24" s="148" t="s">
        <v>30</v>
      </c>
      <c r="B24" s="148"/>
      <c r="C24" s="148"/>
      <c r="D24" s="148"/>
      <c r="E24" s="148"/>
      <c r="F24" s="148"/>
      <c r="G24" s="148"/>
      <c r="H24" s="148"/>
      <c r="I24" s="148"/>
      <c r="J24" s="148"/>
      <c r="K24" s="148"/>
      <c r="L24" s="148"/>
      <c r="M24" s="148"/>
      <c r="N24" s="148"/>
      <c r="O24" s="148"/>
      <c r="P24" s="148"/>
      <c r="Q24" s="148"/>
    </row>
    <row r="25" spans="1:18" x14ac:dyDescent="0.25">
      <c r="A25" s="60">
        <v>2</v>
      </c>
      <c r="B25" s="61"/>
      <c r="C25" s="61"/>
      <c r="D25" s="61"/>
      <c r="E25" s="61"/>
      <c r="F25" s="61"/>
      <c r="G25" s="61"/>
      <c r="H25" s="61"/>
      <c r="I25" s="61"/>
      <c r="J25" s="61"/>
      <c r="K25" s="61"/>
      <c r="L25" s="61"/>
      <c r="M25" s="61"/>
      <c r="N25" s="61"/>
      <c r="O25" s="61"/>
      <c r="P25" s="61"/>
      <c r="Q25" s="61"/>
    </row>
    <row r="26" spans="1:18" x14ac:dyDescent="0.25">
      <c r="A26" s="140" t="s">
        <v>3</v>
      </c>
      <c r="B26" s="141"/>
      <c r="C26" s="141"/>
      <c r="D26" s="141"/>
      <c r="E26" s="141"/>
      <c r="F26" s="141"/>
      <c r="G26" s="141"/>
      <c r="H26" s="141"/>
      <c r="I26" s="141"/>
      <c r="J26" s="141"/>
      <c r="K26" s="141"/>
      <c r="L26" s="141"/>
      <c r="M26" s="141"/>
      <c r="N26" s="141"/>
      <c r="O26" s="141"/>
      <c r="P26" s="141"/>
      <c r="Q26" s="142"/>
    </row>
    <row r="27" spans="1:18" x14ac:dyDescent="0.25">
      <c r="A27" s="112" t="s">
        <v>0</v>
      </c>
      <c r="B27" s="113"/>
      <c r="C27" s="113"/>
      <c r="D27" s="113"/>
      <c r="E27" s="113"/>
      <c r="F27" s="113"/>
      <c r="G27" s="113"/>
      <c r="H27" s="113"/>
      <c r="I27" s="113"/>
      <c r="J27" s="113"/>
      <c r="K27" s="113"/>
      <c r="L27" s="113"/>
      <c r="M27" s="113"/>
      <c r="N27" s="113"/>
      <c r="O27" s="113"/>
      <c r="P27" s="113"/>
      <c r="Q27" s="114"/>
    </row>
    <row r="28" spans="1:18" x14ac:dyDescent="0.25">
      <c r="A28" s="112" t="s">
        <v>1</v>
      </c>
      <c r="B28" s="113"/>
      <c r="C28" s="113"/>
      <c r="D28" s="113"/>
      <c r="E28" s="113"/>
      <c r="F28" s="113"/>
      <c r="G28" s="113"/>
      <c r="H28" s="113"/>
      <c r="I28" s="113"/>
      <c r="J28" s="113"/>
      <c r="K28" s="113"/>
      <c r="L28" s="113"/>
      <c r="M28" s="113"/>
      <c r="N28" s="113"/>
      <c r="O28" s="113"/>
      <c r="P28" s="113"/>
      <c r="Q28" s="114"/>
    </row>
    <row r="29" spans="1:18" x14ac:dyDescent="0.25">
      <c r="A29" s="112" t="s">
        <v>4</v>
      </c>
      <c r="B29" s="113"/>
      <c r="C29" s="113"/>
      <c r="D29" s="113"/>
      <c r="E29" s="113"/>
      <c r="F29" s="113"/>
      <c r="G29" s="113"/>
      <c r="H29" s="113"/>
      <c r="I29" s="113"/>
      <c r="J29" s="113"/>
      <c r="K29" s="113"/>
      <c r="L29" s="113"/>
      <c r="M29" s="113"/>
      <c r="N29" s="113"/>
      <c r="O29" s="113"/>
      <c r="P29" s="113"/>
      <c r="Q29" s="114"/>
    </row>
    <row r="30" spans="1:18" x14ac:dyDescent="0.25">
      <c r="A30" s="112" t="s">
        <v>123</v>
      </c>
      <c r="B30" s="113"/>
      <c r="C30" s="113"/>
      <c r="D30" s="113"/>
      <c r="E30" s="113"/>
      <c r="F30" s="113"/>
      <c r="G30" s="113"/>
      <c r="H30" s="113"/>
      <c r="I30" s="113"/>
      <c r="J30" s="113"/>
      <c r="K30" s="113"/>
      <c r="L30" s="113"/>
      <c r="M30" s="113"/>
      <c r="N30" s="113"/>
      <c r="O30" s="113"/>
      <c r="P30" s="113"/>
      <c r="Q30" s="114"/>
    </row>
    <row r="31" spans="1:18" x14ac:dyDescent="0.25">
      <c r="A31" s="112" t="s">
        <v>124</v>
      </c>
      <c r="B31" s="113"/>
      <c r="C31" s="113"/>
      <c r="D31" s="113"/>
      <c r="E31" s="113"/>
      <c r="F31" s="113"/>
      <c r="G31" s="113"/>
      <c r="H31" s="113"/>
      <c r="I31" s="113"/>
      <c r="J31" s="113"/>
      <c r="K31" s="113"/>
      <c r="L31" s="113"/>
      <c r="M31" s="113"/>
      <c r="N31" s="113"/>
      <c r="O31" s="113"/>
      <c r="P31" s="113"/>
      <c r="Q31" s="114"/>
    </row>
    <row r="32" spans="1:18" x14ac:dyDescent="0.25">
      <c r="A32" s="115" t="s">
        <v>5</v>
      </c>
      <c r="B32" s="115"/>
      <c r="C32" s="115"/>
      <c r="D32" s="116" t="s">
        <v>6</v>
      </c>
      <c r="E32" s="117"/>
      <c r="F32" s="117"/>
      <c r="G32" s="117"/>
      <c r="H32" s="117"/>
      <c r="I32" s="117"/>
      <c r="J32" s="117"/>
      <c r="K32" s="117"/>
      <c r="L32" s="117"/>
      <c r="M32" s="117"/>
      <c r="N32" s="117"/>
      <c r="O32" s="117"/>
      <c r="P32" s="117"/>
      <c r="Q32" s="118"/>
    </row>
    <row r="33" spans="1:19" x14ac:dyDescent="0.25">
      <c r="A33" s="119" t="s">
        <v>7</v>
      </c>
      <c r="B33" s="119"/>
      <c r="C33" s="119"/>
      <c r="D33" s="119"/>
      <c r="E33" s="119"/>
      <c r="F33" s="119"/>
      <c r="G33" s="119"/>
      <c r="H33" s="119"/>
      <c r="I33" s="119"/>
      <c r="J33" s="119"/>
      <c r="K33" s="119"/>
      <c r="L33" s="119"/>
      <c r="M33" s="119"/>
      <c r="N33" s="119"/>
      <c r="O33" s="119"/>
      <c r="P33" s="119"/>
      <c r="Q33" s="119"/>
    </row>
    <row r="34" spans="1:19" x14ac:dyDescent="0.25">
      <c r="A34" s="119" t="s">
        <v>8</v>
      </c>
      <c r="B34" s="119"/>
      <c r="C34" s="119"/>
      <c r="D34" s="119"/>
      <c r="E34" s="119"/>
      <c r="F34" s="119"/>
      <c r="G34" s="119"/>
      <c r="H34" s="119"/>
      <c r="I34" s="119"/>
      <c r="J34" s="119"/>
      <c r="K34" s="119"/>
      <c r="L34" s="119"/>
      <c r="M34" s="119"/>
      <c r="N34" s="119"/>
      <c r="O34" s="119"/>
      <c r="P34" s="119"/>
      <c r="Q34" s="119"/>
    </row>
    <row r="35" spans="1:19" ht="15" customHeight="1" x14ac:dyDescent="0.25">
      <c r="A35" s="115" t="s">
        <v>10</v>
      </c>
      <c r="B35" s="115"/>
      <c r="C35" s="115"/>
      <c r="D35" s="121" t="s">
        <v>128</v>
      </c>
      <c r="E35" s="122"/>
      <c r="F35" s="122"/>
      <c r="G35" s="122"/>
      <c r="H35" s="122"/>
      <c r="I35" s="122"/>
      <c r="J35" s="122"/>
      <c r="K35" s="122"/>
      <c r="L35" s="122"/>
      <c r="M35" s="122"/>
      <c r="N35" s="122"/>
      <c r="O35" s="122"/>
      <c r="P35" s="122"/>
      <c r="Q35" s="123"/>
    </row>
    <row r="36" spans="1:19" ht="15" customHeight="1" x14ac:dyDescent="0.25">
      <c r="A36" s="115" t="s">
        <v>9</v>
      </c>
      <c r="B36" s="115"/>
      <c r="C36" s="115"/>
      <c r="D36" s="121" t="s">
        <v>130</v>
      </c>
      <c r="E36" s="122"/>
      <c r="F36" s="122"/>
      <c r="G36" s="122"/>
      <c r="H36" s="122"/>
      <c r="I36" s="122"/>
      <c r="J36" s="122"/>
      <c r="K36" s="122"/>
      <c r="L36" s="122"/>
      <c r="M36" s="122"/>
      <c r="N36" s="122"/>
      <c r="O36" s="122"/>
      <c r="P36" s="122"/>
      <c r="Q36" s="123"/>
    </row>
    <row r="37" spans="1:19" ht="15" customHeight="1" x14ac:dyDescent="0.25">
      <c r="A37" s="115" t="s">
        <v>126</v>
      </c>
      <c r="B37" s="115"/>
      <c r="C37" s="115"/>
      <c r="D37" s="121" t="s">
        <v>129</v>
      </c>
      <c r="E37" s="122"/>
      <c r="F37" s="122"/>
      <c r="G37" s="122"/>
      <c r="H37" s="122"/>
      <c r="I37" s="122"/>
      <c r="J37" s="122"/>
      <c r="K37" s="122"/>
      <c r="L37" s="122"/>
      <c r="M37" s="122"/>
      <c r="N37" s="122"/>
      <c r="O37" s="122"/>
      <c r="P37" s="122"/>
      <c r="Q37" s="123"/>
    </row>
    <row r="38" spans="1:19" x14ac:dyDescent="0.25">
      <c r="A38" s="132" t="s">
        <v>31</v>
      </c>
      <c r="B38" s="124" t="s">
        <v>163</v>
      </c>
      <c r="C38" s="125"/>
      <c r="D38" s="125"/>
      <c r="E38" s="125"/>
      <c r="F38" s="125"/>
      <c r="G38" s="126"/>
      <c r="H38" s="119" t="s">
        <v>12</v>
      </c>
      <c r="I38" s="119"/>
      <c r="J38" s="119"/>
      <c r="K38" s="119"/>
      <c r="L38" s="119"/>
      <c r="M38" s="119"/>
      <c r="N38" s="119"/>
      <c r="O38" s="119"/>
      <c r="P38" s="119"/>
      <c r="Q38" s="119"/>
    </row>
    <row r="39" spans="1:19" x14ac:dyDescent="0.25">
      <c r="A39" s="133"/>
      <c r="B39" s="127"/>
      <c r="C39" s="128"/>
      <c r="D39" s="128"/>
      <c r="E39" s="128"/>
      <c r="F39" s="128"/>
      <c r="G39" s="129"/>
      <c r="H39" s="111">
        <v>2016</v>
      </c>
      <c r="I39" s="111"/>
      <c r="J39" s="111">
        <v>2017</v>
      </c>
      <c r="K39" s="111"/>
      <c r="L39" s="119">
        <v>2018</v>
      </c>
      <c r="M39" s="119"/>
      <c r="N39" s="119">
        <v>2019</v>
      </c>
      <c r="O39" s="119"/>
      <c r="P39" s="111">
        <v>2020</v>
      </c>
      <c r="Q39" s="111"/>
    </row>
    <row r="40" spans="1:19" x14ac:dyDescent="0.25">
      <c r="A40" s="133"/>
      <c r="B40" s="127"/>
      <c r="C40" s="128"/>
      <c r="D40" s="128"/>
      <c r="E40" s="128"/>
      <c r="F40" s="128"/>
      <c r="G40" s="129"/>
      <c r="H40" s="64" t="s">
        <v>11</v>
      </c>
      <c r="I40" s="64" t="s">
        <v>2</v>
      </c>
      <c r="J40" s="64" t="s">
        <v>11</v>
      </c>
      <c r="K40" s="64" t="s">
        <v>2</v>
      </c>
      <c r="L40" s="65" t="s">
        <v>11</v>
      </c>
      <c r="M40" s="65" t="s">
        <v>2</v>
      </c>
      <c r="N40" s="65" t="s">
        <v>11</v>
      </c>
      <c r="O40" s="65" t="s">
        <v>2</v>
      </c>
      <c r="P40" s="64" t="s">
        <v>11</v>
      </c>
      <c r="Q40" s="64" t="s">
        <v>2</v>
      </c>
    </row>
    <row r="41" spans="1:19" x14ac:dyDescent="0.25">
      <c r="A41" s="133"/>
      <c r="B41" s="127"/>
      <c r="C41" s="128"/>
      <c r="D41" s="128"/>
      <c r="E41" s="128"/>
      <c r="F41" s="128"/>
      <c r="G41" s="129"/>
      <c r="H41" s="70">
        <v>0.05</v>
      </c>
      <c r="I41" s="70">
        <v>0.05</v>
      </c>
      <c r="J41" s="70">
        <v>0.15</v>
      </c>
      <c r="K41" s="70">
        <f>SUM(A44:L44)</f>
        <v>0.02</v>
      </c>
      <c r="L41" s="88">
        <v>0.2</v>
      </c>
      <c r="M41" s="88"/>
      <c r="N41" s="88">
        <v>0.3</v>
      </c>
      <c r="O41" s="88"/>
      <c r="P41" s="70">
        <v>0.3</v>
      </c>
      <c r="Q41" s="70"/>
      <c r="R41" s="100"/>
    </row>
    <row r="42" spans="1:19" x14ac:dyDescent="0.25">
      <c r="A42" s="134" t="s">
        <v>13</v>
      </c>
      <c r="B42" s="134"/>
      <c r="C42" s="134"/>
      <c r="D42" s="134"/>
      <c r="E42" s="134"/>
      <c r="F42" s="134"/>
      <c r="G42" s="134"/>
      <c r="H42" s="134"/>
      <c r="I42" s="134"/>
      <c r="J42" s="134"/>
      <c r="K42" s="134"/>
      <c r="L42" s="134"/>
      <c r="M42" s="134"/>
      <c r="N42" s="134"/>
      <c r="O42" s="134"/>
      <c r="P42" s="134"/>
      <c r="Q42" s="134"/>
      <c r="R42" s="101"/>
    </row>
    <row r="43" spans="1:19" x14ac:dyDescent="0.25">
      <c r="A43" s="63" t="s">
        <v>14</v>
      </c>
      <c r="B43" s="63" t="s">
        <v>15</v>
      </c>
      <c r="C43" s="63" t="s">
        <v>16</v>
      </c>
      <c r="D43" s="63" t="s">
        <v>17</v>
      </c>
      <c r="E43" s="63" t="s">
        <v>18</v>
      </c>
      <c r="F43" s="63" t="s">
        <v>19</v>
      </c>
      <c r="G43" s="63" t="s">
        <v>20</v>
      </c>
      <c r="H43" s="63" t="s">
        <v>21</v>
      </c>
      <c r="I43" s="63" t="s">
        <v>22</v>
      </c>
      <c r="J43" s="63" t="s">
        <v>23</v>
      </c>
      <c r="K43" s="63" t="s">
        <v>24</v>
      </c>
      <c r="L43" s="63" t="s">
        <v>25</v>
      </c>
      <c r="M43" s="120" t="s">
        <v>26</v>
      </c>
      <c r="N43" s="120"/>
      <c r="O43" s="111" t="s">
        <v>27</v>
      </c>
      <c r="P43" s="111"/>
      <c r="Q43" s="86" t="s">
        <v>32</v>
      </c>
    </row>
    <row r="44" spans="1:19" x14ac:dyDescent="0.25">
      <c r="A44" s="97">
        <v>0.02</v>
      </c>
      <c r="B44" s="77"/>
      <c r="C44" s="77"/>
      <c r="D44" s="77"/>
      <c r="E44" s="77"/>
      <c r="F44" s="71"/>
      <c r="G44" s="72"/>
      <c r="H44" s="72"/>
      <c r="I44" s="72"/>
      <c r="J44" s="72"/>
      <c r="K44" s="72"/>
      <c r="L44" s="72"/>
      <c r="M44" s="135">
        <f>SUM(A44:L44)</f>
        <v>0.02</v>
      </c>
      <c r="N44" s="136"/>
      <c r="O44" s="130">
        <f>+M44/J41</f>
        <v>0.13333333333333333</v>
      </c>
      <c r="P44" s="131"/>
      <c r="Q44" s="110">
        <f>+K41</f>
        <v>0.02</v>
      </c>
      <c r="R44" s="100"/>
    </row>
    <row r="45" spans="1:19" x14ac:dyDescent="0.25">
      <c r="A45" s="137" t="s">
        <v>28</v>
      </c>
      <c r="B45" s="138"/>
      <c r="C45" s="138"/>
      <c r="D45" s="138"/>
      <c r="E45" s="138"/>
      <c r="F45" s="138"/>
      <c r="G45" s="138"/>
      <c r="H45" s="138"/>
      <c r="I45" s="138"/>
      <c r="J45" s="138"/>
      <c r="K45" s="138"/>
      <c r="L45" s="138"/>
      <c r="M45" s="138"/>
      <c r="N45" s="138"/>
      <c r="O45" s="138"/>
      <c r="P45" s="138"/>
      <c r="Q45" s="139"/>
    </row>
    <row r="46" spans="1:19" x14ac:dyDescent="0.25">
      <c r="A46" s="137" t="s">
        <v>29</v>
      </c>
      <c r="B46" s="138"/>
      <c r="C46" s="138"/>
      <c r="D46" s="138"/>
      <c r="E46" s="138"/>
      <c r="F46" s="138"/>
      <c r="G46" s="138"/>
      <c r="H46" s="138"/>
      <c r="I46" s="138"/>
      <c r="J46" s="138"/>
      <c r="K46" s="138"/>
      <c r="L46" s="138"/>
      <c r="M46" s="138"/>
      <c r="N46" s="138"/>
      <c r="O46" s="138"/>
      <c r="P46" s="138"/>
      <c r="Q46" s="139"/>
      <c r="S46" s="96"/>
    </row>
    <row r="47" spans="1:19" ht="171.75" customHeight="1" x14ac:dyDescent="0.25">
      <c r="A47" s="116" t="s">
        <v>174</v>
      </c>
      <c r="B47" s="138"/>
      <c r="C47" s="138"/>
      <c r="D47" s="138"/>
      <c r="E47" s="138"/>
      <c r="F47" s="138"/>
      <c r="G47" s="138"/>
      <c r="H47" s="138"/>
      <c r="I47" s="138"/>
      <c r="J47" s="138"/>
      <c r="K47" s="138"/>
      <c r="L47" s="138"/>
      <c r="M47" s="138"/>
      <c r="N47" s="138"/>
      <c r="O47" s="138"/>
      <c r="P47" s="138"/>
      <c r="Q47" s="139"/>
    </row>
    <row r="48" spans="1:19" x14ac:dyDescent="0.25">
      <c r="A48" s="137" t="s">
        <v>30</v>
      </c>
      <c r="B48" s="138"/>
      <c r="C48" s="138"/>
      <c r="D48" s="138"/>
      <c r="E48" s="138"/>
      <c r="F48" s="138"/>
      <c r="G48" s="138"/>
      <c r="H48" s="138"/>
      <c r="I48" s="138"/>
      <c r="J48" s="138"/>
      <c r="K48" s="138"/>
      <c r="L48" s="138"/>
      <c r="M48" s="138"/>
      <c r="N48" s="138"/>
      <c r="O48" s="138"/>
      <c r="P48" s="138"/>
      <c r="Q48" s="139"/>
    </row>
    <row r="49" spans="1:17" x14ac:dyDescent="0.25">
      <c r="A49" s="60">
        <v>3</v>
      </c>
      <c r="B49" s="61"/>
      <c r="C49" s="61"/>
      <c r="D49" s="61"/>
      <c r="E49" s="61"/>
      <c r="F49" s="61"/>
      <c r="G49" s="61"/>
      <c r="H49" s="61"/>
      <c r="I49" s="61"/>
      <c r="J49" s="61"/>
      <c r="K49" s="61"/>
      <c r="L49" s="61"/>
      <c r="M49" s="61"/>
      <c r="N49" s="61"/>
      <c r="O49" s="61"/>
      <c r="P49" s="61"/>
      <c r="Q49" s="61"/>
    </row>
    <row r="50" spans="1:17" x14ac:dyDescent="0.25">
      <c r="A50" s="140" t="s">
        <v>3</v>
      </c>
      <c r="B50" s="141"/>
      <c r="C50" s="141"/>
      <c r="D50" s="141"/>
      <c r="E50" s="141"/>
      <c r="F50" s="141"/>
      <c r="G50" s="141"/>
      <c r="H50" s="141"/>
      <c r="I50" s="141"/>
      <c r="J50" s="141"/>
      <c r="K50" s="141"/>
      <c r="L50" s="141"/>
      <c r="M50" s="141"/>
      <c r="N50" s="141"/>
      <c r="O50" s="141"/>
      <c r="P50" s="141"/>
      <c r="Q50" s="142"/>
    </row>
    <row r="51" spans="1:17" x14ac:dyDescent="0.25">
      <c r="A51" s="112" t="s">
        <v>0</v>
      </c>
      <c r="B51" s="113"/>
      <c r="C51" s="113"/>
      <c r="D51" s="113"/>
      <c r="E51" s="113"/>
      <c r="F51" s="113"/>
      <c r="G51" s="113"/>
      <c r="H51" s="113"/>
      <c r="I51" s="113"/>
      <c r="J51" s="113"/>
      <c r="K51" s="113"/>
      <c r="L51" s="113"/>
      <c r="M51" s="113"/>
      <c r="N51" s="113"/>
      <c r="O51" s="113"/>
      <c r="P51" s="113"/>
      <c r="Q51" s="114"/>
    </row>
    <row r="52" spans="1:17" x14ac:dyDescent="0.25">
      <c r="A52" s="112" t="s">
        <v>1</v>
      </c>
      <c r="B52" s="113"/>
      <c r="C52" s="113"/>
      <c r="D52" s="113"/>
      <c r="E52" s="113"/>
      <c r="F52" s="113"/>
      <c r="G52" s="113"/>
      <c r="H52" s="113"/>
      <c r="I52" s="113"/>
      <c r="J52" s="113"/>
      <c r="K52" s="113"/>
      <c r="L52" s="113"/>
      <c r="M52" s="113"/>
      <c r="N52" s="113"/>
      <c r="O52" s="113"/>
      <c r="P52" s="113"/>
      <c r="Q52" s="114"/>
    </row>
    <row r="53" spans="1:17" x14ac:dyDescent="0.25">
      <c r="A53" s="112" t="s">
        <v>4</v>
      </c>
      <c r="B53" s="113"/>
      <c r="C53" s="113"/>
      <c r="D53" s="113"/>
      <c r="E53" s="113"/>
      <c r="F53" s="113"/>
      <c r="G53" s="113"/>
      <c r="H53" s="113"/>
      <c r="I53" s="113"/>
      <c r="J53" s="113"/>
      <c r="K53" s="113"/>
      <c r="L53" s="113"/>
      <c r="M53" s="113"/>
      <c r="N53" s="113"/>
      <c r="O53" s="113"/>
      <c r="P53" s="113"/>
      <c r="Q53" s="114"/>
    </row>
    <row r="54" spans="1:17" x14ac:dyDescent="0.25">
      <c r="A54" s="112" t="s">
        <v>123</v>
      </c>
      <c r="B54" s="113"/>
      <c r="C54" s="113"/>
      <c r="D54" s="113"/>
      <c r="E54" s="113"/>
      <c r="F54" s="113"/>
      <c r="G54" s="113"/>
      <c r="H54" s="113"/>
      <c r="I54" s="113"/>
      <c r="J54" s="113"/>
      <c r="K54" s="113"/>
      <c r="L54" s="113"/>
      <c r="M54" s="113"/>
      <c r="N54" s="113"/>
      <c r="O54" s="113"/>
      <c r="P54" s="113"/>
      <c r="Q54" s="114"/>
    </row>
    <row r="55" spans="1:17" x14ac:dyDescent="0.25">
      <c r="A55" s="112" t="s">
        <v>124</v>
      </c>
      <c r="B55" s="113"/>
      <c r="C55" s="113"/>
      <c r="D55" s="113"/>
      <c r="E55" s="113"/>
      <c r="F55" s="113"/>
      <c r="G55" s="113"/>
      <c r="H55" s="113"/>
      <c r="I55" s="113"/>
      <c r="J55" s="113"/>
      <c r="K55" s="113"/>
      <c r="L55" s="113"/>
      <c r="M55" s="113"/>
      <c r="N55" s="113"/>
      <c r="O55" s="113"/>
      <c r="P55" s="113"/>
      <c r="Q55" s="114"/>
    </row>
    <row r="56" spans="1:17" x14ac:dyDescent="0.25">
      <c r="A56" s="115" t="s">
        <v>5</v>
      </c>
      <c r="B56" s="115"/>
      <c r="C56" s="115"/>
      <c r="D56" s="143" t="s">
        <v>6</v>
      </c>
      <c r="E56" s="144"/>
      <c r="F56" s="144"/>
      <c r="G56" s="144"/>
      <c r="H56" s="144"/>
      <c r="I56" s="144"/>
      <c r="J56" s="144"/>
      <c r="K56" s="144"/>
      <c r="L56" s="144"/>
      <c r="M56" s="144"/>
      <c r="N56" s="144"/>
      <c r="O56" s="144"/>
      <c r="P56" s="144"/>
      <c r="Q56" s="145"/>
    </row>
    <row r="57" spans="1:17" x14ac:dyDescent="0.25">
      <c r="A57" s="119" t="s">
        <v>7</v>
      </c>
      <c r="B57" s="119"/>
      <c r="C57" s="119"/>
      <c r="D57" s="119"/>
      <c r="E57" s="119"/>
      <c r="F57" s="119"/>
      <c r="G57" s="119"/>
      <c r="H57" s="119"/>
      <c r="I57" s="119"/>
      <c r="J57" s="119"/>
      <c r="K57" s="119"/>
      <c r="L57" s="119"/>
      <c r="M57" s="119"/>
      <c r="N57" s="119"/>
      <c r="O57" s="119"/>
      <c r="P57" s="119"/>
      <c r="Q57" s="119"/>
    </row>
    <row r="58" spans="1:17" x14ac:dyDescent="0.25">
      <c r="A58" s="119" t="s">
        <v>8</v>
      </c>
      <c r="B58" s="119"/>
      <c r="C58" s="119"/>
      <c r="D58" s="119"/>
      <c r="E58" s="119"/>
      <c r="F58" s="119"/>
      <c r="G58" s="119"/>
      <c r="H58" s="119"/>
      <c r="I58" s="119"/>
      <c r="J58" s="119"/>
      <c r="K58" s="119"/>
      <c r="L58" s="119"/>
      <c r="M58" s="119"/>
      <c r="N58" s="119"/>
      <c r="O58" s="119"/>
      <c r="P58" s="119"/>
      <c r="Q58" s="119"/>
    </row>
    <row r="59" spans="1:17" x14ac:dyDescent="0.25">
      <c r="A59" s="115" t="s">
        <v>10</v>
      </c>
      <c r="B59" s="115"/>
      <c r="C59" s="115"/>
      <c r="D59" s="121" t="s">
        <v>128</v>
      </c>
      <c r="E59" s="122"/>
      <c r="F59" s="122"/>
      <c r="G59" s="122"/>
      <c r="H59" s="122"/>
      <c r="I59" s="122"/>
      <c r="J59" s="122"/>
      <c r="K59" s="122"/>
      <c r="L59" s="122"/>
      <c r="M59" s="122"/>
      <c r="N59" s="122"/>
      <c r="O59" s="122"/>
      <c r="P59" s="122"/>
      <c r="Q59" s="123"/>
    </row>
    <row r="60" spans="1:17" x14ac:dyDescent="0.25">
      <c r="A60" s="115" t="s">
        <v>9</v>
      </c>
      <c r="B60" s="115"/>
      <c r="C60" s="115"/>
      <c r="D60" s="121" t="s">
        <v>130</v>
      </c>
      <c r="E60" s="122"/>
      <c r="F60" s="122"/>
      <c r="G60" s="122"/>
      <c r="H60" s="122"/>
      <c r="I60" s="122"/>
      <c r="J60" s="122"/>
      <c r="K60" s="122"/>
      <c r="L60" s="122"/>
      <c r="M60" s="122"/>
      <c r="N60" s="122"/>
      <c r="O60" s="122"/>
      <c r="P60" s="122"/>
      <c r="Q60" s="123"/>
    </row>
    <row r="61" spans="1:17" x14ac:dyDescent="0.25">
      <c r="A61" s="115" t="s">
        <v>126</v>
      </c>
      <c r="B61" s="115"/>
      <c r="C61" s="115"/>
      <c r="D61" s="121" t="s">
        <v>131</v>
      </c>
      <c r="E61" s="122"/>
      <c r="F61" s="122"/>
      <c r="G61" s="122"/>
      <c r="H61" s="122"/>
      <c r="I61" s="122"/>
      <c r="J61" s="122"/>
      <c r="K61" s="122"/>
      <c r="L61" s="122"/>
      <c r="M61" s="122"/>
      <c r="N61" s="122"/>
      <c r="O61" s="122"/>
      <c r="P61" s="122"/>
      <c r="Q61" s="123"/>
    </row>
    <row r="62" spans="1:17" x14ac:dyDescent="0.25">
      <c r="A62" s="132" t="s">
        <v>31</v>
      </c>
      <c r="B62" s="124" t="s">
        <v>164</v>
      </c>
      <c r="C62" s="125"/>
      <c r="D62" s="125"/>
      <c r="E62" s="125"/>
      <c r="F62" s="125"/>
      <c r="G62" s="126"/>
      <c r="H62" s="119" t="s">
        <v>12</v>
      </c>
      <c r="I62" s="119"/>
      <c r="J62" s="119"/>
      <c r="K62" s="119"/>
      <c r="L62" s="119"/>
      <c r="M62" s="119"/>
      <c r="N62" s="119"/>
      <c r="O62" s="119"/>
      <c r="P62" s="119"/>
      <c r="Q62" s="119"/>
    </row>
    <row r="63" spans="1:17" x14ac:dyDescent="0.25">
      <c r="A63" s="133"/>
      <c r="B63" s="127"/>
      <c r="C63" s="128"/>
      <c r="D63" s="128"/>
      <c r="E63" s="128"/>
      <c r="F63" s="128"/>
      <c r="G63" s="129"/>
      <c r="H63" s="111">
        <v>2016</v>
      </c>
      <c r="I63" s="111"/>
      <c r="J63" s="111">
        <v>2017</v>
      </c>
      <c r="K63" s="111"/>
      <c r="L63" s="119">
        <v>2018</v>
      </c>
      <c r="M63" s="119"/>
      <c r="N63" s="119">
        <v>2019</v>
      </c>
      <c r="O63" s="119"/>
      <c r="P63" s="111">
        <v>2020</v>
      </c>
      <c r="Q63" s="111"/>
    </row>
    <row r="64" spans="1:17" x14ac:dyDescent="0.25">
      <c r="A64" s="133"/>
      <c r="B64" s="127"/>
      <c r="C64" s="128"/>
      <c r="D64" s="128"/>
      <c r="E64" s="128"/>
      <c r="F64" s="128"/>
      <c r="G64" s="129"/>
      <c r="H64" s="64" t="s">
        <v>11</v>
      </c>
      <c r="I64" s="64" t="s">
        <v>2</v>
      </c>
      <c r="J64" s="64" t="s">
        <v>11</v>
      </c>
      <c r="K64" s="64" t="s">
        <v>2</v>
      </c>
      <c r="L64" s="65" t="s">
        <v>11</v>
      </c>
      <c r="M64" s="65" t="s">
        <v>2</v>
      </c>
      <c r="N64" s="65" t="s">
        <v>11</v>
      </c>
      <c r="O64" s="65" t="s">
        <v>2</v>
      </c>
      <c r="P64" s="64" t="s">
        <v>11</v>
      </c>
      <c r="Q64" s="64" t="s">
        <v>2</v>
      </c>
    </row>
    <row r="65" spans="1:20" x14ac:dyDescent="0.25">
      <c r="A65" s="133"/>
      <c r="B65" s="127"/>
      <c r="C65" s="128"/>
      <c r="D65" s="128"/>
      <c r="E65" s="128"/>
      <c r="F65" s="128"/>
      <c r="G65" s="129"/>
      <c r="H65" s="74">
        <v>15</v>
      </c>
      <c r="I65" s="74">
        <v>0</v>
      </c>
      <c r="J65" s="74">
        <v>18</v>
      </c>
      <c r="K65" s="74">
        <f>+M68</f>
        <v>10</v>
      </c>
      <c r="L65" s="75">
        <v>22</v>
      </c>
      <c r="M65" s="75"/>
      <c r="N65" s="75">
        <v>24</v>
      </c>
      <c r="O65" s="75"/>
      <c r="P65" s="74">
        <v>26</v>
      </c>
      <c r="Q65" s="74"/>
      <c r="R65" s="98">
        <v>15</v>
      </c>
    </row>
    <row r="66" spans="1:20" x14ac:dyDescent="0.25">
      <c r="A66" s="134" t="s">
        <v>13</v>
      </c>
      <c r="B66" s="134"/>
      <c r="C66" s="134"/>
      <c r="D66" s="134"/>
      <c r="E66" s="134"/>
      <c r="F66" s="134"/>
      <c r="G66" s="134"/>
      <c r="H66" s="134"/>
      <c r="I66" s="134"/>
      <c r="J66" s="134"/>
      <c r="K66" s="134"/>
      <c r="L66" s="134"/>
      <c r="M66" s="134"/>
      <c r="N66" s="134"/>
      <c r="O66" s="134"/>
      <c r="P66" s="134"/>
      <c r="Q66" s="134"/>
      <c r="R66" s="98">
        <v>13</v>
      </c>
    </row>
    <row r="67" spans="1:20" x14ac:dyDescent="0.25">
      <c r="A67" s="63" t="s">
        <v>14</v>
      </c>
      <c r="B67" s="63" t="s">
        <v>15</v>
      </c>
      <c r="C67" s="63" t="s">
        <v>16</v>
      </c>
      <c r="D67" s="63" t="s">
        <v>17</v>
      </c>
      <c r="E67" s="63" t="s">
        <v>18</v>
      </c>
      <c r="F67" s="63" t="s">
        <v>19</v>
      </c>
      <c r="G67" s="63" t="s">
        <v>20</v>
      </c>
      <c r="H67" s="63" t="s">
        <v>21</v>
      </c>
      <c r="I67" s="63" t="s">
        <v>22</v>
      </c>
      <c r="J67" s="63" t="s">
        <v>23</v>
      </c>
      <c r="K67" s="63" t="s">
        <v>24</v>
      </c>
      <c r="L67" s="63" t="s">
        <v>25</v>
      </c>
      <c r="M67" s="120" t="s">
        <v>26</v>
      </c>
      <c r="N67" s="120"/>
      <c r="O67" s="111" t="s">
        <v>27</v>
      </c>
      <c r="P67" s="111"/>
      <c r="Q67" s="86" t="s">
        <v>32</v>
      </c>
    </row>
    <row r="68" spans="1:20" x14ac:dyDescent="0.25">
      <c r="A68" s="106">
        <v>10</v>
      </c>
      <c r="B68" s="71"/>
      <c r="C68" s="71"/>
      <c r="D68" s="71"/>
      <c r="E68" s="71"/>
      <c r="F68" s="71"/>
      <c r="G68" s="71"/>
      <c r="H68" s="71"/>
      <c r="I68" s="71"/>
      <c r="J68" s="71"/>
      <c r="K68" s="71"/>
      <c r="L68" s="107"/>
      <c r="M68" s="146">
        <f>SUM(A68:L68)</f>
        <v>10</v>
      </c>
      <c r="N68" s="147"/>
      <c r="O68" s="130">
        <f>+M68/J65</f>
        <v>0.55555555555555558</v>
      </c>
      <c r="P68" s="131"/>
      <c r="Q68" s="109">
        <f>+K65</f>
        <v>10</v>
      </c>
    </row>
    <row r="69" spans="1:20" x14ac:dyDescent="0.25">
      <c r="A69" s="137" t="s">
        <v>28</v>
      </c>
      <c r="B69" s="138"/>
      <c r="C69" s="138"/>
      <c r="D69" s="138"/>
      <c r="E69" s="138"/>
      <c r="F69" s="138"/>
      <c r="G69" s="138"/>
      <c r="H69" s="138"/>
      <c r="I69" s="138"/>
      <c r="J69" s="138"/>
      <c r="K69" s="138"/>
      <c r="L69" s="138"/>
      <c r="M69" s="138"/>
      <c r="N69" s="138"/>
      <c r="O69" s="138"/>
      <c r="P69" s="138"/>
      <c r="Q69" s="139"/>
    </row>
    <row r="70" spans="1:20" x14ac:dyDescent="0.25">
      <c r="A70" s="137" t="s">
        <v>29</v>
      </c>
      <c r="B70" s="138"/>
      <c r="C70" s="138"/>
      <c r="D70" s="138"/>
      <c r="E70" s="138"/>
      <c r="F70" s="138"/>
      <c r="G70" s="138"/>
      <c r="H70" s="138"/>
      <c r="I70" s="138"/>
      <c r="J70" s="138"/>
      <c r="K70" s="138"/>
      <c r="L70" s="138"/>
      <c r="M70" s="138"/>
      <c r="N70" s="138"/>
      <c r="O70" s="138"/>
      <c r="P70" s="138"/>
      <c r="Q70" s="139"/>
      <c r="T70" s="73"/>
    </row>
    <row r="71" spans="1:20" ht="293.25" customHeight="1" x14ac:dyDescent="0.25">
      <c r="A71" s="116" t="s">
        <v>181</v>
      </c>
      <c r="B71" s="138"/>
      <c r="C71" s="138"/>
      <c r="D71" s="138"/>
      <c r="E71" s="138"/>
      <c r="F71" s="138"/>
      <c r="G71" s="138"/>
      <c r="H71" s="138"/>
      <c r="I71" s="138"/>
      <c r="J71" s="138"/>
      <c r="K71" s="138"/>
      <c r="L71" s="138"/>
      <c r="M71" s="138"/>
      <c r="N71" s="138"/>
      <c r="O71" s="138"/>
      <c r="P71" s="138"/>
      <c r="Q71" s="139"/>
    </row>
    <row r="72" spans="1:20" ht="48" customHeight="1" x14ac:dyDescent="0.25">
      <c r="A72" s="116" t="s">
        <v>175</v>
      </c>
      <c r="B72" s="138"/>
      <c r="C72" s="138"/>
      <c r="D72" s="138"/>
      <c r="E72" s="138"/>
      <c r="F72" s="138"/>
      <c r="G72" s="138"/>
      <c r="H72" s="138"/>
      <c r="I72" s="138"/>
      <c r="J72" s="138"/>
      <c r="K72" s="138"/>
      <c r="L72" s="138"/>
      <c r="M72" s="138"/>
      <c r="N72" s="138"/>
      <c r="O72" s="138"/>
      <c r="P72" s="138"/>
      <c r="Q72" s="139"/>
    </row>
    <row r="73" spans="1:20" x14ac:dyDescent="0.25">
      <c r="A73" s="60">
        <v>4</v>
      </c>
      <c r="B73" s="61"/>
      <c r="C73" s="61"/>
      <c r="D73" s="61"/>
      <c r="E73" s="61"/>
      <c r="F73" s="61"/>
      <c r="G73" s="61"/>
      <c r="H73" s="61"/>
      <c r="I73" s="61"/>
      <c r="J73" s="61"/>
      <c r="K73" s="61"/>
      <c r="L73" s="61"/>
      <c r="M73" s="61"/>
      <c r="N73" s="61"/>
      <c r="O73" s="61"/>
      <c r="P73" s="61"/>
      <c r="Q73" s="61"/>
    </row>
    <row r="74" spans="1:20" x14ac:dyDescent="0.25">
      <c r="A74" s="140" t="s">
        <v>3</v>
      </c>
      <c r="B74" s="141"/>
      <c r="C74" s="141"/>
      <c r="D74" s="141"/>
      <c r="E74" s="141"/>
      <c r="F74" s="141"/>
      <c r="G74" s="141"/>
      <c r="H74" s="141"/>
      <c r="I74" s="141"/>
      <c r="J74" s="141"/>
      <c r="K74" s="141"/>
      <c r="L74" s="141"/>
      <c r="M74" s="141"/>
      <c r="N74" s="141"/>
      <c r="O74" s="141"/>
      <c r="P74" s="141"/>
      <c r="Q74" s="142"/>
    </row>
    <row r="75" spans="1:20" x14ac:dyDescent="0.25">
      <c r="A75" s="112" t="s">
        <v>0</v>
      </c>
      <c r="B75" s="113"/>
      <c r="C75" s="113"/>
      <c r="D75" s="113"/>
      <c r="E75" s="113"/>
      <c r="F75" s="113"/>
      <c r="G75" s="113"/>
      <c r="H75" s="113"/>
      <c r="I75" s="113"/>
      <c r="J75" s="113"/>
      <c r="K75" s="113"/>
      <c r="L75" s="113"/>
      <c r="M75" s="113"/>
      <c r="N75" s="113"/>
      <c r="O75" s="113"/>
      <c r="P75" s="113"/>
      <c r="Q75" s="114"/>
    </row>
    <row r="76" spans="1:20" x14ac:dyDescent="0.25">
      <c r="A76" s="112" t="s">
        <v>1</v>
      </c>
      <c r="B76" s="113"/>
      <c r="C76" s="113"/>
      <c r="D76" s="113"/>
      <c r="E76" s="113"/>
      <c r="F76" s="113"/>
      <c r="G76" s="113"/>
      <c r="H76" s="113"/>
      <c r="I76" s="113"/>
      <c r="J76" s="113"/>
      <c r="K76" s="113"/>
      <c r="L76" s="113"/>
      <c r="M76" s="113"/>
      <c r="N76" s="113"/>
      <c r="O76" s="113"/>
      <c r="P76" s="113"/>
      <c r="Q76" s="114"/>
    </row>
    <row r="77" spans="1:20" x14ac:dyDescent="0.25">
      <c r="A77" s="112" t="s">
        <v>4</v>
      </c>
      <c r="B77" s="113"/>
      <c r="C77" s="113"/>
      <c r="D77" s="113"/>
      <c r="E77" s="113"/>
      <c r="F77" s="113"/>
      <c r="G77" s="113"/>
      <c r="H77" s="113"/>
      <c r="I77" s="113"/>
      <c r="J77" s="113"/>
      <c r="K77" s="113"/>
      <c r="L77" s="113"/>
      <c r="M77" s="113"/>
      <c r="N77" s="113"/>
      <c r="O77" s="113"/>
      <c r="P77" s="113"/>
      <c r="Q77" s="114"/>
    </row>
    <row r="78" spans="1:20" x14ac:dyDescent="0.25">
      <c r="A78" s="112" t="s">
        <v>123</v>
      </c>
      <c r="B78" s="113"/>
      <c r="C78" s="113"/>
      <c r="D78" s="113"/>
      <c r="E78" s="113"/>
      <c r="F78" s="113"/>
      <c r="G78" s="113"/>
      <c r="H78" s="113"/>
      <c r="I78" s="113"/>
      <c r="J78" s="113"/>
      <c r="K78" s="113"/>
      <c r="L78" s="113"/>
      <c r="M78" s="113"/>
      <c r="N78" s="113"/>
      <c r="O78" s="113"/>
      <c r="P78" s="113"/>
      <c r="Q78" s="114"/>
    </row>
    <row r="79" spans="1:20" x14ac:dyDescent="0.25">
      <c r="A79" s="112" t="s">
        <v>124</v>
      </c>
      <c r="B79" s="113"/>
      <c r="C79" s="113"/>
      <c r="D79" s="113"/>
      <c r="E79" s="113"/>
      <c r="F79" s="113"/>
      <c r="G79" s="113"/>
      <c r="H79" s="113"/>
      <c r="I79" s="113"/>
      <c r="J79" s="113"/>
      <c r="K79" s="113"/>
      <c r="L79" s="113"/>
      <c r="M79" s="113"/>
      <c r="N79" s="113"/>
      <c r="O79" s="113"/>
      <c r="P79" s="113"/>
      <c r="Q79" s="114"/>
    </row>
    <row r="80" spans="1:20" x14ac:dyDescent="0.25">
      <c r="A80" s="115" t="s">
        <v>5</v>
      </c>
      <c r="B80" s="115"/>
      <c r="C80" s="115"/>
      <c r="D80" s="143" t="s">
        <v>6</v>
      </c>
      <c r="E80" s="144"/>
      <c r="F80" s="144"/>
      <c r="G80" s="144"/>
      <c r="H80" s="144"/>
      <c r="I80" s="144"/>
      <c r="J80" s="144"/>
      <c r="K80" s="144"/>
      <c r="L80" s="144"/>
      <c r="M80" s="144"/>
      <c r="N80" s="144"/>
      <c r="O80" s="144"/>
      <c r="P80" s="144"/>
      <c r="Q80" s="145"/>
    </row>
    <row r="81" spans="1:17" x14ac:dyDescent="0.25">
      <c r="A81" s="119" t="s">
        <v>7</v>
      </c>
      <c r="B81" s="119"/>
      <c r="C81" s="119"/>
      <c r="D81" s="119"/>
      <c r="E81" s="119"/>
      <c r="F81" s="119"/>
      <c r="G81" s="119"/>
      <c r="H81" s="119"/>
      <c r="I81" s="119"/>
      <c r="J81" s="119"/>
      <c r="K81" s="119"/>
      <c r="L81" s="119"/>
      <c r="M81" s="119"/>
      <c r="N81" s="119"/>
      <c r="O81" s="119"/>
      <c r="P81" s="119"/>
      <c r="Q81" s="119"/>
    </row>
    <row r="82" spans="1:17" x14ac:dyDescent="0.25">
      <c r="A82" s="119" t="s">
        <v>8</v>
      </c>
      <c r="B82" s="119"/>
      <c r="C82" s="119"/>
      <c r="D82" s="119"/>
      <c r="E82" s="119"/>
      <c r="F82" s="119"/>
      <c r="G82" s="119"/>
      <c r="H82" s="119"/>
      <c r="I82" s="119"/>
      <c r="J82" s="119"/>
      <c r="K82" s="119"/>
      <c r="L82" s="119"/>
      <c r="M82" s="119"/>
      <c r="N82" s="119"/>
      <c r="O82" s="119"/>
      <c r="P82" s="119"/>
      <c r="Q82" s="119"/>
    </row>
    <row r="83" spans="1:17" x14ac:dyDescent="0.25">
      <c r="A83" s="115" t="s">
        <v>10</v>
      </c>
      <c r="B83" s="115"/>
      <c r="C83" s="115"/>
      <c r="D83" s="121" t="s">
        <v>128</v>
      </c>
      <c r="E83" s="122"/>
      <c r="F83" s="122"/>
      <c r="G83" s="122"/>
      <c r="H83" s="122"/>
      <c r="I83" s="122"/>
      <c r="J83" s="122"/>
      <c r="K83" s="122"/>
      <c r="L83" s="122"/>
      <c r="M83" s="122"/>
      <c r="N83" s="122"/>
      <c r="O83" s="122"/>
      <c r="P83" s="122"/>
      <c r="Q83" s="123"/>
    </row>
    <row r="84" spans="1:17" x14ac:dyDescent="0.25">
      <c r="A84" s="115" t="s">
        <v>9</v>
      </c>
      <c r="B84" s="115"/>
      <c r="C84" s="115"/>
      <c r="D84" s="121" t="s">
        <v>130</v>
      </c>
      <c r="E84" s="122"/>
      <c r="F84" s="122"/>
      <c r="G84" s="122"/>
      <c r="H84" s="122"/>
      <c r="I84" s="122"/>
      <c r="J84" s="122"/>
      <c r="K84" s="122"/>
      <c r="L84" s="122"/>
      <c r="M84" s="122"/>
      <c r="N84" s="122"/>
      <c r="O84" s="122"/>
      <c r="P84" s="122"/>
      <c r="Q84" s="123"/>
    </row>
    <row r="85" spans="1:17" x14ac:dyDescent="0.25">
      <c r="A85" s="115" t="s">
        <v>126</v>
      </c>
      <c r="B85" s="115"/>
      <c r="C85" s="115"/>
      <c r="D85" s="121" t="s">
        <v>131</v>
      </c>
      <c r="E85" s="122"/>
      <c r="F85" s="122"/>
      <c r="G85" s="122"/>
      <c r="H85" s="122"/>
      <c r="I85" s="122"/>
      <c r="J85" s="122"/>
      <c r="K85" s="122"/>
      <c r="L85" s="122"/>
      <c r="M85" s="122"/>
      <c r="N85" s="122"/>
      <c r="O85" s="122"/>
      <c r="P85" s="122"/>
      <c r="Q85" s="123"/>
    </row>
    <row r="86" spans="1:17" x14ac:dyDescent="0.25">
      <c r="A86" s="132" t="s">
        <v>31</v>
      </c>
      <c r="B86" s="124" t="s">
        <v>165</v>
      </c>
      <c r="C86" s="125"/>
      <c r="D86" s="125"/>
      <c r="E86" s="125"/>
      <c r="F86" s="125"/>
      <c r="G86" s="126"/>
      <c r="H86" s="119" t="s">
        <v>12</v>
      </c>
      <c r="I86" s="119"/>
      <c r="J86" s="119"/>
      <c r="K86" s="119"/>
      <c r="L86" s="119"/>
      <c r="M86" s="119"/>
      <c r="N86" s="119"/>
      <c r="O86" s="119"/>
      <c r="P86" s="119"/>
      <c r="Q86" s="119"/>
    </row>
    <row r="87" spans="1:17" x14ac:dyDescent="0.25">
      <c r="A87" s="133"/>
      <c r="B87" s="127"/>
      <c r="C87" s="128"/>
      <c r="D87" s="128"/>
      <c r="E87" s="128"/>
      <c r="F87" s="128"/>
      <c r="G87" s="129"/>
      <c r="H87" s="111">
        <v>2016</v>
      </c>
      <c r="I87" s="111"/>
      <c r="J87" s="111">
        <v>2017</v>
      </c>
      <c r="K87" s="111"/>
      <c r="L87" s="119">
        <v>2018</v>
      </c>
      <c r="M87" s="119"/>
      <c r="N87" s="119">
        <v>2019</v>
      </c>
      <c r="O87" s="119"/>
      <c r="P87" s="111">
        <v>2020</v>
      </c>
      <c r="Q87" s="111"/>
    </row>
    <row r="88" spans="1:17" x14ac:dyDescent="0.25">
      <c r="A88" s="133"/>
      <c r="B88" s="127"/>
      <c r="C88" s="128"/>
      <c r="D88" s="128"/>
      <c r="E88" s="128"/>
      <c r="F88" s="128"/>
      <c r="G88" s="129"/>
      <c r="H88" s="64" t="s">
        <v>11</v>
      </c>
      <c r="I88" s="64" t="s">
        <v>2</v>
      </c>
      <c r="J88" s="64" t="s">
        <v>11</v>
      </c>
      <c r="K88" s="64" t="s">
        <v>2</v>
      </c>
      <c r="L88" s="65" t="s">
        <v>11</v>
      </c>
      <c r="M88" s="65" t="s">
        <v>2</v>
      </c>
      <c r="N88" s="65" t="s">
        <v>11</v>
      </c>
      <c r="O88" s="65" t="s">
        <v>2</v>
      </c>
      <c r="P88" s="64" t="s">
        <v>11</v>
      </c>
      <c r="Q88" s="64" t="s">
        <v>2</v>
      </c>
    </row>
    <row r="89" spans="1:17" x14ac:dyDescent="0.25">
      <c r="A89" s="133"/>
      <c r="B89" s="127"/>
      <c r="C89" s="128"/>
      <c r="D89" s="128"/>
      <c r="E89" s="128"/>
      <c r="F89" s="128"/>
      <c r="G89" s="129"/>
      <c r="H89" s="89">
        <v>500</v>
      </c>
      <c r="I89" s="89">
        <v>500</v>
      </c>
      <c r="J89" s="89">
        <v>1000</v>
      </c>
      <c r="K89" s="89">
        <f>SUM(A92:L92)</f>
        <v>97</v>
      </c>
      <c r="L89" s="90">
        <v>1000</v>
      </c>
      <c r="M89" s="90"/>
      <c r="N89" s="90">
        <v>1000</v>
      </c>
      <c r="O89" s="90"/>
      <c r="P89" s="89">
        <v>4000</v>
      </c>
      <c r="Q89" s="89">
        <f>+I89+K89+M89+O89</f>
        <v>597</v>
      </c>
    </row>
    <row r="90" spans="1:17" x14ac:dyDescent="0.25">
      <c r="A90" s="134" t="s">
        <v>13</v>
      </c>
      <c r="B90" s="134"/>
      <c r="C90" s="134"/>
      <c r="D90" s="134"/>
      <c r="E90" s="134"/>
      <c r="F90" s="134"/>
      <c r="G90" s="134"/>
      <c r="H90" s="134"/>
      <c r="I90" s="134"/>
      <c r="J90" s="134"/>
      <c r="K90" s="134"/>
      <c r="L90" s="134"/>
      <c r="M90" s="134"/>
      <c r="N90" s="134"/>
      <c r="O90" s="134"/>
      <c r="P90" s="134"/>
      <c r="Q90" s="134"/>
    </row>
    <row r="91" spans="1:17" x14ac:dyDescent="0.25">
      <c r="A91" s="63" t="s">
        <v>14</v>
      </c>
      <c r="B91" s="63" t="s">
        <v>15</v>
      </c>
      <c r="C91" s="63" t="s">
        <v>16</v>
      </c>
      <c r="D91" s="63" t="s">
        <v>17</v>
      </c>
      <c r="E91" s="63" t="s">
        <v>18</v>
      </c>
      <c r="F91" s="63" t="s">
        <v>19</v>
      </c>
      <c r="G91" s="63" t="s">
        <v>20</v>
      </c>
      <c r="H91" s="63" t="s">
        <v>21</v>
      </c>
      <c r="I91" s="63" t="s">
        <v>22</v>
      </c>
      <c r="J91" s="63" t="s">
        <v>23</v>
      </c>
      <c r="K91" s="63" t="s">
        <v>24</v>
      </c>
      <c r="L91" s="63" t="s">
        <v>25</v>
      </c>
      <c r="M91" s="120" t="s">
        <v>26</v>
      </c>
      <c r="N91" s="120"/>
      <c r="O91" s="111" t="s">
        <v>27</v>
      </c>
      <c r="P91" s="111"/>
      <c r="Q91" s="86" t="s">
        <v>32</v>
      </c>
    </row>
    <row r="92" spans="1:17" x14ac:dyDescent="0.25">
      <c r="A92" s="108">
        <v>97</v>
      </c>
      <c r="B92" s="76"/>
      <c r="C92" s="76"/>
      <c r="D92" s="76"/>
      <c r="E92" s="76"/>
      <c r="F92" s="76">
        <v>0</v>
      </c>
      <c r="G92" s="76">
        <v>0</v>
      </c>
      <c r="H92" s="76">
        <v>0</v>
      </c>
      <c r="I92" s="76">
        <v>0</v>
      </c>
      <c r="J92" s="76">
        <v>0</v>
      </c>
      <c r="K92" s="76">
        <v>0</v>
      </c>
      <c r="L92" s="75"/>
      <c r="M92" s="146">
        <f>SUM(A92:L92)</f>
        <v>97</v>
      </c>
      <c r="N92" s="147"/>
      <c r="O92" s="130">
        <f>+M92/J89</f>
        <v>9.7000000000000003E-2</v>
      </c>
      <c r="P92" s="131"/>
      <c r="Q92" s="109">
        <f>+K89</f>
        <v>97</v>
      </c>
    </row>
    <row r="93" spans="1:17" x14ac:dyDescent="0.25">
      <c r="A93" s="137" t="s">
        <v>28</v>
      </c>
      <c r="B93" s="138"/>
      <c r="C93" s="138"/>
      <c r="D93" s="138"/>
      <c r="E93" s="138"/>
      <c r="F93" s="138"/>
      <c r="G93" s="138"/>
      <c r="H93" s="138"/>
      <c r="I93" s="138"/>
      <c r="J93" s="138"/>
      <c r="K93" s="138"/>
      <c r="L93" s="138"/>
      <c r="M93" s="138"/>
      <c r="N93" s="138"/>
      <c r="O93" s="138"/>
      <c r="P93" s="138"/>
      <c r="Q93" s="139"/>
    </row>
    <row r="94" spans="1:17" x14ac:dyDescent="0.25">
      <c r="A94" s="137" t="s">
        <v>29</v>
      </c>
      <c r="B94" s="138"/>
      <c r="C94" s="138"/>
      <c r="D94" s="138"/>
      <c r="E94" s="138"/>
      <c r="F94" s="138"/>
      <c r="G94" s="138"/>
      <c r="H94" s="138"/>
      <c r="I94" s="138"/>
      <c r="J94" s="138"/>
      <c r="K94" s="138"/>
      <c r="L94" s="138"/>
      <c r="M94" s="138"/>
      <c r="N94" s="138"/>
      <c r="O94" s="138"/>
      <c r="P94" s="138"/>
      <c r="Q94" s="139"/>
    </row>
    <row r="95" spans="1:17" ht="114.75" customHeight="1" x14ac:dyDescent="0.25">
      <c r="A95" s="116" t="s">
        <v>177</v>
      </c>
      <c r="B95" s="138"/>
      <c r="C95" s="138"/>
      <c r="D95" s="138"/>
      <c r="E95" s="138"/>
      <c r="F95" s="138"/>
      <c r="G95" s="138"/>
      <c r="H95" s="138"/>
      <c r="I95" s="138"/>
      <c r="J95" s="138"/>
      <c r="K95" s="138"/>
      <c r="L95" s="138"/>
      <c r="M95" s="138"/>
      <c r="N95" s="138"/>
      <c r="O95" s="138"/>
      <c r="P95" s="138"/>
      <c r="Q95" s="139"/>
    </row>
    <row r="96" spans="1:17" ht="35.25" customHeight="1" x14ac:dyDescent="0.25">
      <c r="A96" s="116" t="s">
        <v>176</v>
      </c>
      <c r="B96" s="138"/>
      <c r="C96" s="138"/>
      <c r="D96" s="138"/>
      <c r="E96" s="138"/>
      <c r="F96" s="138"/>
      <c r="G96" s="138"/>
      <c r="H96" s="138"/>
      <c r="I96" s="138"/>
      <c r="J96" s="138"/>
      <c r="K96" s="138"/>
      <c r="L96" s="138"/>
      <c r="M96" s="138"/>
      <c r="N96" s="138"/>
      <c r="O96" s="138"/>
      <c r="P96" s="138"/>
      <c r="Q96" s="139"/>
    </row>
    <row r="97" spans="1:17" x14ac:dyDescent="0.25">
      <c r="A97" s="60">
        <v>5</v>
      </c>
      <c r="B97" s="61"/>
      <c r="C97" s="61"/>
      <c r="D97" s="61"/>
      <c r="E97" s="61"/>
      <c r="F97" s="61"/>
      <c r="G97" s="61"/>
      <c r="H97" s="61"/>
      <c r="I97" s="61"/>
      <c r="J97" s="61"/>
      <c r="K97" s="61"/>
      <c r="L97" s="61"/>
      <c r="M97" s="61"/>
      <c r="N97" s="61"/>
      <c r="O97" s="61"/>
      <c r="P97" s="61"/>
      <c r="Q97" s="61"/>
    </row>
    <row r="98" spans="1:17" x14ac:dyDescent="0.25">
      <c r="A98" s="140" t="s">
        <v>3</v>
      </c>
      <c r="B98" s="141"/>
      <c r="C98" s="141"/>
      <c r="D98" s="141"/>
      <c r="E98" s="141"/>
      <c r="F98" s="141"/>
      <c r="G98" s="141"/>
      <c r="H98" s="141"/>
      <c r="I98" s="141"/>
      <c r="J98" s="141"/>
      <c r="K98" s="141"/>
      <c r="L98" s="141"/>
      <c r="M98" s="141"/>
      <c r="N98" s="141"/>
      <c r="O98" s="141"/>
      <c r="P98" s="141"/>
      <c r="Q98" s="142"/>
    </row>
    <row r="99" spans="1:17" x14ac:dyDescent="0.25">
      <c r="A99" s="112" t="s">
        <v>0</v>
      </c>
      <c r="B99" s="113"/>
      <c r="C99" s="113"/>
      <c r="D99" s="113"/>
      <c r="E99" s="113"/>
      <c r="F99" s="113"/>
      <c r="G99" s="113"/>
      <c r="H99" s="113"/>
      <c r="I99" s="113"/>
      <c r="J99" s="113"/>
      <c r="K99" s="113"/>
      <c r="L99" s="113"/>
      <c r="M99" s="113"/>
      <c r="N99" s="113"/>
      <c r="O99" s="113"/>
      <c r="P99" s="113"/>
      <c r="Q99" s="114"/>
    </row>
    <row r="100" spans="1:17" x14ac:dyDescent="0.25">
      <c r="A100" s="112" t="s">
        <v>1</v>
      </c>
      <c r="B100" s="113"/>
      <c r="C100" s="113"/>
      <c r="D100" s="113"/>
      <c r="E100" s="113"/>
      <c r="F100" s="113"/>
      <c r="G100" s="113"/>
      <c r="H100" s="113"/>
      <c r="I100" s="113"/>
      <c r="J100" s="113"/>
      <c r="K100" s="113"/>
      <c r="L100" s="113"/>
      <c r="M100" s="113"/>
      <c r="N100" s="113"/>
      <c r="O100" s="113"/>
      <c r="P100" s="113"/>
      <c r="Q100" s="114"/>
    </row>
    <row r="101" spans="1:17" x14ac:dyDescent="0.25">
      <c r="A101" s="112" t="s">
        <v>4</v>
      </c>
      <c r="B101" s="113"/>
      <c r="C101" s="113"/>
      <c r="D101" s="113"/>
      <c r="E101" s="113"/>
      <c r="F101" s="113"/>
      <c r="G101" s="113"/>
      <c r="H101" s="113"/>
      <c r="I101" s="113"/>
      <c r="J101" s="113"/>
      <c r="K101" s="113"/>
      <c r="L101" s="113"/>
      <c r="M101" s="113"/>
      <c r="N101" s="113"/>
      <c r="O101" s="113"/>
      <c r="P101" s="113"/>
      <c r="Q101" s="114"/>
    </row>
    <row r="102" spans="1:17" x14ac:dyDescent="0.25">
      <c r="A102" s="112" t="s">
        <v>123</v>
      </c>
      <c r="B102" s="113"/>
      <c r="C102" s="113"/>
      <c r="D102" s="113"/>
      <c r="E102" s="113"/>
      <c r="F102" s="113"/>
      <c r="G102" s="113"/>
      <c r="H102" s="113"/>
      <c r="I102" s="113"/>
      <c r="J102" s="113"/>
      <c r="K102" s="113"/>
      <c r="L102" s="113"/>
      <c r="M102" s="113"/>
      <c r="N102" s="113"/>
      <c r="O102" s="113"/>
      <c r="P102" s="113"/>
      <c r="Q102" s="114"/>
    </row>
    <row r="103" spans="1:17" x14ac:dyDescent="0.25">
      <c r="A103" s="112" t="s">
        <v>124</v>
      </c>
      <c r="B103" s="113"/>
      <c r="C103" s="113"/>
      <c r="D103" s="113"/>
      <c r="E103" s="113"/>
      <c r="F103" s="113"/>
      <c r="G103" s="113"/>
      <c r="H103" s="113"/>
      <c r="I103" s="113"/>
      <c r="J103" s="113"/>
      <c r="K103" s="113"/>
      <c r="L103" s="113"/>
      <c r="M103" s="113"/>
      <c r="N103" s="113"/>
      <c r="O103" s="113"/>
      <c r="P103" s="113"/>
      <c r="Q103" s="114"/>
    </row>
    <row r="104" spans="1:17" x14ac:dyDescent="0.25">
      <c r="A104" s="115" t="s">
        <v>5</v>
      </c>
      <c r="B104" s="115"/>
      <c r="C104" s="115"/>
      <c r="D104" s="116" t="s">
        <v>6</v>
      </c>
      <c r="E104" s="117"/>
      <c r="F104" s="117"/>
      <c r="G104" s="117"/>
      <c r="H104" s="117"/>
      <c r="I104" s="117"/>
      <c r="J104" s="117"/>
      <c r="K104" s="117"/>
      <c r="L104" s="117"/>
      <c r="M104" s="117"/>
      <c r="N104" s="117"/>
      <c r="O104" s="117"/>
      <c r="P104" s="117"/>
      <c r="Q104" s="118"/>
    </row>
    <row r="105" spans="1:17" x14ac:dyDescent="0.25">
      <c r="A105" s="119" t="s">
        <v>7</v>
      </c>
      <c r="B105" s="119"/>
      <c r="C105" s="119"/>
      <c r="D105" s="119"/>
      <c r="E105" s="119"/>
      <c r="F105" s="119"/>
      <c r="G105" s="119"/>
      <c r="H105" s="119"/>
      <c r="I105" s="119"/>
      <c r="J105" s="119"/>
      <c r="K105" s="119"/>
      <c r="L105" s="119"/>
      <c r="M105" s="119"/>
      <c r="N105" s="119"/>
      <c r="O105" s="119"/>
      <c r="P105" s="119"/>
      <c r="Q105" s="119"/>
    </row>
    <row r="106" spans="1:17" x14ac:dyDescent="0.25">
      <c r="A106" s="119" t="s">
        <v>8</v>
      </c>
      <c r="B106" s="119"/>
      <c r="C106" s="119"/>
      <c r="D106" s="119"/>
      <c r="E106" s="119"/>
      <c r="F106" s="119"/>
      <c r="G106" s="119"/>
      <c r="H106" s="119"/>
      <c r="I106" s="119"/>
      <c r="J106" s="119"/>
      <c r="K106" s="119"/>
      <c r="L106" s="119"/>
      <c r="M106" s="119"/>
      <c r="N106" s="119"/>
      <c r="O106" s="119"/>
      <c r="P106" s="119"/>
      <c r="Q106" s="119"/>
    </row>
    <row r="107" spans="1:17" x14ac:dyDescent="0.25">
      <c r="A107" s="115" t="s">
        <v>10</v>
      </c>
      <c r="B107" s="115"/>
      <c r="C107" s="115"/>
      <c r="D107" s="121" t="s">
        <v>132</v>
      </c>
      <c r="E107" s="122"/>
      <c r="F107" s="122"/>
      <c r="G107" s="122"/>
      <c r="H107" s="122"/>
      <c r="I107" s="122"/>
      <c r="J107" s="122"/>
      <c r="K107" s="122"/>
      <c r="L107" s="122"/>
      <c r="M107" s="122"/>
      <c r="N107" s="122"/>
      <c r="O107" s="122"/>
      <c r="P107" s="122"/>
      <c r="Q107" s="123"/>
    </row>
    <row r="108" spans="1:17" x14ac:dyDescent="0.25">
      <c r="A108" s="115" t="s">
        <v>9</v>
      </c>
      <c r="B108" s="115"/>
      <c r="C108" s="115"/>
      <c r="D108" s="121" t="s">
        <v>134</v>
      </c>
      <c r="E108" s="122"/>
      <c r="F108" s="122"/>
      <c r="G108" s="122"/>
      <c r="H108" s="122"/>
      <c r="I108" s="122"/>
      <c r="J108" s="122"/>
      <c r="K108" s="122"/>
      <c r="L108" s="122"/>
      <c r="M108" s="122"/>
      <c r="N108" s="122"/>
      <c r="O108" s="122"/>
      <c r="P108" s="122"/>
      <c r="Q108" s="123"/>
    </row>
    <row r="109" spans="1:17" x14ac:dyDescent="0.25">
      <c r="A109" s="115" t="s">
        <v>126</v>
      </c>
      <c r="B109" s="115"/>
      <c r="C109" s="115"/>
      <c r="D109" s="121" t="s">
        <v>133</v>
      </c>
      <c r="E109" s="122"/>
      <c r="F109" s="122"/>
      <c r="G109" s="122"/>
      <c r="H109" s="122"/>
      <c r="I109" s="122"/>
      <c r="J109" s="122"/>
      <c r="K109" s="122"/>
      <c r="L109" s="122"/>
      <c r="M109" s="122"/>
      <c r="N109" s="122"/>
      <c r="O109" s="122"/>
      <c r="P109" s="122"/>
      <c r="Q109" s="123"/>
    </row>
    <row r="110" spans="1:17" x14ac:dyDescent="0.25">
      <c r="A110" s="132" t="s">
        <v>31</v>
      </c>
      <c r="B110" s="124" t="s">
        <v>166</v>
      </c>
      <c r="C110" s="125"/>
      <c r="D110" s="125"/>
      <c r="E110" s="125"/>
      <c r="F110" s="125"/>
      <c r="G110" s="126"/>
      <c r="H110" s="119" t="s">
        <v>12</v>
      </c>
      <c r="I110" s="119"/>
      <c r="J110" s="119"/>
      <c r="K110" s="119"/>
      <c r="L110" s="119"/>
      <c r="M110" s="119"/>
      <c r="N110" s="119"/>
      <c r="O110" s="119"/>
      <c r="P110" s="119"/>
      <c r="Q110" s="119"/>
    </row>
    <row r="111" spans="1:17" x14ac:dyDescent="0.25">
      <c r="A111" s="133"/>
      <c r="B111" s="127"/>
      <c r="C111" s="128"/>
      <c r="D111" s="128"/>
      <c r="E111" s="128"/>
      <c r="F111" s="128"/>
      <c r="G111" s="129"/>
      <c r="H111" s="111">
        <v>2016</v>
      </c>
      <c r="I111" s="111"/>
      <c r="J111" s="111">
        <v>2017</v>
      </c>
      <c r="K111" s="111"/>
      <c r="L111" s="119">
        <v>2018</v>
      </c>
      <c r="M111" s="119"/>
      <c r="N111" s="119">
        <v>2019</v>
      </c>
      <c r="O111" s="119"/>
      <c r="P111" s="111">
        <v>2020</v>
      </c>
      <c r="Q111" s="111"/>
    </row>
    <row r="112" spans="1:17" x14ac:dyDescent="0.25">
      <c r="A112" s="133"/>
      <c r="B112" s="127"/>
      <c r="C112" s="128"/>
      <c r="D112" s="128"/>
      <c r="E112" s="128"/>
      <c r="F112" s="128"/>
      <c r="G112" s="129"/>
      <c r="H112" s="64" t="s">
        <v>11</v>
      </c>
      <c r="I112" s="64" t="s">
        <v>2</v>
      </c>
      <c r="J112" s="64" t="s">
        <v>11</v>
      </c>
      <c r="K112" s="64" t="s">
        <v>2</v>
      </c>
      <c r="L112" s="65" t="s">
        <v>11</v>
      </c>
      <c r="M112" s="65" t="s">
        <v>2</v>
      </c>
      <c r="N112" s="65" t="s">
        <v>11</v>
      </c>
      <c r="O112" s="65" t="s">
        <v>2</v>
      </c>
      <c r="P112" s="64" t="s">
        <v>11</v>
      </c>
      <c r="Q112" s="64" t="s">
        <v>2</v>
      </c>
    </row>
    <row r="113" spans="1:17" x14ac:dyDescent="0.25">
      <c r="A113" s="133"/>
      <c r="B113" s="127"/>
      <c r="C113" s="128"/>
      <c r="D113" s="128"/>
      <c r="E113" s="128"/>
      <c r="F113" s="128"/>
      <c r="G113" s="129"/>
      <c r="H113" s="74">
        <v>15000</v>
      </c>
      <c r="I113" s="74">
        <v>15000</v>
      </c>
      <c r="J113" s="74">
        <v>20000</v>
      </c>
      <c r="K113" s="74">
        <f>SUM(A116:L116)</f>
        <v>1874</v>
      </c>
      <c r="L113" s="75">
        <v>20000</v>
      </c>
      <c r="M113" s="75"/>
      <c r="N113" s="75">
        <v>20000</v>
      </c>
      <c r="O113" s="75"/>
      <c r="P113" s="74">
        <v>5000</v>
      </c>
      <c r="Q113" s="89">
        <f>+I113+K113+M113+O113</f>
        <v>16874</v>
      </c>
    </row>
    <row r="114" spans="1:17" x14ac:dyDescent="0.25">
      <c r="A114" s="134" t="s">
        <v>13</v>
      </c>
      <c r="B114" s="134"/>
      <c r="C114" s="134"/>
      <c r="D114" s="134"/>
      <c r="E114" s="134"/>
      <c r="F114" s="134"/>
      <c r="G114" s="134"/>
      <c r="H114" s="134"/>
      <c r="I114" s="134"/>
      <c r="J114" s="134"/>
      <c r="K114" s="134"/>
      <c r="L114" s="134"/>
      <c r="M114" s="134"/>
      <c r="N114" s="134"/>
      <c r="O114" s="134"/>
      <c r="P114" s="134"/>
      <c r="Q114" s="134"/>
    </row>
    <row r="115" spans="1:17" x14ac:dyDescent="0.25">
      <c r="A115" s="63" t="s">
        <v>14</v>
      </c>
      <c r="B115" s="63" t="s">
        <v>15</v>
      </c>
      <c r="C115" s="63" t="s">
        <v>16</v>
      </c>
      <c r="D115" s="63" t="s">
        <v>17</v>
      </c>
      <c r="E115" s="63" t="s">
        <v>18</v>
      </c>
      <c r="F115" s="63" t="s">
        <v>19</v>
      </c>
      <c r="G115" s="63" t="s">
        <v>20</v>
      </c>
      <c r="H115" s="63" t="s">
        <v>21</v>
      </c>
      <c r="I115" s="63" t="s">
        <v>22</v>
      </c>
      <c r="J115" s="63" t="s">
        <v>23</v>
      </c>
      <c r="K115" s="63" t="s">
        <v>24</v>
      </c>
      <c r="L115" s="63" t="s">
        <v>25</v>
      </c>
      <c r="M115" s="120" t="s">
        <v>26</v>
      </c>
      <c r="N115" s="120"/>
      <c r="O115" s="111" t="s">
        <v>27</v>
      </c>
      <c r="P115" s="111"/>
      <c r="Q115" s="86" t="s">
        <v>32</v>
      </c>
    </row>
    <row r="116" spans="1:17" x14ac:dyDescent="0.25">
      <c r="A116" s="108">
        <f>1840+34</f>
        <v>1874</v>
      </c>
      <c r="B116" s="76"/>
      <c r="C116" s="76"/>
      <c r="D116" s="76"/>
      <c r="E116" s="76"/>
      <c r="F116" s="76">
        <v>0</v>
      </c>
      <c r="G116" s="76">
        <v>0</v>
      </c>
      <c r="H116" s="76">
        <v>0</v>
      </c>
      <c r="I116" s="76">
        <v>0</v>
      </c>
      <c r="J116" s="76">
        <v>0</v>
      </c>
      <c r="K116" s="76">
        <v>0</v>
      </c>
      <c r="L116" s="76"/>
      <c r="M116" s="146">
        <f>SUM(A116:L116)</f>
        <v>1874</v>
      </c>
      <c r="N116" s="147"/>
      <c r="O116" s="130">
        <f>+M116/J113</f>
        <v>9.3700000000000006E-2</v>
      </c>
      <c r="P116" s="131"/>
      <c r="Q116" s="109">
        <f>+K113</f>
        <v>1874</v>
      </c>
    </row>
    <row r="117" spans="1:17" x14ac:dyDescent="0.25">
      <c r="A117" s="137" t="s">
        <v>28</v>
      </c>
      <c r="B117" s="138"/>
      <c r="C117" s="138"/>
      <c r="D117" s="138"/>
      <c r="E117" s="138"/>
      <c r="F117" s="138"/>
      <c r="G117" s="138"/>
      <c r="H117" s="138"/>
      <c r="I117" s="138"/>
      <c r="J117" s="138"/>
      <c r="K117" s="138"/>
      <c r="L117" s="138"/>
      <c r="M117" s="138"/>
      <c r="N117" s="138"/>
      <c r="O117" s="138"/>
      <c r="P117" s="138"/>
      <c r="Q117" s="139"/>
    </row>
    <row r="118" spans="1:17" x14ac:dyDescent="0.25">
      <c r="A118" s="137" t="s">
        <v>29</v>
      </c>
      <c r="B118" s="138"/>
      <c r="C118" s="138"/>
      <c r="D118" s="138"/>
      <c r="E118" s="138"/>
      <c r="F118" s="138"/>
      <c r="G118" s="138"/>
      <c r="H118" s="138"/>
      <c r="I118" s="138"/>
      <c r="J118" s="138"/>
      <c r="K118" s="138"/>
      <c r="L118" s="138"/>
      <c r="M118" s="138"/>
      <c r="N118" s="138"/>
      <c r="O118" s="138"/>
      <c r="P118" s="138"/>
      <c r="Q118" s="139"/>
    </row>
    <row r="119" spans="1:17" ht="409.6" customHeight="1" x14ac:dyDescent="0.25">
      <c r="A119" s="116" t="s">
        <v>182</v>
      </c>
      <c r="B119" s="138"/>
      <c r="C119" s="138"/>
      <c r="D119" s="138"/>
      <c r="E119" s="138"/>
      <c r="F119" s="138"/>
      <c r="G119" s="138"/>
      <c r="H119" s="138"/>
      <c r="I119" s="138"/>
      <c r="J119" s="138"/>
      <c r="K119" s="138"/>
      <c r="L119" s="138"/>
      <c r="M119" s="138"/>
      <c r="N119" s="138"/>
      <c r="O119" s="138"/>
      <c r="P119" s="138"/>
      <c r="Q119" s="139"/>
    </row>
    <row r="120" spans="1:17" ht="49.5" customHeight="1" x14ac:dyDescent="0.25">
      <c r="A120" s="116" t="s">
        <v>178</v>
      </c>
      <c r="B120" s="138"/>
      <c r="C120" s="138"/>
      <c r="D120" s="138"/>
      <c r="E120" s="138"/>
      <c r="F120" s="138"/>
      <c r="G120" s="138"/>
      <c r="H120" s="138"/>
      <c r="I120" s="138"/>
      <c r="J120" s="138"/>
      <c r="K120" s="138"/>
      <c r="L120" s="138"/>
      <c r="M120" s="138"/>
      <c r="N120" s="138"/>
      <c r="O120" s="138"/>
      <c r="P120" s="138"/>
      <c r="Q120" s="139"/>
    </row>
    <row r="121" spans="1:17" x14ac:dyDescent="0.25">
      <c r="A121" s="60">
        <v>6</v>
      </c>
      <c r="B121" s="61"/>
      <c r="C121" s="61"/>
      <c r="D121" s="61"/>
      <c r="E121" s="61"/>
      <c r="F121" s="61"/>
      <c r="G121" s="61"/>
      <c r="H121" s="61"/>
      <c r="I121" s="61"/>
      <c r="J121" s="61"/>
      <c r="K121" s="61"/>
      <c r="L121" s="61"/>
      <c r="M121" s="61"/>
      <c r="N121" s="61"/>
      <c r="O121" s="61"/>
      <c r="P121" s="61"/>
      <c r="Q121" s="61"/>
    </row>
    <row r="122" spans="1:17" x14ac:dyDescent="0.25">
      <c r="A122" s="140" t="s">
        <v>3</v>
      </c>
      <c r="B122" s="141"/>
      <c r="C122" s="141"/>
      <c r="D122" s="141"/>
      <c r="E122" s="141"/>
      <c r="F122" s="141"/>
      <c r="G122" s="141"/>
      <c r="H122" s="141"/>
      <c r="I122" s="141"/>
      <c r="J122" s="141"/>
      <c r="K122" s="141"/>
      <c r="L122" s="141"/>
      <c r="M122" s="141"/>
      <c r="N122" s="141"/>
      <c r="O122" s="141"/>
      <c r="P122" s="141"/>
      <c r="Q122" s="142"/>
    </row>
    <row r="123" spans="1:17" x14ac:dyDescent="0.25">
      <c r="A123" s="112" t="s">
        <v>0</v>
      </c>
      <c r="B123" s="113"/>
      <c r="C123" s="113"/>
      <c r="D123" s="113"/>
      <c r="E123" s="113"/>
      <c r="F123" s="113"/>
      <c r="G123" s="113"/>
      <c r="H123" s="113"/>
      <c r="I123" s="113"/>
      <c r="J123" s="113"/>
      <c r="K123" s="113"/>
      <c r="L123" s="113"/>
      <c r="M123" s="113"/>
      <c r="N123" s="113"/>
      <c r="O123" s="113"/>
      <c r="P123" s="113"/>
      <c r="Q123" s="114"/>
    </row>
    <row r="124" spans="1:17" x14ac:dyDescent="0.25">
      <c r="A124" s="112" t="s">
        <v>1</v>
      </c>
      <c r="B124" s="113"/>
      <c r="C124" s="113"/>
      <c r="D124" s="113"/>
      <c r="E124" s="113"/>
      <c r="F124" s="113"/>
      <c r="G124" s="113"/>
      <c r="H124" s="113"/>
      <c r="I124" s="113"/>
      <c r="J124" s="113"/>
      <c r="K124" s="113"/>
      <c r="L124" s="113"/>
      <c r="M124" s="113"/>
      <c r="N124" s="113"/>
      <c r="O124" s="113"/>
      <c r="P124" s="113"/>
      <c r="Q124" s="114"/>
    </row>
    <row r="125" spans="1:17" x14ac:dyDescent="0.25">
      <c r="A125" s="112" t="s">
        <v>4</v>
      </c>
      <c r="B125" s="113"/>
      <c r="C125" s="113"/>
      <c r="D125" s="113"/>
      <c r="E125" s="113"/>
      <c r="F125" s="113"/>
      <c r="G125" s="113"/>
      <c r="H125" s="113"/>
      <c r="I125" s="113"/>
      <c r="J125" s="113"/>
      <c r="K125" s="113"/>
      <c r="L125" s="113"/>
      <c r="M125" s="113"/>
      <c r="N125" s="113"/>
      <c r="O125" s="113"/>
      <c r="P125" s="113"/>
      <c r="Q125" s="114"/>
    </row>
    <row r="126" spans="1:17" x14ac:dyDescent="0.25">
      <c r="A126" s="112" t="s">
        <v>123</v>
      </c>
      <c r="B126" s="113"/>
      <c r="C126" s="113"/>
      <c r="D126" s="113"/>
      <c r="E126" s="113"/>
      <c r="F126" s="113"/>
      <c r="G126" s="113"/>
      <c r="H126" s="113"/>
      <c r="I126" s="113"/>
      <c r="J126" s="113"/>
      <c r="K126" s="113"/>
      <c r="L126" s="113"/>
      <c r="M126" s="113"/>
      <c r="N126" s="113"/>
      <c r="O126" s="113"/>
      <c r="P126" s="113"/>
      <c r="Q126" s="114"/>
    </row>
    <row r="127" spans="1:17" x14ac:dyDescent="0.25">
      <c r="A127" s="112" t="s">
        <v>124</v>
      </c>
      <c r="B127" s="113"/>
      <c r="C127" s="113"/>
      <c r="D127" s="113"/>
      <c r="E127" s="113"/>
      <c r="F127" s="113"/>
      <c r="G127" s="113"/>
      <c r="H127" s="113"/>
      <c r="I127" s="113"/>
      <c r="J127" s="113"/>
      <c r="K127" s="113"/>
      <c r="L127" s="113"/>
      <c r="M127" s="113"/>
      <c r="N127" s="113"/>
      <c r="O127" s="113"/>
      <c r="P127" s="113"/>
      <c r="Q127" s="114"/>
    </row>
    <row r="128" spans="1:17" x14ac:dyDescent="0.25">
      <c r="A128" s="115" t="s">
        <v>5</v>
      </c>
      <c r="B128" s="115"/>
      <c r="C128" s="115"/>
      <c r="D128" s="143" t="s">
        <v>6</v>
      </c>
      <c r="E128" s="144"/>
      <c r="F128" s="144"/>
      <c r="G128" s="144"/>
      <c r="H128" s="144"/>
      <c r="I128" s="144"/>
      <c r="J128" s="144"/>
      <c r="K128" s="144"/>
      <c r="L128" s="144"/>
      <c r="M128" s="144"/>
      <c r="N128" s="144"/>
      <c r="O128" s="144"/>
      <c r="P128" s="144"/>
      <c r="Q128" s="145"/>
    </row>
    <row r="129" spans="1:18" x14ac:dyDescent="0.25">
      <c r="A129" s="119" t="s">
        <v>7</v>
      </c>
      <c r="B129" s="119"/>
      <c r="C129" s="119"/>
      <c r="D129" s="119"/>
      <c r="E129" s="119"/>
      <c r="F129" s="119"/>
      <c r="G129" s="119"/>
      <c r="H129" s="119"/>
      <c r="I129" s="119"/>
      <c r="J129" s="119"/>
      <c r="K129" s="119"/>
      <c r="L129" s="119"/>
      <c r="M129" s="119"/>
      <c r="N129" s="119"/>
      <c r="O129" s="119"/>
      <c r="P129" s="119"/>
      <c r="Q129" s="119"/>
    </row>
    <row r="130" spans="1:18" x14ac:dyDescent="0.25">
      <c r="A130" s="119" t="s">
        <v>8</v>
      </c>
      <c r="B130" s="119"/>
      <c r="C130" s="119"/>
      <c r="D130" s="119"/>
      <c r="E130" s="119"/>
      <c r="F130" s="119"/>
      <c r="G130" s="119"/>
      <c r="H130" s="119"/>
      <c r="I130" s="119"/>
      <c r="J130" s="119"/>
      <c r="K130" s="119"/>
      <c r="L130" s="119"/>
      <c r="M130" s="119"/>
      <c r="N130" s="119"/>
      <c r="O130" s="119"/>
      <c r="P130" s="119"/>
      <c r="Q130" s="119"/>
    </row>
    <row r="131" spans="1:18" x14ac:dyDescent="0.25">
      <c r="A131" s="115" t="s">
        <v>10</v>
      </c>
      <c r="B131" s="115"/>
      <c r="C131" s="115"/>
      <c r="D131" s="121" t="s">
        <v>135</v>
      </c>
      <c r="E131" s="122"/>
      <c r="F131" s="122"/>
      <c r="G131" s="122"/>
      <c r="H131" s="122"/>
      <c r="I131" s="122"/>
      <c r="J131" s="122"/>
      <c r="K131" s="122"/>
      <c r="L131" s="122"/>
      <c r="M131" s="122"/>
      <c r="N131" s="122"/>
      <c r="O131" s="122"/>
      <c r="P131" s="122"/>
      <c r="Q131" s="123"/>
    </row>
    <row r="132" spans="1:18" x14ac:dyDescent="0.25">
      <c r="A132" s="115" t="s">
        <v>9</v>
      </c>
      <c r="B132" s="115"/>
      <c r="C132" s="115"/>
      <c r="D132" s="121" t="s">
        <v>125</v>
      </c>
      <c r="E132" s="122"/>
      <c r="F132" s="122"/>
      <c r="G132" s="122"/>
      <c r="H132" s="122"/>
      <c r="I132" s="122"/>
      <c r="J132" s="122"/>
      <c r="K132" s="122"/>
      <c r="L132" s="122"/>
      <c r="M132" s="122"/>
      <c r="N132" s="122"/>
      <c r="O132" s="122"/>
      <c r="P132" s="122"/>
      <c r="Q132" s="123"/>
    </row>
    <row r="133" spans="1:18" x14ac:dyDescent="0.25">
      <c r="A133" s="115" t="s">
        <v>126</v>
      </c>
      <c r="B133" s="115"/>
      <c r="C133" s="115"/>
      <c r="D133" s="121" t="s">
        <v>127</v>
      </c>
      <c r="E133" s="122"/>
      <c r="F133" s="122"/>
      <c r="G133" s="122"/>
      <c r="H133" s="122"/>
      <c r="I133" s="122"/>
      <c r="J133" s="122"/>
      <c r="K133" s="122"/>
      <c r="L133" s="122"/>
      <c r="M133" s="122"/>
      <c r="N133" s="122"/>
      <c r="O133" s="122"/>
      <c r="P133" s="122"/>
      <c r="Q133" s="123"/>
    </row>
    <row r="134" spans="1:18" x14ac:dyDescent="0.25">
      <c r="A134" s="132" t="s">
        <v>31</v>
      </c>
      <c r="B134" s="124" t="s">
        <v>167</v>
      </c>
      <c r="C134" s="125"/>
      <c r="D134" s="125"/>
      <c r="E134" s="125"/>
      <c r="F134" s="125"/>
      <c r="G134" s="126"/>
      <c r="H134" s="119" t="s">
        <v>12</v>
      </c>
      <c r="I134" s="119"/>
      <c r="J134" s="119"/>
      <c r="K134" s="119"/>
      <c r="L134" s="119"/>
      <c r="M134" s="119"/>
      <c r="N134" s="119"/>
      <c r="O134" s="119"/>
      <c r="P134" s="119"/>
      <c r="Q134" s="119"/>
    </row>
    <row r="135" spans="1:18" x14ac:dyDescent="0.25">
      <c r="A135" s="133"/>
      <c r="B135" s="127"/>
      <c r="C135" s="128"/>
      <c r="D135" s="128"/>
      <c r="E135" s="128"/>
      <c r="F135" s="128"/>
      <c r="G135" s="129"/>
      <c r="H135" s="111">
        <v>2016</v>
      </c>
      <c r="I135" s="111"/>
      <c r="J135" s="111">
        <v>2017</v>
      </c>
      <c r="K135" s="111"/>
      <c r="L135" s="119">
        <v>2018</v>
      </c>
      <c r="M135" s="119"/>
      <c r="N135" s="119">
        <v>2019</v>
      </c>
      <c r="O135" s="119"/>
      <c r="P135" s="111">
        <v>2020</v>
      </c>
      <c r="Q135" s="111"/>
    </row>
    <row r="136" spans="1:18" x14ac:dyDescent="0.25">
      <c r="A136" s="133"/>
      <c r="B136" s="127"/>
      <c r="C136" s="128"/>
      <c r="D136" s="128"/>
      <c r="E136" s="128"/>
      <c r="F136" s="128"/>
      <c r="G136" s="129"/>
      <c r="H136" s="64" t="s">
        <v>11</v>
      </c>
      <c r="I136" s="64" t="s">
        <v>2</v>
      </c>
      <c r="J136" s="64" t="s">
        <v>11</v>
      </c>
      <c r="K136" s="64" t="s">
        <v>2</v>
      </c>
      <c r="L136" s="65" t="s">
        <v>11</v>
      </c>
      <c r="M136" s="65" t="s">
        <v>2</v>
      </c>
      <c r="N136" s="65" t="s">
        <v>11</v>
      </c>
      <c r="O136" s="65" t="s">
        <v>2</v>
      </c>
      <c r="P136" s="64" t="s">
        <v>11</v>
      </c>
      <c r="Q136" s="64" t="s">
        <v>2</v>
      </c>
    </row>
    <row r="137" spans="1:18" x14ac:dyDescent="0.25">
      <c r="A137" s="133"/>
      <c r="B137" s="127"/>
      <c r="C137" s="128"/>
      <c r="D137" s="128"/>
      <c r="E137" s="128"/>
      <c r="F137" s="128"/>
      <c r="G137" s="129"/>
      <c r="H137" s="78">
        <v>0.05</v>
      </c>
      <c r="I137" s="85">
        <v>0.05</v>
      </c>
      <c r="J137" s="78">
        <v>0.25</v>
      </c>
      <c r="K137" s="92">
        <f>SUM(A140:L140)</f>
        <v>1.9E-2</v>
      </c>
      <c r="L137" s="79">
        <v>0.3</v>
      </c>
      <c r="M137" s="80"/>
      <c r="N137" s="79">
        <v>0.2</v>
      </c>
      <c r="O137" s="80"/>
      <c r="P137" s="78">
        <v>0.1</v>
      </c>
      <c r="Q137" s="91">
        <f>+I137+K137+M137+O137</f>
        <v>6.9000000000000006E-2</v>
      </c>
      <c r="R137" s="102"/>
    </row>
    <row r="138" spans="1:18" x14ac:dyDescent="0.25">
      <c r="A138" s="134" t="s">
        <v>13</v>
      </c>
      <c r="B138" s="134"/>
      <c r="C138" s="134"/>
      <c r="D138" s="134"/>
      <c r="E138" s="134"/>
      <c r="F138" s="134"/>
      <c r="G138" s="134"/>
      <c r="H138" s="134"/>
      <c r="I138" s="134"/>
      <c r="J138" s="134"/>
      <c r="K138" s="134"/>
      <c r="L138" s="134"/>
      <c r="M138" s="134"/>
      <c r="N138" s="134"/>
      <c r="O138" s="134"/>
      <c r="P138" s="134"/>
      <c r="Q138" s="134"/>
    </row>
    <row r="139" spans="1:18" x14ac:dyDescent="0.25">
      <c r="A139" s="63" t="s">
        <v>14</v>
      </c>
      <c r="B139" s="63" t="s">
        <v>15</v>
      </c>
      <c r="C139" s="63" t="s">
        <v>16</v>
      </c>
      <c r="D139" s="63" t="s">
        <v>17</v>
      </c>
      <c r="E139" s="63" t="s">
        <v>18</v>
      </c>
      <c r="F139" s="63" t="s">
        <v>19</v>
      </c>
      <c r="G139" s="63" t="s">
        <v>20</v>
      </c>
      <c r="H139" s="63" t="s">
        <v>21</v>
      </c>
      <c r="I139" s="63" t="s">
        <v>22</v>
      </c>
      <c r="J139" s="63" t="s">
        <v>23</v>
      </c>
      <c r="K139" s="63" t="s">
        <v>24</v>
      </c>
      <c r="L139" s="63" t="s">
        <v>25</v>
      </c>
      <c r="M139" s="120" t="s">
        <v>26</v>
      </c>
      <c r="N139" s="120"/>
      <c r="O139" s="111" t="s">
        <v>27</v>
      </c>
      <c r="P139" s="111"/>
      <c r="Q139" s="86" t="s">
        <v>32</v>
      </c>
    </row>
    <row r="140" spans="1:18" x14ac:dyDescent="0.25">
      <c r="A140" s="105">
        <v>1.9E-2</v>
      </c>
      <c r="B140" s="83"/>
      <c r="C140" s="77"/>
      <c r="D140" s="77"/>
      <c r="E140" s="77"/>
      <c r="F140" s="82"/>
      <c r="G140" s="83"/>
      <c r="H140" s="83"/>
      <c r="I140" s="83"/>
      <c r="J140" s="83"/>
      <c r="K140" s="83"/>
      <c r="L140" s="82"/>
      <c r="M140" s="130">
        <f>SUM(A140:L140)</f>
        <v>1.9E-2</v>
      </c>
      <c r="N140" s="131"/>
      <c r="O140" s="130">
        <f>+M140/J137</f>
        <v>7.5999999999999998E-2</v>
      </c>
      <c r="P140" s="131"/>
      <c r="Q140" s="93">
        <f>+K137</f>
        <v>1.9E-2</v>
      </c>
      <c r="R140" s="103"/>
    </row>
    <row r="141" spans="1:18" x14ac:dyDescent="0.25">
      <c r="A141" s="137" t="s">
        <v>28</v>
      </c>
      <c r="B141" s="138"/>
      <c r="C141" s="138"/>
      <c r="D141" s="138"/>
      <c r="E141" s="138"/>
      <c r="F141" s="138"/>
      <c r="G141" s="138"/>
      <c r="H141" s="138"/>
      <c r="I141" s="138"/>
      <c r="J141" s="138"/>
      <c r="K141" s="138"/>
      <c r="L141" s="138"/>
      <c r="M141" s="138"/>
      <c r="N141" s="138"/>
      <c r="O141" s="138"/>
      <c r="P141" s="138"/>
      <c r="Q141" s="139"/>
    </row>
    <row r="142" spans="1:18" x14ac:dyDescent="0.25">
      <c r="A142" s="137" t="s">
        <v>29</v>
      </c>
      <c r="B142" s="138"/>
      <c r="C142" s="138"/>
      <c r="D142" s="138"/>
      <c r="E142" s="138"/>
      <c r="F142" s="138"/>
      <c r="G142" s="138"/>
      <c r="H142" s="138"/>
      <c r="I142" s="138"/>
      <c r="J142" s="138"/>
      <c r="K142" s="138"/>
      <c r="L142" s="138"/>
      <c r="M142" s="138"/>
      <c r="N142" s="138"/>
      <c r="O142" s="138"/>
      <c r="P142" s="138"/>
      <c r="Q142" s="139"/>
    </row>
    <row r="143" spans="1:18" ht="140.25" customHeight="1" x14ac:dyDescent="0.25">
      <c r="A143" s="116" t="s">
        <v>180</v>
      </c>
      <c r="B143" s="138"/>
      <c r="C143" s="138"/>
      <c r="D143" s="138"/>
      <c r="E143" s="138"/>
      <c r="F143" s="138"/>
      <c r="G143" s="138"/>
      <c r="H143" s="138"/>
      <c r="I143" s="138"/>
      <c r="J143" s="138"/>
      <c r="K143" s="138"/>
      <c r="L143" s="138"/>
      <c r="M143" s="138"/>
      <c r="N143" s="138"/>
      <c r="O143" s="138"/>
      <c r="P143" s="138"/>
      <c r="Q143" s="139"/>
    </row>
    <row r="144" spans="1:18" ht="85.5" customHeight="1" x14ac:dyDescent="0.25">
      <c r="A144" s="116" t="s">
        <v>179</v>
      </c>
      <c r="B144" s="138"/>
      <c r="C144" s="138"/>
      <c r="D144" s="138"/>
      <c r="E144" s="138"/>
      <c r="F144" s="138"/>
      <c r="G144" s="138"/>
      <c r="H144" s="138"/>
      <c r="I144" s="138"/>
      <c r="J144" s="138"/>
      <c r="K144" s="138"/>
      <c r="L144" s="138"/>
      <c r="M144" s="138"/>
      <c r="N144" s="138"/>
      <c r="O144" s="138"/>
      <c r="P144" s="138"/>
      <c r="Q144" s="139"/>
    </row>
    <row r="147" spans="11:12" x14ac:dyDescent="0.25">
      <c r="K147" s="81"/>
      <c r="L147" s="81"/>
    </row>
    <row r="148" spans="11:12" x14ac:dyDescent="0.25">
      <c r="K148" s="81"/>
      <c r="L148" s="81"/>
    </row>
    <row r="152" spans="11:12" x14ac:dyDescent="0.25">
      <c r="L152" s="84"/>
    </row>
  </sheetData>
  <sheetProtection selectLockedCells="1" selectUnlockedCells="1"/>
  <mergeCells count="198">
    <mergeCell ref="A9:Q9"/>
    <mergeCell ref="A10:Q10"/>
    <mergeCell ref="A11:C11"/>
    <mergeCell ref="D11:Q11"/>
    <mergeCell ref="A8:C8"/>
    <mergeCell ref="D8:Q8"/>
    <mergeCell ref="A2:Q2"/>
    <mergeCell ref="A3:Q3"/>
    <mergeCell ref="A4:Q4"/>
    <mergeCell ref="A5:Q5"/>
    <mergeCell ref="A6:Q6"/>
    <mergeCell ref="A7:Q7"/>
    <mergeCell ref="A12:C12"/>
    <mergeCell ref="D12:Q12"/>
    <mergeCell ref="A13:C13"/>
    <mergeCell ref="D13:Q13"/>
    <mergeCell ref="A14:A17"/>
    <mergeCell ref="B14:G17"/>
    <mergeCell ref="H14:Q14"/>
    <mergeCell ref="H15:I15"/>
    <mergeCell ref="J15:K15"/>
    <mergeCell ref="L15:M15"/>
    <mergeCell ref="N15:O15"/>
    <mergeCell ref="P15:Q15"/>
    <mergeCell ref="A21:Q21"/>
    <mergeCell ref="A22:Q22"/>
    <mergeCell ref="A23:Q23"/>
    <mergeCell ref="A24:Q24"/>
    <mergeCell ref="A26:Q26"/>
    <mergeCell ref="A18:Q18"/>
    <mergeCell ref="M19:N19"/>
    <mergeCell ref="O19:P19"/>
    <mergeCell ref="M20:N20"/>
    <mergeCell ref="O20:P20"/>
    <mergeCell ref="J135:K135"/>
    <mergeCell ref="A141:Q141"/>
    <mergeCell ref="A142:Q142"/>
    <mergeCell ref="A143:Q143"/>
    <mergeCell ref="A144:Q144"/>
    <mergeCell ref="A138:Q138"/>
    <mergeCell ref="M139:N139"/>
    <mergeCell ref="O139:P139"/>
    <mergeCell ref="M140:N140"/>
    <mergeCell ref="H135:I135"/>
    <mergeCell ref="A131:C131"/>
    <mergeCell ref="D131:Q131"/>
    <mergeCell ref="A132:C132"/>
    <mergeCell ref="D132:Q132"/>
    <mergeCell ref="O140:P140"/>
    <mergeCell ref="A133:C133"/>
    <mergeCell ref="D133:Q133"/>
    <mergeCell ref="A134:A137"/>
    <mergeCell ref="B134:G137"/>
    <mergeCell ref="H134:Q134"/>
    <mergeCell ref="A125:Q125"/>
    <mergeCell ref="A126:Q126"/>
    <mergeCell ref="A127:Q127"/>
    <mergeCell ref="A128:C128"/>
    <mergeCell ref="D128:Q128"/>
    <mergeCell ref="L135:M135"/>
    <mergeCell ref="N135:O135"/>
    <mergeCell ref="P135:Q135"/>
    <mergeCell ref="A129:Q129"/>
    <mergeCell ref="A130:Q130"/>
    <mergeCell ref="A118:Q118"/>
    <mergeCell ref="A119:Q119"/>
    <mergeCell ref="A120:Q120"/>
    <mergeCell ref="A122:Q122"/>
    <mergeCell ref="A123:Q123"/>
    <mergeCell ref="A124:Q124"/>
    <mergeCell ref="A114:Q114"/>
    <mergeCell ref="M115:N115"/>
    <mergeCell ref="O115:P115"/>
    <mergeCell ref="M116:N116"/>
    <mergeCell ref="O116:P116"/>
    <mergeCell ref="A117:Q117"/>
    <mergeCell ref="A110:A113"/>
    <mergeCell ref="B110:G113"/>
    <mergeCell ref="H110:Q110"/>
    <mergeCell ref="H111:I111"/>
    <mergeCell ref="J111:K111"/>
    <mergeCell ref="L111:M111"/>
    <mergeCell ref="N111:O111"/>
    <mergeCell ref="P111:Q111"/>
    <mergeCell ref="A106:Q106"/>
    <mergeCell ref="A107:C107"/>
    <mergeCell ref="D107:Q107"/>
    <mergeCell ref="A108:C108"/>
    <mergeCell ref="D108:Q108"/>
    <mergeCell ref="A109:C109"/>
    <mergeCell ref="D109:Q109"/>
    <mergeCell ref="A101:Q101"/>
    <mergeCell ref="A102:Q102"/>
    <mergeCell ref="A103:Q103"/>
    <mergeCell ref="A104:C104"/>
    <mergeCell ref="D104:Q104"/>
    <mergeCell ref="A105:Q105"/>
    <mergeCell ref="A94:Q94"/>
    <mergeCell ref="A95:Q95"/>
    <mergeCell ref="A96:Q96"/>
    <mergeCell ref="A98:Q98"/>
    <mergeCell ref="A99:Q99"/>
    <mergeCell ref="A100:Q100"/>
    <mergeCell ref="A90:Q90"/>
    <mergeCell ref="M91:N91"/>
    <mergeCell ref="O91:P91"/>
    <mergeCell ref="M92:N92"/>
    <mergeCell ref="O92:P92"/>
    <mergeCell ref="A93:Q93"/>
    <mergeCell ref="A85:C85"/>
    <mergeCell ref="D85:Q85"/>
    <mergeCell ref="A86:A89"/>
    <mergeCell ref="B86:G89"/>
    <mergeCell ref="H86:Q86"/>
    <mergeCell ref="H87:I87"/>
    <mergeCell ref="J87:K87"/>
    <mergeCell ref="L87:M87"/>
    <mergeCell ref="N87:O87"/>
    <mergeCell ref="P87:Q87"/>
    <mergeCell ref="A81:Q81"/>
    <mergeCell ref="A82:Q82"/>
    <mergeCell ref="A83:C83"/>
    <mergeCell ref="D83:Q83"/>
    <mergeCell ref="A84:C84"/>
    <mergeCell ref="D84:Q84"/>
    <mergeCell ref="A76:Q76"/>
    <mergeCell ref="A77:Q77"/>
    <mergeCell ref="A78:Q78"/>
    <mergeCell ref="A79:Q79"/>
    <mergeCell ref="A80:C80"/>
    <mergeCell ref="D80:Q80"/>
    <mergeCell ref="A69:Q69"/>
    <mergeCell ref="A70:Q70"/>
    <mergeCell ref="A71:Q71"/>
    <mergeCell ref="A72:Q72"/>
    <mergeCell ref="A74:Q74"/>
    <mergeCell ref="A75:Q75"/>
    <mergeCell ref="N63:O63"/>
    <mergeCell ref="P63:Q63"/>
    <mergeCell ref="A66:Q66"/>
    <mergeCell ref="M67:N67"/>
    <mergeCell ref="O67:P67"/>
    <mergeCell ref="M68:N68"/>
    <mergeCell ref="O68:P68"/>
    <mergeCell ref="A60:C60"/>
    <mergeCell ref="D60:Q60"/>
    <mergeCell ref="A61:C61"/>
    <mergeCell ref="D61:Q61"/>
    <mergeCell ref="A62:A65"/>
    <mergeCell ref="B62:G65"/>
    <mergeCell ref="H62:Q62"/>
    <mergeCell ref="H63:I63"/>
    <mergeCell ref="J63:K63"/>
    <mergeCell ref="L63:M63"/>
    <mergeCell ref="A56:C56"/>
    <mergeCell ref="D56:Q56"/>
    <mergeCell ref="A57:Q57"/>
    <mergeCell ref="A58:Q58"/>
    <mergeCell ref="A59:C59"/>
    <mergeCell ref="D59:Q59"/>
    <mergeCell ref="A51:Q51"/>
    <mergeCell ref="A52:Q52"/>
    <mergeCell ref="A53:Q53"/>
    <mergeCell ref="A54:Q54"/>
    <mergeCell ref="A55:Q55"/>
    <mergeCell ref="A45:Q45"/>
    <mergeCell ref="A46:Q46"/>
    <mergeCell ref="A47:Q47"/>
    <mergeCell ref="A48:Q48"/>
    <mergeCell ref="A50:Q50"/>
    <mergeCell ref="O44:P44"/>
    <mergeCell ref="A36:C36"/>
    <mergeCell ref="D36:Q36"/>
    <mergeCell ref="A37:C37"/>
    <mergeCell ref="D37:Q37"/>
    <mergeCell ref="A38:A41"/>
    <mergeCell ref="L39:M39"/>
    <mergeCell ref="A42:Q42"/>
    <mergeCell ref="M44:N44"/>
    <mergeCell ref="H38:Q38"/>
    <mergeCell ref="A27:Q27"/>
    <mergeCell ref="A28:Q28"/>
    <mergeCell ref="N39:O39"/>
    <mergeCell ref="P39:Q39"/>
    <mergeCell ref="M43:N43"/>
    <mergeCell ref="O43:P43"/>
    <mergeCell ref="A34:Q34"/>
    <mergeCell ref="A35:C35"/>
    <mergeCell ref="D35:Q35"/>
    <mergeCell ref="B38:G41"/>
    <mergeCell ref="H39:I39"/>
    <mergeCell ref="J39:K39"/>
    <mergeCell ref="A29:Q29"/>
    <mergeCell ref="A30:Q30"/>
    <mergeCell ref="A31:Q31"/>
    <mergeCell ref="A32:C32"/>
    <mergeCell ref="D32:Q32"/>
    <mergeCell ref="A33:Q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8"/>
  <sheetViews>
    <sheetView topLeftCell="B7" zoomScale="85" zoomScaleNormal="85" workbookViewId="0">
      <selection activeCell="J15" sqref="J15"/>
    </sheetView>
  </sheetViews>
  <sheetFormatPr baseColWidth="10" defaultRowHeight="12.75" x14ac:dyDescent="0.2"/>
  <cols>
    <col min="1" max="1" width="23.85546875" style="1" bestFit="1" customWidth="1"/>
    <col min="2" max="2" width="24.7109375" style="1" bestFit="1" customWidth="1"/>
    <col min="3" max="3" width="26" style="1" bestFit="1" customWidth="1"/>
    <col min="4" max="4" width="28.7109375" style="9" bestFit="1" customWidth="1"/>
    <col min="5" max="5" width="25.7109375" style="1" bestFit="1" customWidth="1"/>
    <col min="6" max="6" width="13.28515625" style="1" bestFit="1" customWidth="1"/>
    <col min="7" max="7" width="8.7109375" style="1" bestFit="1" customWidth="1"/>
    <col min="8" max="8" width="8.5703125" style="1" bestFit="1" customWidth="1"/>
    <col min="9" max="9" width="18.42578125" style="40" bestFit="1" customWidth="1"/>
    <col min="10" max="10" width="19" style="40" bestFit="1" customWidth="1"/>
    <col min="11" max="11" width="19.42578125" style="40" bestFit="1" customWidth="1"/>
    <col min="12" max="12" width="12.7109375" style="58" bestFit="1" customWidth="1"/>
    <col min="13" max="13" width="17.5703125" style="40" bestFit="1" customWidth="1"/>
    <col min="14" max="14" width="13.42578125" style="58" bestFit="1" customWidth="1"/>
    <col min="15" max="15" width="16.7109375" style="11" bestFit="1" customWidth="1"/>
    <col min="16" max="16384" width="11.42578125" style="11"/>
  </cols>
  <sheetData>
    <row r="1" spans="1:15" s="32" customFormat="1" ht="15.75" x14ac:dyDescent="0.25">
      <c r="A1" s="149" t="s">
        <v>33</v>
      </c>
      <c r="B1" s="149"/>
      <c r="C1" s="149"/>
      <c r="D1" s="149"/>
      <c r="E1" s="149"/>
      <c r="F1" s="149"/>
      <c r="G1" s="149"/>
      <c r="H1" s="149"/>
      <c r="I1" s="149"/>
      <c r="J1" s="149"/>
      <c r="K1" s="149"/>
      <c r="L1" s="149"/>
      <c r="M1" s="149"/>
      <c r="N1" s="149"/>
    </row>
    <row r="2" spans="1:15" s="32" customFormat="1" ht="15.75" x14ac:dyDescent="0.25">
      <c r="A2" s="149" t="s">
        <v>0</v>
      </c>
      <c r="B2" s="149"/>
      <c r="C2" s="149"/>
      <c r="D2" s="149"/>
      <c r="E2" s="149"/>
      <c r="F2" s="149"/>
      <c r="G2" s="149"/>
      <c r="H2" s="149"/>
      <c r="I2" s="149"/>
      <c r="J2" s="149"/>
      <c r="K2" s="149"/>
      <c r="L2" s="149"/>
      <c r="M2" s="149"/>
      <c r="N2" s="149"/>
    </row>
    <row r="3" spans="1:15" s="32" customFormat="1" ht="15.75" x14ac:dyDescent="0.25">
      <c r="A3" s="149" t="s">
        <v>1</v>
      </c>
      <c r="B3" s="149"/>
      <c r="C3" s="149"/>
      <c r="D3" s="149"/>
      <c r="E3" s="149"/>
      <c r="F3" s="149"/>
      <c r="G3" s="149"/>
      <c r="H3" s="149"/>
      <c r="I3" s="149"/>
      <c r="J3" s="149"/>
      <c r="K3" s="149"/>
      <c r="L3" s="149"/>
      <c r="M3" s="149"/>
      <c r="N3" s="149"/>
    </row>
    <row r="4" spans="1:15" s="32" customFormat="1" ht="15.75" x14ac:dyDescent="0.25">
      <c r="A4" s="33"/>
      <c r="B4" s="33"/>
      <c r="C4" s="33"/>
      <c r="D4" s="34"/>
      <c r="E4" s="33"/>
      <c r="F4" s="33"/>
      <c r="G4" s="33"/>
      <c r="H4" s="33"/>
      <c r="I4" s="36"/>
      <c r="J4" s="36"/>
      <c r="K4" s="36"/>
      <c r="L4" s="55"/>
      <c r="M4" s="36"/>
      <c r="N4" s="55"/>
    </row>
    <row r="5" spans="1:15" s="32" customFormat="1" ht="15.75" x14ac:dyDescent="0.25">
      <c r="A5" s="149" t="s">
        <v>123</v>
      </c>
      <c r="B5" s="149"/>
      <c r="C5" s="149"/>
      <c r="D5" s="149"/>
      <c r="E5" s="149"/>
      <c r="F5" s="149"/>
      <c r="G5" s="149"/>
      <c r="H5" s="149"/>
      <c r="I5" s="149"/>
      <c r="J5" s="149"/>
      <c r="K5" s="149"/>
      <c r="L5" s="149"/>
      <c r="M5" s="149"/>
      <c r="N5" s="149"/>
    </row>
    <row r="6" spans="1:15" s="32" customFormat="1" ht="15.75" x14ac:dyDescent="0.25">
      <c r="A6" s="149" t="s">
        <v>138</v>
      </c>
      <c r="B6" s="149"/>
      <c r="C6" s="149"/>
      <c r="D6" s="149"/>
      <c r="E6" s="149"/>
      <c r="F6" s="149"/>
      <c r="G6" s="149"/>
      <c r="H6" s="149"/>
      <c r="I6" s="149"/>
      <c r="J6" s="149"/>
      <c r="K6" s="149"/>
      <c r="L6" s="149"/>
      <c r="M6" s="149"/>
      <c r="N6" s="149"/>
    </row>
    <row r="8" spans="1:15" ht="18.75" x14ac:dyDescent="0.3">
      <c r="A8" s="150" t="s">
        <v>168</v>
      </c>
      <c r="B8" s="151"/>
      <c r="C8" s="151"/>
      <c r="D8" s="151"/>
      <c r="E8" s="151"/>
      <c r="F8" s="151"/>
      <c r="G8" s="151"/>
      <c r="H8" s="151"/>
      <c r="I8" s="151"/>
      <c r="J8" s="151"/>
      <c r="K8" s="151"/>
      <c r="L8" s="151"/>
      <c r="M8" s="151"/>
      <c r="N8" s="151"/>
    </row>
    <row r="9" spans="1:15" s="12" customFormat="1" ht="12" customHeight="1" x14ac:dyDescent="0.2">
      <c r="A9" s="152" t="s">
        <v>34</v>
      </c>
      <c r="B9" s="153"/>
      <c r="C9" s="153"/>
      <c r="D9" s="153"/>
      <c r="E9" s="153"/>
      <c r="F9" s="153"/>
      <c r="G9" s="153"/>
      <c r="H9" s="153"/>
      <c r="I9" s="153"/>
      <c r="J9" s="153"/>
      <c r="K9" s="153"/>
      <c r="L9" s="153"/>
      <c r="M9" s="153"/>
      <c r="N9" s="153"/>
    </row>
    <row r="10" spans="1:15" s="13" customFormat="1" ht="21" customHeight="1" x14ac:dyDescent="0.2">
      <c r="A10" s="156" t="s">
        <v>136</v>
      </c>
      <c r="B10" s="156" t="s">
        <v>9</v>
      </c>
      <c r="C10" s="156" t="s">
        <v>126</v>
      </c>
      <c r="D10" s="156" t="s">
        <v>35</v>
      </c>
      <c r="E10" s="156" t="s">
        <v>137</v>
      </c>
      <c r="F10" s="154">
        <v>42766</v>
      </c>
      <c r="G10" s="154"/>
      <c r="H10" s="154"/>
      <c r="I10" s="154"/>
      <c r="J10" s="154"/>
      <c r="K10" s="154"/>
      <c r="L10" s="154"/>
      <c r="M10" s="154"/>
      <c r="N10" s="154"/>
    </row>
    <row r="11" spans="1:15" s="13" customFormat="1" ht="38.25" x14ac:dyDescent="0.2">
      <c r="A11" s="156"/>
      <c r="B11" s="156"/>
      <c r="C11" s="156"/>
      <c r="D11" s="156"/>
      <c r="E11" s="156"/>
      <c r="F11" s="87" t="s">
        <v>36</v>
      </c>
      <c r="G11" s="87" t="s">
        <v>2</v>
      </c>
      <c r="H11" s="87" t="s">
        <v>37</v>
      </c>
      <c r="I11" s="37" t="s">
        <v>38</v>
      </c>
      <c r="J11" s="37" t="s">
        <v>39</v>
      </c>
      <c r="K11" s="37" t="s">
        <v>40</v>
      </c>
      <c r="L11" s="37" t="s">
        <v>41</v>
      </c>
      <c r="M11" s="37" t="s">
        <v>42</v>
      </c>
      <c r="N11" s="37" t="s">
        <v>43</v>
      </c>
    </row>
    <row r="12" spans="1:15" s="13" customFormat="1" ht="38.25" x14ac:dyDescent="0.2">
      <c r="A12" s="35" t="s">
        <v>135</v>
      </c>
      <c r="B12" s="35" t="s">
        <v>127</v>
      </c>
      <c r="C12" s="35" t="s">
        <v>125</v>
      </c>
      <c r="D12" s="35" t="s">
        <v>144</v>
      </c>
      <c r="E12" s="35" t="s">
        <v>139</v>
      </c>
      <c r="F12" s="35" t="s">
        <v>157</v>
      </c>
      <c r="G12" s="35">
        <v>0</v>
      </c>
      <c r="H12" s="35">
        <v>0</v>
      </c>
      <c r="I12" s="38">
        <v>10923894000</v>
      </c>
      <c r="J12" s="38">
        <v>10923894000</v>
      </c>
      <c r="K12" s="38">
        <v>5229610772</v>
      </c>
      <c r="L12" s="56">
        <f>+K12/J12</f>
        <v>0.47873137289688089</v>
      </c>
      <c r="M12" s="38"/>
      <c r="N12" s="56">
        <f>+M12/J12</f>
        <v>0</v>
      </c>
    </row>
    <row r="13" spans="1:15" s="13" customFormat="1" ht="51" x14ac:dyDescent="0.2">
      <c r="A13" s="35" t="s">
        <v>132</v>
      </c>
      <c r="B13" s="35" t="s">
        <v>133</v>
      </c>
      <c r="C13" s="35" t="s">
        <v>134</v>
      </c>
      <c r="D13" s="35" t="s">
        <v>145</v>
      </c>
      <c r="E13" s="35" t="s">
        <v>141</v>
      </c>
      <c r="F13" s="35" t="s">
        <v>157</v>
      </c>
      <c r="G13" s="35">
        <v>0</v>
      </c>
      <c r="H13" s="35">
        <v>0</v>
      </c>
      <c r="I13" s="38">
        <v>5724599000</v>
      </c>
      <c r="J13" s="38">
        <v>5724599000</v>
      </c>
      <c r="K13" s="38">
        <v>567415122</v>
      </c>
      <c r="L13" s="56">
        <f t="shared" ref="L13:L18" si="0">+K13/J13</f>
        <v>9.9118754344190749E-2</v>
      </c>
      <c r="M13" s="38"/>
      <c r="N13" s="56">
        <f t="shared" ref="N13:N18" si="1">+M13/J13</f>
        <v>0</v>
      </c>
    </row>
    <row r="14" spans="1:15" s="13" customFormat="1" ht="71.25" customHeight="1" x14ac:dyDescent="0.2">
      <c r="A14" s="35" t="s">
        <v>128</v>
      </c>
      <c r="B14" s="35" t="s">
        <v>131</v>
      </c>
      <c r="C14" s="35" t="s">
        <v>130</v>
      </c>
      <c r="D14" s="35" t="s">
        <v>146</v>
      </c>
      <c r="E14" s="35" t="s">
        <v>142</v>
      </c>
      <c r="F14" s="35" t="s">
        <v>158</v>
      </c>
      <c r="G14" s="35">
        <v>0</v>
      </c>
      <c r="H14" s="35">
        <v>0</v>
      </c>
      <c r="I14" s="38">
        <v>8114203000</v>
      </c>
      <c r="J14" s="38">
        <v>8114203000</v>
      </c>
      <c r="K14" s="38">
        <v>1311622810</v>
      </c>
      <c r="L14" s="56">
        <f t="shared" si="0"/>
        <v>0.16164530391955931</v>
      </c>
      <c r="M14" s="38"/>
      <c r="N14" s="56">
        <f t="shared" si="1"/>
        <v>0</v>
      </c>
      <c r="O14" s="41"/>
    </row>
    <row r="15" spans="1:15" s="13" customFormat="1" ht="64.5" customHeight="1" x14ac:dyDescent="0.2">
      <c r="A15" s="35" t="s">
        <v>128</v>
      </c>
      <c r="B15" s="35" t="s">
        <v>131</v>
      </c>
      <c r="C15" s="35" t="s">
        <v>130</v>
      </c>
      <c r="D15" s="35" t="s">
        <v>156</v>
      </c>
      <c r="E15" s="35" t="s">
        <v>142</v>
      </c>
      <c r="F15" s="35" t="s">
        <v>157</v>
      </c>
      <c r="G15" s="35">
        <v>0</v>
      </c>
      <c r="H15" s="35">
        <v>0</v>
      </c>
      <c r="I15" s="38">
        <v>435606000</v>
      </c>
      <c r="J15" s="38">
        <v>435606000</v>
      </c>
      <c r="K15" s="38">
        <v>0</v>
      </c>
      <c r="L15" s="56">
        <f t="shared" si="0"/>
        <v>0</v>
      </c>
      <c r="M15" s="38"/>
      <c r="N15" s="56">
        <f t="shared" si="1"/>
        <v>0</v>
      </c>
      <c r="O15" s="41"/>
    </row>
    <row r="16" spans="1:15" s="13" customFormat="1" ht="38.25" x14ac:dyDescent="0.2">
      <c r="A16" s="35" t="s">
        <v>128</v>
      </c>
      <c r="B16" s="35" t="s">
        <v>129</v>
      </c>
      <c r="C16" s="35" t="s">
        <v>130</v>
      </c>
      <c r="D16" s="35" t="s">
        <v>148</v>
      </c>
      <c r="E16" s="35" t="s">
        <v>143</v>
      </c>
      <c r="F16" s="35" t="s">
        <v>157</v>
      </c>
      <c r="G16" s="35">
        <v>0</v>
      </c>
      <c r="H16" s="35">
        <v>0</v>
      </c>
      <c r="I16" s="38">
        <v>1800000000</v>
      </c>
      <c r="J16" s="38">
        <v>1800000000</v>
      </c>
      <c r="K16" s="38">
        <v>0</v>
      </c>
      <c r="L16" s="56">
        <f t="shared" si="0"/>
        <v>0</v>
      </c>
      <c r="M16" s="38"/>
      <c r="N16" s="56">
        <f t="shared" si="1"/>
        <v>0</v>
      </c>
    </row>
    <row r="17" spans="1:14" s="13" customFormat="1" ht="38.25" x14ac:dyDescent="0.2">
      <c r="A17" s="35" t="s">
        <v>128</v>
      </c>
      <c r="B17" s="35" t="s">
        <v>129</v>
      </c>
      <c r="C17" s="35" t="s">
        <v>130</v>
      </c>
      <c r="D17" s="35" t="s">
        <v>149</v>
      </c>
      <c r="E17" s="35" t="s">
        <v>143</v>
      </c>
      <c r="F17" s="35" t="s">
        <v>157</v>
      </c>
      <c r="G17" s="35">
        <v>0</v>
      </c>
      <c r="H17" s="35">
        <v>0</v>
      </c>
      <c r="I17" s="38">
        <v>35783816000</v>
      </c>
      <c r="J17" s="38">
        <v>35783816000</v>
      </c>
      <c r="K17" s="38">
        <v>5001222042</v>
      </c>
      <c r="L17" s="56">
        <f t="shared" si="0"/>
        <v>0.13976212156914736</v>
      </c>
      <c r="M17" s="38">
        <v>1800000</v>
      </c>
      <c r="N17" s="56">
        <f t="shared" si="1"/>
        <v>5.030206951656581E-5</v>
      </c>
    </row>
    <row r="18" spans="1:14" s="14" customFormat="1" ht="15.75" x14ac:dyDescent="0.25">
      <c r="A18" s="155" t="s">
        <v>44</v>
      </c>
      <c r="B18" s="155"/>
      <c r="C18" s="155"/>
      <c r="D18" s="155"/>
      <c r="E18" s="155"/>
      <c r="F18" s="29"/>
      <c r="G18" s="29"/>
      <c r="H18" s="30"/>
      <c r="I18" s="31">
        <f>SUM(I12:I17)</f>
        <v>62782118000</v>
      </c>
      <c r="J18" s="31">
        <f>SUM(J12:J17)</f>
        <v>62782118000</v>
      </c>
      <c r="K18" s="31">
        <f>SUM(K12:K17)</f>
        <v>12109870746</v>
      </c>
      <c r="L18" s="30">
        <f t="shared" si="0"/>
        <v>0.19288726044572119</v>
      </c>
      <c r="M18" s="31">
        <f>SUM(M12:M17)</f>
        <v>1800000</v>
      </c>
      <c r="N18" s="30">
        <f t="shared" si="1"/>
        <v>2.8670584194053472E-5</v>
      </c>
    </row>
    <row r="19" spans="1:14" ht="15" x14ac:dyDescent="0.2">
      <c r="A19" s="2"/>
      <c r="B19" s="3"/>
      <c r="C19" s="3"/>
      <c r="D19" s="4"/>
      <c r="E19" s="3"/>
      <c r="F19" s="5"/>
      <c r="G19" s="5"/>
      <c r="H19" s="6"/>
      <c r="I19" s="7"/>
      <c r="J19" s="7"/>
      <c r="K19" s="7"/>
      <c r="L19" s="7"/>
      <c r="M19" s="7"/>
      <c r="N19" s="7"/>
    </row>
    <row r="20" spans="1:14" x14ac:dyDescent="0.2">
      <c r="A20" s="2"/>
      <c r="B20" s="2"/>
      <c r="C20" s="2"/>
      <c r="D20" s="8"/>
      <c r="E20" s="2"/>
      <c r="I20" s="39"/>
      <c r="J20" s="39"/>
      <c r="K20" s="39"/>
      <c r="L20" s="57"/>
      <c r="M20" s="39"/>
      <c r="N20" s="57"/>
    </row>
    <row r="21" spans="1:14" x14ac:dyDescent="0.2">
      <c r="J21" s="50"/>
      <c r="K21" s="53"/>
    </row>
    <row r="22" spans="1:14" x14ac:dyDescent="0.2">
      <c r="J22" s="54"/>
      <c r="K22" s="52"/>
      <c r="L22" s="54"/>
      <c r="M22" s="54"/>
    </row>
    <row r="23" spans="1:14" x14ac:dyDescent="0.2">
      <c r="D23" s="10"/>
      <c r="J23" s="54"/>
      <c r="K23" s="59"/>
    </row>
    <row r="24" spans="1:14" x14ac:dyDescent="0.2">
      <c r="D24" s="10"/>
      <c r="J24" s="52"/>
      <c r="K24" s="50"/>
    </row>
    <row r="25" spans="1:14" x14ac:dyDescent="0.2">
      <c r="D25" s="10"/>
      <c r="J25" s="53"/>
    </row>
    <row r="26" spans="1:14" x14ac:dyDescent="0.2">
      <c r="D26" s="10"/>
      <c r="J26" s="51"/>
    </row>
    <row r="27" spans="1:14" x14ac:dyDescent="0.2">
      <c r="J27" s="50"/>
    </row>
    <row r="28" spans="1:14" x14ac:dyDescent="0.2">
      <c r="J28" s="50"/>
    </row>
  </sheetData>
  <mergeCells count="14">
    <mergeCell ref="A9:N9"/>
    <mergeCell ref="F10:N10"/>
    <mergeCell ref="A18:E18"/>
    <mergeCell ref="A10:A11"/>
    <mergeCell ref="B10:B11"/>
    <mergeCell ref="C10:C11"/>
    <mergeCell ref="D10:D11"/>
    <mergeCell ref="E10:E11"/>
    <mergeCell ref="A6:N6"/>
    <mergeCell ref="A8:N8"/>
    <mergeCell ref="A1:N1"/>
    <mergeCell ref="A2:N2"/>
    <mergeCell ref="A3:N3"/>
    <mergeCell ref="A5:N5"/>
  </mergeCells>
  <printOptions horizontalCentered="1"/>
  <pageMargins left="0" right="0" top="0" bottom="0" header="0.31496062992125984" footer="0.31496062992125984"/>
  <pageSetup scale="70" orientation="landscape"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63"/>
  <sheetViews>
    <sheetView topLeftCell="A29" zoomScale="80" zoomScaleNormal="80" workbookViewId="0">
      <selection activeCell="A49" sqref="A49"/>
    </sheetView>
  </sheetViews>
  <sheetFormatPr baseColWidth="10" defaultRowHeight="15.75" x14ac:dyDescent="0.25"/>
  <cols>
    <col min="1" max="1" width="95" style="17" bestFit="1" customWidth="1"/>
    <col min="2" max="2" width="59.7109375" style="17" customWidth="1"/>
    <col min="3" max="3" width="5" style="17" bestFit="1" customWidth="1"/>
    <col min="4" max="4" width="7.140625" style="17" bestFit="1" customWidth="1"/>
    <col min="5" max="5" width="26.7109375" style="44" customWidth="1"/>
    <col min="6" max="6" width="23.42578125" style="44" bestFit="1" customWidth="1"/>
    <col min="7" max="7" width="15" style="17" customWidth="1"/>
    <col min="8" max="8" width="25.7109375" style="17" customWidth="1"/>
    <col min="9" max="9" width="23.7109375" style="17" customWidth="1"/>
    <col min="10" max="10" width="22" style="17" customWidth="1"/>
    <col min="11" max="11" width="26.42578125" style="17" bestFit="1" customWidth="1"/>
    <col min="12" max="12" width="34.85546875" style="17" bestFit="1" customWidth="1"/>
    <col min="13" max="16384" width="11.42578125" style="25"/>
  </cols>
  <sheetData>
    <row r="1" spans="1:10" hidden="1" x14ac:dyDescent="0.25">
      <c r="A1" s="16" t="s">
        <v>45</v>
      </c>
      <c r="B1" s="16" t="s">
        <v>46</v>
      </c>
      <c r="H1" s="18" t="s">
        <v>47</v>
      </c>
      <c r="I1" s="18" t="s">
        <v>48</v>
      </c>
      <c r="J1" s="18" t="s">
        <v>49</v>
      </c>
    </row>
    <row r="2" spans="1:10" hidden="1" x14ac:dyDescent="0.25">
      <c r="A2" s="15">
        <v>1</v>
      </c>
      <c r="B2" s="15" t="s">
        <v>50</v>
      </c>
      <c r="H2" s="19" t="s">
        <v>51</v>
      </c>
      <c r="I2" s="15" t="s">
        <v>52</v>
      </c>
      <c r="J2" s="19" t="s">
        <v>53</v>
      </c>
    </row>
    <row r="3" spans="1:10" hidden="1" x14ac:dyDescent="0.25">
      <c r="A3" s="15">
        <v>2</v>
      </c>
      <c r="B3" s="15" t="s">
        <v>54</v>
      </c>
      <c r="H3" s="19" t="s">
        <v>55</v>
      </c>
      <c r="I3" s="15" t="s">
        <v>56</v>
      </c>
      <c r="J3" s="19" t="s">
        <v>57</v>
      </c>
    </row>
    <row r="4" spans="1:10" hidden="1" x14ac:dyDescent="0.25">
      <c r="A4" s="15">
        <v>3</v>
      </c>
      <c r="B4" s="15" t="s">
        <v>58</v>
      </c>
      <c r="H4" s="15" t="s">
        <v>59</v>
      </c>
      <c r="I4" s="15" t="s">
        <v>60</v>
      </c>
      <c r="J4" s="15" t="s">
        <v>61</v>
      </c>
    </row>
    <row r="5" spans="1:10" hidden="1" x14ac:dyDescent="0.25">
      <c r="A5" s="15">
        <v>4</v>
      </c>
      <c r="B5" s="15" t="s">
        <v>62</v>
      </c>
      <c r="H5" s="15" t="s">
        <v>63</v>
      </c>
      <c r="I5" s="15" t="s">
        <v>64</v>
      </c>
      <c r="J5" s="15" t="s">
        <v>65</v>
      </c>
    </row>
    <row r="6" spans="1:10" hidden="1" x14ac:dyDescent="0.25">
      <c r="A6" s="15">
        <v>5</v>
      </c>
      <c r="B6" s="15" t="s">
        <v>66</v>
      </c>
      <c r="H6" s="15" t="s">
        <v>67</v>
      </c>
      <c r="I6" s="15" t="s">
        <v>68</v>
      </c>
      <c r="J6" s="19" t="s">
        <v>69</v>
      </c>
    </row>
    <row r="7" spans="1:10" hidden="1" x14ac:dyDescent="0.25">
      <c r="A7" s="15">
        <v>6</v>
      </c>
      <c r="B7" s="15" t="s">
        <v>70</v>
      </c>
      <c r="H7" s="15" t="s">
        <v>71</v>
      </c>
      <c r="I7" s="15" t="s">
        <v>72</v>
      </c>
      <c r="J7" s="19" t="s">
        <v>73</v>
      </c>
    </row>
    <row r="8" spans="1:10" hidden="1" x14ac:dyDescent="0.25">
      <c r="A8" s="15">
        <v>7</v>
      </c>
      <c r="B8" s="15" t="s">
        <v>74</v>
      </c>
      <c r="H8" s="15" t="s">
        <v>75</v>
      </c>
      <c r="I8" s="15"/>
      <c r="J8" s="15" t="s">
        <v>76</v>
      </c>
    </row>
    <row r="9" spans="1:10" hidden="1" x14ac:dyDescent="0.25">
      <c r="A9" s="15">
        <v>8</v>
      </c>
      <c r="B9" s="15" t="s">
        <v>77</v>
      </c>
      <c r="H9" s="15" t="s">
        <v>78</v>
      </c>
    </row>
    <row r="10" spans="1:10" hidden="1" x14ac:dyDescent="0.25">
      <c r="A10" s="15">
        <v>9</v>
      </c>
      <c r="B10" s="15" t="s">
        <v>79</v>
      </c>
      <c r="H10" s="15" t="s">
        <v>80</v>
      </c>
    </row>
    <row r="11" spans="1:10" hidden="1" x14ac:dyDescent="0.25">
      <c r="A11" s="15">
        <v>10</v>
      </c>
      <c r="B11" s="15" t="s">
        <v>81</v>
      </c>
      <c r="H11" s="15" t="s">
        <v>82</v>
      </c>
    </row>
    <row r="12" spans="1:10" hidden="1" x14ac:dyDescent="0.25">
      <c r="A12" s="15">
        <v>11</v>
      </c>
      <c r="B12" s="15" t="s">
        <v>83</v>
      </c>
      <c r="H12" s="15" t="s">
        <v>84</v>
      </c>
    </row>
    <row r="13" spans="1:10" hidden="1" x14ac:dyDescent="0.25">
      <c r="A13" s="15">
        <v>12</v>
      </c>
      <c r="B13" s="15" t="s">
        <v>85</v>
      </c>
      <c r="H13" s="15" t="s">
        <v>86</v>
      </c>
    </row>
    <row r="14" spans="1:10" hidden="1" x14ac:dyDescent="0.25">
      <c r="A14" s="15">
        <v>13</v>
      </c>
      <c r="B14" s="15" t="s">
        <v>87</v>
      </c>
      <c r="H14" s="15" t="s">
        <v>88</v>
      </c>
    </row>
    <row r="15" spans="1:10" hidden="1" x14ac:dyDescent="0.25">
      <c r="A15" s="15">
        <v>14</v>
      </c>
      <c r="B15" s="15" t="s">
        <v>89</v>
      </c>
      <c r="H15" s="15" t="s">
        <v>90</v>
      </c>
    </row>
    <row r="16" spans="1:10" hidden="1" x14ac:dyDescent="0.25">
      <c r="A16" s="15">
        <v>15</v>
      </c>
      <c r="B16" s="15" t="s">
        <v>91</v>
      </c>
      <c r="H16" s="15" t="s">
        <v>92</v>
      </c>
    </row>
    <row r="17" spans="1:12" hidden="1" x14ac:dyDescent="0.25">
      <c r="A17" s="15">
        <v>16</v>
      </c>
      <c r="B17" s="15" t="s">
        <v>93</v>
      </c>
      <c r="H17" s="15" t="s">
        <v>94</v>
      </c>
    </row>
    <row r="18" spans="1:12" hidden="1" x14ac:dyDescent="0.25">
      <c r="A18" s="15">
        <v>17</v>
      </c>
      <c r="B18" s="15" t="s">
        <v>95</v>
      </c>
      <c r="H18" s="15" t="s">
        <v>96</v>
      </c>
    </row>
    <row r="19" spans="1:12" hidden="1" x14ac:dyDescent="0.25">
      <c r="A19" s="15">
        <v>18</v>
      </c>
      <c r="B19" s="15" t="s">
        <v>97</v>
      </c>
      <c r="H19" s="15" t="s">
        <v>98</v>
      </c>
    </row>
    <row r="20" spans="1:12" hidden="1" x14ac:dyDescent="0.25">
      <c r="A20" s="15">
        <v>19</v>
      </c>
      <c r="B20" s="15" t="s">
        <v>99</v>
      </c>
      <c r="H20" s="19" t="s">
        <v>100</v>
      </c>
    </row>
    <row r="21" spans="1:12" hidden="1" x14ac:dyDescent="0.25">
      <c r="A21" s="15">
        <v>20</v>
      </c>
      <c r="B21" s="15" t="s">
        <v>101</v>
      </c>
      <c r="H21" s="15" t="s">
        <v>102</v>
      </c>
    </row>
    <row r="22" spans="1:12" hidden="1" x14ac:dyDescent="0.25">
      <c r="A22" s="15">
        <v>55</v>
      </c>
      <c r="B22" s="15" t="s">
        <v>103</v>
      </c>
      <c r="H22" s="15" t="s">
        <v>104</v>
      </c>
    </row>
    <row r="23" spans="1:12" hidden="1" x14ac:dyDescent="0.25">
      <c r="A23" s="15">
        <v>66</v>
      </c>
      <c r="B23" s="15" t="s">
        <v>105</v>
      </c>
    </row>
    <row r="24" spans="1:12" hidden="1" x14ac:dyDescent="0.25">
      <c r="A24" s="15">
        <v>77</v>
      </c>
      <c r="B24" s="15" t="s">
        <v>106</v>
      </c>
    </row>
    <row r="25" spans="1:12" hidden="1" x14ac:dyDescent="0.25">
      <c r="A25" s="15">
        <v>88</v>
      </c>
      <c r="B25" s="15" t="s">
        <v>107</v>
      </c>
    </row>
    <row r="26" spans="1:12" hidden="1" x14ac:dyDescent="0.25">
      <c r="A26" s="15">
        <v>97</v>
      </c>
      <c r="B26" s="15" t="s">
        <v>108</v>
      </c>
    </row>
    <row r="27" spans="1:12" hidden="1" x14ac:dyDescent="0.25">
      <c r="A27" s="15">
        <v>98</v>
      </c>
      <c r="B27" s="15" t="s">
        <v>109</v>
      </c>
    </row>
    <row r="28" spans="1:12" hidden="1" x14ac:dyDescent="0.25"/>
    <row r="29" spans="1:12" x14ac:dyDescent="0.25">
      <c r="A29" s="157" t="s">
        <v>110</v>
      </c>
      <c r="B29" s="157"/>
      <c r="C29" s="157"/>
      <c r="D29" s="157"/>
      <c r="E29" s="157"/>
      <c r="F29" s="157"/>
      <c r="G29" s="157"/>
      <c r="H29" s="157"/>
      <c r="I29" s="157"/>
      <c r="J29" s="157"/>
      <c r="K29" s="157"/>
      <c r="L29" s="157"/>
    </row>
    <row r="30" spans="1:12" x14ac:dyDescent="0.25">
      <c r="A30" s="157" t="s">
        <v>140</v>
      </c>
      <c r="B30" s="157"/>
      <c r="C30" s="157"/>
      <c r="D30" s="157"/>
      <c r="E30" s="157"/>
      <c r="F30" s="157"/>
      <c r="G30" s="157"/>
      <c r="H30" s="157"/>
      <c r="I30" s="157"/>
      <c r="J30" s="157"/>
      <c r="K30" s="157"/>
      <c r="L30" s="157"/>
    </row>
    <row r="31" spans="1:12" x14ac:dyDescent="0.25">
      <c r="A31" s="157" t="s">
        <v>111</v>
      </c>
      <c r="B31" s="157"/>
      <c r="C31" s="157"/>
      <c r="D31" s="157"/>
      <c r="E31" s="157"/>
      <c r="F31" s="157"/>
      <c r="G31" s="157"/>
      <c r="H31" s="157"/>
      <c r="I31" s="157"/>
      <c r="J31" s="157"/>
      <c r="K31" s="157"/>
      <c r="L31" s="157"/>
    </row>
    <row r="32" spans="1:12" ht="16.5" customHeight="1" x14ac:dyDescent="0.25"/>
    <row r="33" spans="1:256" ht="18" customHeight="1" x14ac:dyDescent="0.3">
      <c r="A33" s="158" t="s">
        <v>160</v>
      </c>
      <c r="B33" s="159"/>
      <c r="C33" s="159"/>
      <c r="D33" s="159"/>
      <c r="E33" s="159"/>
      <c r="F33" s="159"/>
      <c r="G33" s="159"/>
      <c r="H33" s="159"/>
      <c r="I33" s="159"/>
      <c r="J33" s="159"/>
      <c r="K33" s="159"/>
      <c r="L33" s="159"/>
    </row>
    <row r="34" spans="1:256" s="43" customFormat="1" ht="98.25" customHeight="1" x14ac:dyDescent="0.25">
      <c r="A34" s="42" t="s">
        <v>112</v>
      </c>
      <c r="B34" s="42" t="s">
        <v>113</v>
      </c>
      <c r="C34" s="42" t="s">
        <v>114</v>
      </c>
      <c r="D34" s="42" t="s">
        <v>115</v>
      </c>
      <c r="E34" s="45" t="s">
        <v>154</v>
      </c>
      <c r="F34" s="45" t="s">
        <v>155</v>
      </c>
      <c r="G34" s="42" t="s">
        <v>116</v>
      </c>
      <c r="H34" s="42" t="s">
        <v>117</v>
      </c>
      <c r="I34" s="42" t="s">
        <v>118</v>
      </c>
      <c r="J34" s="42" t="s">
        <v>119</v>
      </c>
      <c r="K34" s="42" t="s">
        <v>120</v>
      </c>
      <c r="L34" s="42" t="s">
        <v>121</v>
      </c>
    </row>
    <row r="35" spans="1:256" x14ac:dyDescent="0.25">
      <c r="A35" s="160" t="s">
        <v>139</v>
      </c>
      <c r="B35" s="160"/>
      <c r="C35" s="160"/>
      <c r="D35" s="160"/>
      <c r="E35" s="160"/>
      <c r="F35" s="160"/>
      <c r="G35" s="160"/>
      <c r="H35" s="160"/>
      <c r="I35" s="160"/>
      <c r="J35" s="160"/>
      <c r="K35" s="160"/>
      <c r="L35" s="160"/>
    </row>
    <row r="36" spans="1:256" x14ac:dyDescent="0.25">
      <c r="A36" s="15" t="s">
        <v>144</v>
      </c>
      <c r="B36" s="15" t="s">
        <v>106</v>
      </c>
      <c r="C36" s="18"/>
      <c r="D36" s="18"/>
      <c r="E36" s="48">
        <f>+'Ppto y Logro Meta'!J12</f>
        <v>10923894000</v>
      </c>
      <c r="F36" s="46">
        <f>+'Ppto y Logro Meta'!K12</f>
        <v>5229610772</v>
      </c>
      <c r="G36" s="49">
        <v>1</v>
      </c>
      <c r="H36" s="18"/>
      <c r="I36" s="18"/>
      <c r="J36" s="18"/>
      <c r="K36" s="18"/>
      <c r="L36" s="18"/>
    </row>
    <row r="37" spans="1:256" s="26" customFormat="1" x14ac:dyDescent="0.25">
      <c r="A37" s="27" t="s">
        <v>150</v>
      </c>
      <c r="B37" s="27"/>
      <c r="C37" s="28"/>
      <c r="D37" s="28"/>
      <c r="E37" s="47">
        <f>+E36</f>
        <v>10923894000</v>
      </c>
      <c r="F37" s="47">
        <f>+F36</f>
        <v>5229610772</v>
      </c>
      <c r="G37" s="28"/>
      <c r="H37" s="28"/>
      <c r="I37" s="28"/>
      <c r="J37" s="28"/>
      <c r="K37" s="28"/>
      <c r="L37" s="28"/>
    </row>
    <row r="38" spans="1:256" x14ac:dyDescent="0.25">
      <c r="A38" s="160" t="s">
        <v>141</v>
      </c>
      <c r="B38" s="160"/>
      <c r="C38" s="160"/>
      <c r="D38" s="160"/>
      <c r="E38" s="160"/>
      <c r="F38" s="160"/>
      <c r="G38" s="160"/>
      <c r="H38" s="160"/>
      <c r="I38" s="160"/>
      <c r="J38" s="160"/>
      <c r="K38" s="160"/>
      <c r="L38" s="160"/>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x14ac:dyDescent="0.25">
      <c r="A39" s="20" t="s">
        <v>145</v>
      </c>
      <c r="B39" s="15" t="s">
        <v>106</v>
      </c>
      <c r="C39" s="15"/>
      <c r="D39" s="15"/>
      <c r="E39" s="21">
        <f>+'Ppto y Logro Meta'!I13</f>
        <v>5724599000</v>
      </c>
      <c r="F39" s="21">
        <f>+'Ppto y Logro Meta'!K13</f>
        <v>567415122</v>
      </c>
      <c r="G39" s="49">
        <v>1</v>
      </c>
      <c r="H39" s="22"/>
      <c r="I39" s="22"/>
      <c r="J39" s="22"/>
      <c r="K39" s="22"/>
      <c r="L39" s="22"/>
    </row>
    <row r="40" spans="1:256" s="26" customFormat="1" x14ac:dyDescent="0.25">
      <c r="A40" s="27" t="s">
        <v>152</v>
      </c>
      <c r="B40" s="27"/>
      <c r="C40" s="28"/>
      <c r="D40" s="28"/>
      <c r="E40" s="47">
        <f>+E39</f>
        <v>5724599000</v>
      </c>
      <c r="F40" s="47">
        <f>+F39</f>
        <v>567415122</v>
      </c>
      <c r="G40" s="28"/>
      <c r="H40" s="28"/>
      <c r="I40" s="28"/>
      <c r="J40" s="28"/>
      <c r="K40" s="28"/>
      <c r="L40" s="28"/>
    </row>
    <row r="41" spans="1:256" x14ac:dyDescent="0.25">
      <c r="A41" s="160" t="s">
        <v>142</v>
      </c>
      <c r="B41" s="160"/>
      <c r="C41" s="160"/>
      <c r="D41" s="160"/>
      <c r="E41" s="160"/>
      <c r="F41" s="160"/>
      <c r="G41" s="160"/>
      <c r="H41" s="160"/>
      <c r="I41" s="160"/>
      <c r="J41" s="160"/>
      <c r="K41" s="160"/>
      <c r="L41" s="160"/>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x14ac:dyDescent="0.25">
      <c r="A42" s="20" t="s">
        <v>146</v>
      </c>
      <c r="B42" s="20" t="s">
        <v>85</v>
      </c>
      <c r="C42" s="15"/>
      <c r="D42" s="94"/>
      <c r="E42" s="21">
        <v>822630573</v>
      </c>
      <c r="F42" s="21">
        <v>132974369.03865272</v>
      </c>
      <c r="G42" s="49">
        <v>1</v>
      </c>
      <c r="H42" s="22"/>
      <c r="I42" s="22"/>
      <c r="J42" s="22"/>
      <c r="K42" s="22"/>
      <c r="L42" s="22"/>
      <c r="M42" s="104">
        <v>0.10138156185210954</v>
      </c>
    </row>
    <row r="43" spans="1:256" x14ac:dyDescent="0.25">
      <c r="A43" s="20" t="s">
        <v>146</v>
      </c>
      <c r="B43" s="20" t="s">
        <v>89</v>
      </c>
      <c r="C43" s="15"/>
      <c r="D43" s="94"/>
      <c r="E43" s="21">
        <v>3062384283</v>
      </c>
      <c r="F43" s="21">
        <v>630702334.06069207</v>
      </c>
      <c r="G43" s="49">
        <v>1</v>
      </c>
      <c r="H43" s="22"/>
      <c r="I43" s="22"/>
      <c r="J43" s="22"/>
      <c r="K43" s="22"/>
      <c r="L43" s="22"/>
      <c r="M43" s="104">
        <v>0.48085648499868039</v>
      </c>
    </row>
    <row r="44" spans="1:256" x14ac:dyDescent="0.25">
      <c r="A44" s="20" t="s">
        <v>146</v>
      </c>
      <c r="B44" s="20" t="s">
        <v>91</v>
      </c>
      <c r="C44" s="15"/>
      <c r="D44" s="94"/>
      <c r="E44" s="21">
        <v>950280145</v>
      </c>
      <c r="F44" s="21">
        <v>153608322.8549954</v>
      </c>
      <c r="G44" s="49">
        <v>1</v>
      </c>
      <c r="H44" s="22"/>
      <c r="I44" s="22"/>
      <c r="J44" s="22"/>
      <c r="K44" s="22"/>
      <c r="L44" s="22"/>
      <c r="M44" s="104">
        <v>0.11711318351881621</v>
      </c>
    </row>
    <row r="45" spans="1:256" x14ac:dyDescent="0.25">
      <c r="A45" s="20" t="s">
        <v>146</v>
      </c>
      <c r="B45" s="20" t="s">
        <v>99</v>
      </c>
      <c r="C45" s="15"/>
      <c r="D45" s="94"/>
      <c r="E45" s="21">
        <v>3278907999</v>
      </c>
      <c r="F45" s="21">
        <v>394337784.04565984</v>
      </c>
      <c r="G45" s="49">
        <v>1</v>
      </c>
      <c r="H45" s="22"/>
      <c r="I45" s="22"/>
      <c r="J45" s="22"/>
      <c r="K45" s="22"/>
      <c r="L45" s="22"/>
      <c r="M45" s="104">
        <v>0.30064876963039383</v>
      </c>
    </row>
    <row r="46" spans="1:256" x14ac:dyDescent="0.25">
      <c r="A46" s="20" t="s">
        <v>147</v>
      </c>
      <c r="B46" s="20" t="s">
        <v>85</v>
      </c>
      <c r="C46" s="15"/>
      <c r="D46" s="15"/>
      <c r="E46" s="21">
        <v>44162417</v>
      </c>
      <c r="F46" s="21">
        <v>0</v>
      </c>
      <c r="G46" s="49">
        <v>1</v>
      </c>
      <c r="H46" s="22"/>
      <c r="I46" s="22"/>
      <c r="J46" s="22"/>
      <c r="K46" s="22"/>
      <c r="L46" s="22"/>
    </row>
    <row r="47" spans="1:256" x14ac:dyDescent="0.25">
      <c r="A47" s="20" t="s">
        <v>147</v>
      </c>
      <c r="B47" s="20" t="s">
        <v>89</v>
      </c>
      <c r="C47" s="15"/>
      <c r="D47" s="15"/>
      <c r="E47" s="21">
        <v>209463970</v>
      </c>
      <c r="F47" s="21">
        <v>0</v>
      </c>
      <c r="G47" s="49">
        <v>1</v>
      </c>
      <c r="H47" s="22"/>
      <c r="I47" s="22"/>
      <c r="J47" s="22"/>
      <c r="K47" s="22"/>
      <c r="L47" s="22"/>
    </row>
    <row r="48" spans="1:256" x14ac:dyDescent="0.25">
      <c r="A48" s="20" t="s">
        <v>147</v>
      </c>
      <c r="B48" s="20" t="s">
        <v>91</v>
      </c>
      <c r="C48" s="15"/>
      <c r="D48" s="15"/>
      <c r="E48" s="21">
        <v>51015205</v>
      </c>
      <c r="F48" s="21">
        <v>0</v>
      </c>
      <c r="G48" s="49">
        <v>1</v>
      </c>
      <c r="H48" s="22"/>
      <c r="I48" s="22"/>
      <c r="J48" s="22"/>
      <c r="K48" s="22"/>
      <c r="L48" s="22"/>
    </row>
    <row r="49" spans="1:256" x14ac:dyDescent="0.25">
      <c r="A49" s="20" t="s">
        <v>147</v>
      </c>
      <c r="B49" s="20" t="s">
        <v>99</v>
      </c>
      <c r="C49" s="15"/>
      <c r="D49" s="15"/>
      <c r="E49" s="21">
        <v>130964408</v>
      </c>
      <c r="F49" s="21">
        <v>0</v>
      </c>
      <c r="G49" s="49">
        <v>1</v>
      </c>
      <c r="H49" s="22"/>
      <c r="I49" s="22"/>
      <c r="J49" s="22"/>
      <c r="K49" s="22"/>
      <c r="L49" s="22"/>
    </row>
    <row r="50" spans="1:256" s="26" customFormat="1" x14ac:dyDescent="0.25">
      <c r="A50" s="27" t="s">
        <v>151</v>
      </c>
      <c r="B50" s="27"/>
      <c r="C50" s="28"/>
      <c r="D50" s="95"/>
      <c r="E50" s="47">
        <f>SUM(E42:E49)</f>
        <v>8549809000</v>
      </c>
      <c r="F50" s="47">
        <f>SUM(F42:F49)</f>
        <v>1311622810</v>
      </c>
      <c r="G50" s="28"/>
      <c r="H50" s="28"/>
      <c r="I50" s="28"/>
      <c r="J50" s="28"/>
      <c r="K50" s="28"/>
      <c r="L50" s="28"/>
    </row>
    <row r="51" spans="1:256" x14ac:dyDescent="0.25">
      <c r="A51" s="160" t="s">
        <v>143</v>
      </c>
      <c r="B51" s="160"/>
      <c r="C51" s="160"/>
      <c r="D51" s="160"/>
      <c r="E51" s="160">
        <f>+E41+E38</f>
        <v>0</v>
      </c>
      <c r="F51" s="160">
        <f>+F41+F38</f>
        <v>0</v>
      </c>
      <c r="G51" s="160"/>
      <c r="H51" s="160"/>
      <c r="I51" s="160"/>
      <c r="J51" s="160"/>
      <c r="K51" s="160"/>
      <c r="L51" s="160"/>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s="26" customFormat="1" x14ac:dyDescent="0.25">
      <c r="A52" s="20" t="s">
        <v>148</v>
      </c>
      <c r="B52" s="15" t="s">
        <v>106</v>
      </c>
      <c r="C52" s="16"/>
      <c r="D52" s="16"/>
      <c r="E52" s="23">
        <f>+'Ppto y Logro Meta'!I16</f>
        <v>1800000000</v>
      </c>
      <c r="F52" s="23">
        <v>0</v>
      </c>
      <c r="G52" s="49">
        <v>1</v>
      </c>
      <c r="H52" s="24"/>
      <c r="I52" s="24"/>
      <c r="J52" s="24"/>
      <c r="K52" s="22"/>
      <c r="L52" s="24"/>
    </row>
    <row r="53" spans="1:256" s="26" customFormat="1" ht="19.5" customHeight="1" x14ac:dyDescent="0.25">
      <c r="A53" s="20" t="s">
        <v>149</v>
      </c>
      <c r="B53" s="15" t="s">
        <v>106</v>
      </c>
      <c r="C53" s="16"/>
      <c r="D53" s="16"/>
      <c r="E53" s="23">
        <v>7582465000</v>
      </c>
      <c r="F53" s="23">
        <v>3722287428</v>
      </c>
      <c r="G53" s="49">
        <v>1</v>
      </c>
      <c r="H53" s="24"/>
      <c r="I53" s="24"/>
      <c r="J53" s="24"/>
      <c r="K53" s="22"/>
      <c r="L53" s="24"/>
    </row>
    <row r="54" spans="1:256" s="26" customFormat="1" ht="19.5" customHeight="1" x14ac:dyDescent="0.25">
      <c r="A54" s="20" t="s">
        <v>149</v>
      </c>
      <c r="B54" s="15" t="s">
        <v>77</v>
      </c>
      <c r="C54" s="16"/>
      <c r="D54" s="16"/>
      <c r="E54" s="23">
        <v>1431599292</v>
      </c>
      <c r="F54" s="23">
        <v>0</v>
      </c>
      <c r="G54" s="49">
        <v>1</v>
      </c>
      <c r="H54" s="24"/>
      <c r="I54" s="24"/>
      <c r="J54" s="24"/>
      <c r="K54" s="22"/>
      <c r="L54" s="24"/>
    </row>
    <row r="55" spans="1:256" s="26" customFormat="1" ht="19.5" customHeight="1" x14ac:dyDescent="0.25">
      <c r="A55" s="20" t="s">
        <v>149</v>
      </c>
      <c r="B55" s="15" t="s">
        <v>171</v>
      </c>
      <c r="C55" s="16"/>
      <c r="D55" s="16"/>
      <c r="E55" s="23">
        <v>1549914015</v>
      </c>
      <c r="F55" s="23">
        <v>101388000</v>
      </c>
      <c r="G55" s="49">
        <v>1</v>
      </c>
      <c r="H55" s="24"/>
      <c r="I55" s="24"/>
      <c r="J55" s="24"/>
      <c r="K55" s="22"/>
      <c r="L55" s="24"/>
    </row>
    <row r="56" spans="1:256" s="26" customFormat="1" ht="19.5" customHeight="1" x14ac:dyDescent="0.25">
      <c r="A56" s="20" t="s">
        <v>149</v>
      </c>
      <c r="B56" s="15" t="s">
        <v>66</v>
      </c>
      <c r="C56" s="16"/>
      <c r="D56" s="16"/>
      <c r="E56" s="23">
        <v>1471952740</v>
      </c>
      <c r="F56" s="23">
        <v>6500000</v>
      </c>
      <c r="G56" s="49">
        <v>1</v>
      </c>
      <c r="H56" s="24"/>
      <c r="I56" s="24"/>
      <c r="J56" s="24"/>
      <c r="K56" s="22"/>
      <c r="L56" s="24"/>
    </row>
    <row r="57" spans="1:256" s="26" customFormat="1" ht="19.5" customHeight="1" x14ac:dyDescent="0.25">
      <c r="A57" s="20" t="s">
        <v>149</v>
      </c>
      <c r="B57" s="15" t="s">
        <v>93</v>
      </c>
      <c r="C57" s="16"/>
      <c r="D57" s="16"/>
      <c r="E57" s="23">
        <v>1567526015</v>
      </c>
      <c r="F57" s="23">
        <v>0</v>
      </c>
      <c r="G57" s="49"/>
      <c r="H57" s="24"/>
      <c r="I57" s="24"/>
      <c r="J57" s="24"/>
      <c r="K57" s="22"/>
      <c r="L57" s="24"/>
    </row>
    <row r="58" spans="1:256" s="26" customFormat="1" ht="19.5" customHeight="1" x14ac:dyDescent="0.25">
      <c r="A58" s="20" t="s">
        <v>149</v>
      </c>
      <c r="B58" s="15" t="s">
        <v>169</v>
      </c>
      <c r="C58" s="16"/>
      <c r="D58" s="16"/>
      <c r="E58" s="23">
        <v>1482379465</v>
      </c>
      <c r="F58" s="23">
        <v>16926721</v>
      </c>
      <c r="G58" s="49">
        <v>1</v>
      </c>
      <c r="H58" s="24"/>
      <c r="I58" s="24"/>
      <c r="J58" s="24"/>
      <c r="K58" s="22"/>
      <c r="L58" s="24"/>
    </row>
    <row r="59" spans="1:256" s="26" customFormat="1" ht="19.5" customHeight="1" x14ac:dyDescent="0.25">
      <c r="A59" s="20" t="s">
        <v>149</v>
      </c>
      <c r="B59" s="15" t="s">
        <v>170</v>
      </c>
      <c r="C59" s="16"/>
      <c r="D59" s="16"/>
      <c r="E59" s="23">
        <v>1469067811</v>
      </c>
      <c r="F59" s="23">
        <v>10270898</v>
      </c>
      <c r="G59" s="49">
        <v>1</v>
      </c>
      <c r="H59" s="24"/>
      <c r="I59" s="24"/>
      <c r="J59" s="24"/>
      <c r="K59" s="22"/>
      <c r="L59" s="24"/>
    </row>
    <row r="60" spans="1:256" s="26" customFormat="1" ht="19.5" customHeight="1" x14ac:dyDescent="0.25">
      <c r="A60" s="20" t="s">
        <v>149</v>
      </c>
      <c r="B60" s="15" t="s">
        <v>99</v>
      </c>
      <c r="C60" s="16"/>
      <c r="D60" s="16"/>
      <c r="E60" s="23">
        <v>14338095662</v>
      </c>
      <c r="F60" s="23">
        <v>991348993</v>
      </c>
      <c r="G60" s="49">
        <v>1</v>
      </c>
      <c r="H60" s="24"/>
      <c r="I60" s="24"/>
      <c r="J60" s="24"/>
      <c r="K60" s="22"/>
      <c r="L60" s="24"/>
    </row>
    <row r="61" spans="1:256" s="26" customFormat="1" ht="19.5" customHeight="1" x14ac:dyDescent="0.25">
      <c r="A61" s="20" t="s">
        <v>149</v>
      </c>
      <c r="B61" s="15" t="s">
        <v>66</v>
      </c>
      <c r="C61" s="16"/>
      <c r="D61" s="16"/>
      <c r="E61" s="23">
        <f>3240816000+1500000000+150000000</f>
        <v>4890816000</v>
      </c>
      <c r="F61" s="23">
        <v>152500002</v>
      </c>
      <c r="G61" s="49">
        <v>1</v>
      </c>
      <c r="H61" s="24"/>
      <c r="I61" s="24"/>
      <c r="J61" s="24"/>
      <c r="K61" s="22"/>
      <c r="L61" s="24"/>
    </row>
    <row r="62" spans="1:256" s="26" customFormat="1" x14ac:dyDescent="0.25">
      <c r="A62" s="27" t="s">
        <v>153</v>
      </c>
      <c r="B62" s="27"/>
      <c r="C62" s="28"/>
      <c r="D62" s="28"/>
      <c r="E62" s="47">
        <f>SUM(E52:E61)</f>
        <v>37583816000</v>
      </c>
      <c r="F62" s="47">
        <f>SUM(F52:F61)</f>
        <v>5001222042</v>
      </c>
      <c r="G62" s="28"/>
      <c r="H62" s="28"/>
      <c r="I62" s="28"/>
      <c r="J62" s="28"/>
      <c r="K62" s="28"/>
      <c r="L62" s="28"/>
    </row>
    <row r="63" spans="1:256" s="26" customFormat="1" x14ac:dyDescent="0.25">
      <c r="A63" s="27" t="s">
        <v>122</v>
      </c>
      <c r="B63" s="27"/>
      <c r="C63" s="28"/>
      <c r="D63" s="28"/>
      <c r="E63" s="47">
        <f>+E37+E40+E50+E62</f>
        <v>62782118000</v>
      </c>
      <c r="F63" s="47">
        <f>+F37+F40+F50+F62</f>
        <v>12109870746</v>
      </c>
      <c r="G63" s="28"/>
      <c r="H63" s="28"/>
      <c r="I63" s="28"/>
      <c r="J63" s="28"/>
      <c r="K63" s="28"/>
      <c r="L63" s="28"/>
    </row>
  </sheetData>
  <mergeCells count="71">
    <mergeCell ref="HU51:IF51"/>
    <mergeCell ref="IG51:IR51"/>
    <mergeCell ref="IS51:IV51"/>
    <mergeCell ref="FA51:FL51"/>
    <mergeCell ref="FM51:FX51"/>
    <mergeCell ref="FY51:GJ51"/>
    <mergeCell ref="GK51:GV51"/>
    <mergeCell ref="GW51:HH51"/>
    <mergeCell ref="HI51:HT51"/>
    <mergeCell ref="CG51:CR51"/>
    <mergeCell ref="CS51:DD51"/>
    <mergeCell ref="DE51:DP51"/>
    <mergeCell ref="DQ51:EB51"/>
    <mergeCell ref="EC51:EN51"/>
    <mergeCell ref="EO51:EZ51"/>
    <mergeCell ref="M51:X51"/>
    <mergeCell ref="Y51:AJ51"/>
    <mergeCell ref="AK51:AV51"/>
    <mergeCell ref="AW51:BH51"/>
    <mergeCell ref="BI51:BT51"/>
    <mergeCell ref="BU51:CF51"/>
    <mergeCell ref="GK41:GV41"/>
    <mergeCell ref="GW41:HH41"/>
    <mergeCell ref="HI41:HT41"/>
    <mergeCell ref="HU41:IF41"/>
    <mergeCell ref="IG41:IR41"/>
    <mergeCell ref="IS41:IV41"/>
    <mergeCell ref="DQ41:EB41"/>
    <mergeCell ref="EC41:EN41"/>
    <mergeCell ref="EO41:EZ41"/>
    <mergeCell ref="FA41:FL41"/>
    <mergeCell ref="FM41:FX41"/>
    <mergeCell ref="FY41:GJ41"/>
    <mergeCell ref="AW41:BH41"/>
    <mergeCell ref="BI41:BT41"/>
    <mergeCell ref="BU41:CF41"/>
    <mergeCell ref="CG41:CR41"/>
    <mergeCell ref="CS41:DD41"/>
    <mergeCell ref="DE41:DP41"/>
    <mergeCell ref="GK38:GV38"/>
    <mergeCell ref="GW38:HH38"/>
    <mergeCell ref="HI38:HT38"/>
    <mergeCell ref="HU38:IF38"/>
    <mergeCell ref="IG38:IR38"/>
    <mergeCell ref="IS38:IV38"/>
    <mergeCell ref="DQ38:EB38"/>
    <mergeCell ref="EC38:EN38"/>
    <mergeCell ref="EO38:EZ38"/>
    <mergeCell ref="FA38:FL38"/>
    <mergeCell ref="FM38:FX38"/>
    <mergeCell ref="FY38:GJ38"/>
    <mergeCell ref="BI38:BT38"/>
    <mergeCell ref="BU38:CF38"/>
    <mergeCell ref="CG38:CR38"/>
    <mergeCell ref="CS38:DD38"/>
    <mergeCell ref="DE38:DP38"/>
    <mergeCell ref="A35:L35"/>
    <mergeCell ref="A38:L38"/>
    <mergeCell ref="M38:X38"/>
    <mergeCell ref="Y38:AJ38"/>
    <mergeCell ref="AK38:AV38"/>
    <mergeCell ref="A29:L29"/>
    <mergeCell ref="A30:L30"/>
    <mergeCell ref="A31:L31"/>
    <mergeCell ref="A33:L33"/>
    <mergeCell ref="A51:L51"/>
    <mergeCell ref="AW38:BH38"/>
    <mergeCell ref="A41:L41"/>
    <mergeCell ref="M41:X41"/>
    <mergeCell ref="Y41:AJ41"/>
    <mergeCell ref="AK41:AV41"/>
  </mergeCells>
  <dataValidations count="4">
    <dataValidation type="list" allowBlank="1" showInputMessage="1" showErrorMessage="1" sqref="B38 B40:B51 B60:B62">
      <formula1>$B$1:$B$27</formula1>
    </dataValidation>
    <dataValidation type="list" allowBlank="1" showInputMessage="1" showErrorMessage="1" sqref="J38:J62">
      <formula1>$I$2:$I$7</formula1>
    </dataValidation>
    <dataValidation type="list" allowBlank="1" showInputMessage="1" showErrorMessage="1" sqref="I38:I62">
      <formula1>$J$2:$J$8</formula1>
    </dataValidation>
    <dataValidation type="list" allowBlank="1" showInputMessage="1" showErrorMessage="1" sqref="H38:H62">
      <formula1>$H$2:$H$22</formula1>
    </dataValidation>
  </dataValidations>
  <hyperlinks>
    <hyperlink ref="H2" r:id="rId1"/>
    <hyperlink ref="H3" r:id="rId2"/>
    <hyperlink ref="H20" r:id="rId3"/>
    <hyperlink ref="J2" r:id="rId4"/>
    <hyperlink ref="J3" r:id="rId5"/>
    <hyperlink ref="J6" r:id="rId6"/>
    <hyperlink ref="J7" r:id="rId7"/>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Avance MetaPDD</vt:lpstr>
      <vt:lpstr>Ppto y Logro Meta</vt:lpstr>
      <vt:lpstr>Poblaciones y Territorializacio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Saret Patricia Perdomo Esquivel</dc:creator>
  <cp:lastModifiedBy>hp</cp:lastModifiedBy>
  <cp:lastPrinted>2015-12-15T20:24:03Z</cp:lastPrinted>
  <dcterms:created xsi:type="dcterms:W3CDTF">2012-08-16T21:30:35Z</dcterms:created>
  <dcterms:modified xsi:type="dcterms:W3CDTF">2017-04-24T17:48:19Z</dcterms:modified>
</cp:coreProperties>
</file>