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apolo\UAESP_Docs\jarodriguez\Mis documentos\JORGE ARMANDO\2. SIG (Planeación)\3. Indicadores\Indicadores - Diciembre 2017\"/>
    </mc:Choice>
  </mc:AlternateContent>
  <bookViews>
    <workbookView xWindow="0" yWindow="0" windowWidth="20490" windowHeight="7230"/>
  </bookViews>
  <sheets>
    <sheet name="USUARIOS CONCIENTIZADOS" sheetId="1" r:id="rId1"/>
  </sheets>
  <definedNames>
    <definedName name="_xlnm.Print_Area" localSheetId="0">'USUARIOS CONCIENTIZADOS'!$A$1:$V$53</definedName>
    <definedName name="Z_B7ECF0D0_A81A_436D_9890_C42D4A47FE9F_.wvu.Cols" localSheetId="0" hidden="1">'USUARIOS CONCIENTIZADOS'!$R:$W</definedName>
    <definedName name="Z_B7ECF0D0_A81A_436D_9890_C42D4A47FE9F_.wvu.PrintArea" localSheetId="0" hidden="1">'USUARIOS CONCIENTIZADOS'!$A$1:$W$52</definedName>
    <definedName name="Z_F4394838_8F56_4BCD_9238_BC5EF03F208A_.wvu.PrintArea" localSheetId="0" hidden="1">'USUARIOS CONCIENTIZADOS'!$A$1:$W$52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 l="1"/>
  <c r="O30" i="1" l="1"/>
  <c r="N30" i="1"/>
  <c r="M30" i="1"/>
  <c r="L30" i="1"/>
  <c r="K30" i="1"/>
  <c r="J30" i="1"/>
  <c r="I30" i="1"/>
  <c r="H30" i="1"/>
  <c r="G30" i="1"/>
  <c r="F30" i="1"/>
  <c r="E30" i="1"/>
  <c r="D30" i="1"/>
  <c r="P28" i="1"/>
  <c r="P30" i="1" l="1"/>
</calcChain>
</file>

<file path=xl/sharedStrings.xml><?xml version="1.0" encoding="utf-8"?>
<sst xmlns="http://schemas.openxmlformats.org/spreadsheetml/2006/main" count="119" uniqueCount="113">
  <si>
    <t>HOJA DE VIDA DEL INDICADOR</t>
  </si>
  <si>
    <t>DE-PCFASIG-FM-01</t>
  </si>
  <si>
    <t>VERSIÓN 03</t>
  </si>
  <si>
    <t>Página 1 de 2</t>
  </si>
  <si>
    <t>Proceso</t>
  </si>
  <si>
    <t>Aprovechamiento</t>
  </si>
  <si>
    <t>Responsables  de Medición</t>
  </si>
  <si>
    <t>Jefe Oficina Asesora y profesional de apoyo</t>
  </si>
  <si>
    <t>Subsistema de Gestión</t>
  </si>
  <si>
    <t>Subsistema de Gestión de la Calidad</t>
  </si>
  <si>
    <t>Objetivo Estrategico o del Subsistema</t>
  </si>
  <si>
    <t xml:space="preserve">Objetivo 2. Lograr una Ciudad que reduce, separa y aprovecha los residuos sólidos y mitiga los impactos negativos
</t>
  </si>
  <si>
    <t>Nombre del Indicador</t>
  </si>
  <si>
    <t>Usuarios concientizados por tipo de acuerdo al catastro.</t>
  </si>
  <si>
    <t>Objetivo del Indicador</t>
  </si>
  <si>
    <t>Medir el Número de Usuarios concientizados por tipo de acuerdo al catastro..</t>
  </si>
  <si>
    <t>Fórmula del Indicador</t>
  </si>
  <si>
    <t>Unidad de Medida</t>
  </si>
  <si>
    <t>Nombre Variable</t>
  </si>
  <si>
    <t>Explicación de la Variable</t>
  </si>
  <si>
    <t xml:space="preserve">Fuente de la Información </t>
  </si>
  <si>
    <t>(No de Usuarios concientizados por tipo de acuerdo al catastro. / Catastro de usuarios del servicio de aseo)* 100</t>
  </si>
  <si>
    <t>porcentaje</t>
  </si>
  <si>
    <t>No de Usuarios concientizados por tipo de acuerdo al catastro</t>
  </si>
  <si>
    <t>Cantidad de usuarios concienzados en la separación en la fuente, consumo responsables y producción limpia</t>
  </si>
  <si>
    <t>Catastro de usuarios de la empresa de acueducto y alcantarillado</t>
  </si>
  <si>
    <t>Catastro de usuarios del servicio de aseo</t>
  </si>
  <si>
    <t>Base de datos del total de usuarios del servicio de aseo.</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</si>
  <si>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</si>
  <si>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</si>
  <si>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</si>
  <si>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</si>
  <si>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</si>
  <si>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</si>
  <si>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</si>
  <si>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</si>
  <si>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</si>
  <si>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</si>
  <si>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</si>
  <si>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</si>
  <si>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</si>
  <si>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</si>
  <si>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</si>
  <si>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</si>
  <si>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</si>
  <si>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40% (Anual)</t>
  </si>
  <si>
    <t>Máximo</t>
  </si>
  <si>
    <t>N/A</t>
  </si>
  <si>
    <t>Aceptable</t>
  </si>
  <si>
    <t xml:space="preserve">≥ </t>
  </si>
  <si>
    <t>Linea base</t>
  </si>
  <si>
    <t>En construcción</t>
  </si>
  <si>
    <t>Minimo</t>
  </si>
  <si>
    <t>Critico</t>
  </si>
  <si>
    <t xml:space="preserve"> &lt; </t>
  </si>
  <si>
    <r>
      <t xml:space="preserve">Fuente Información Linea base: </t>
    </r>
    <r>
      <rPr>
        <sz val="11"/>
        <rFont val="Arial"/>
        <family val="2"/>
      </rPr>
      <t>Catastro de usuarios de la empresa de acueducto y alcantarillado</t>
    </r>
  </si>
  <si>
    <t>Variables</t>
  </si>
  <si>
    <t>PERIODO</t>
  </si>
  <si>
    <t>TOTAL</t>
  </si>
  <si>
    <t>ENERO</t>
  </si>
  <si>
    <t>FEBRERO</t>
  </si>
  <si>
    <t>MARZO</t>
  </si>
  <si>
    <t>ABRIL</t>
  </si>
  <si>
    <t>MAYO</t>
  </si>
  <si>
    <t>JUNIO</t>
  </si>
  <si>
    <t>JULIO</t>
  </si>
  <si>
    <t>AGOSTO</t>
  </si>
  <si>
    <t xml:space="preserve">SEP/BRE </t>
  </si>
  <si>
    <t>OCTUBRE</t>
  </si>
  <si>
    <t>NOV/BRE</t>
  </si>
  <si>
    <t>DICI/BRE</t>
  </si>
  <si>
    <t>No de Usuarios concientizados por tipo de acuerdo al catastro.</t>
  </si>
  <si>
    <t xml:space="preserve">Resultado </t>
  </si>
  <si>
    <t>Grafica Comportamiento del Indicador frente a la meta</t>
  </si>
  <si>
    <t xml:space="preserve"> </t>
  </si>
  <si>
    <t>Análisis de datos - Resultados</t>
  </si>
  <si>
    <t>Propuesta de Mejoramiento</t>
  </si>
  <si>
    <t>PROCESOS</t>
  </si>
  <si>
    <t>SUBSISTEMAS</t>
  </si>
  <si>
    <t>Evaluación, Control y Mejora</t>
  </si>
  <si>
    <t>Direccionamiento Estratégico</t>
  </si>
  <si>
    <t>Subsistema de Control Interno</t>
  </si>
  <si>
    <t>Gestión de Comunicaciones</t>
  </si>
  <si>
    <t>Subsistema de Gestión Ambiental</t>
  </si>
  <si>
    <t>Recolección, Barrido y Limpieza</t>
  </si>
  <si>
    <t>Subsistema de Seguridad y Salud Ocupacional</t>
  </si>
  <si>
    <t>Disposición Final</t>
  </si>
  <si>
    <t>Subsistema de Gestión de Seguridad de la Información</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</si>
  <si>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</si>
  <si>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</si>
  <si>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</si>
  <si>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</si>
  <si>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</si>
  <si>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</si>
  <si>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</si>
  <si>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</si>
  <si>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</si>
  <si>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</si>
  <si>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</si>
  <si>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</si>
  <si>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r>
      <t xml:space="preserve">Enero: </t>
    </r>
    <r>
      <rPr>
        <sz val="12"/>
        <color indexed="8"/>
        <rFont val="Arial"/>
        <family val="2"/>
      </rPr>
      <t>Se adelanta la planificación de concientización a los usuarios del servicio de aseo para la vigencia de 2017</t>
    </r>
  </si>
  <si>
    <r>
      <t xml:space="preserve">Febrero: </t>
    </r>
    <r>
      <rPr>
        <sz val="12"/>
        <color indexed="8"/>
        <rFont val="Arial"/>
        <family val="2"/>
      </rPr>
      <t>143 personas concientizadas con talleres y eventos puerta a puerta con organizaciones de recicladores de oficio como parte del fortalecimiento a su formalización. Se discriminan en 5 establecimientos comerciales, 26 conjuntos residenciales, 3 residencias. El equipo esta desarrollando documentos que permitan evolucionar la caja de herramientas que se tiene hasta el momento, estos son: propuesta aula pedagógica, ajuste protocolo de puerta a puerta para la población recicladora de oficio, cuestionario de usuarios para la prestación del servcio complementario de aprovechamiento. 2017-03-07 15:31:38 Modificar   
 2017-01-31 CU - Catastro de usuarios del servicio de aseo.</t>
    </r>
    <r>
      <rPr>
        <b/>
        <sz val="12"/>
        <color indexed="8"/>
        <rFont val="Arial"/>
        <family val="2"/>
      </rPr>
      <t xml:space="preserve">
</t>
    </r>
  </si>
  <si>
    <r>
      <t xml:space="preserve">Marzo: </t>
    </r>
    <r>
      <rPr>
        <sz val="12"/>
        <color indexed="8"/>
        <rFont val="Arial"/>
        <family val="2"/>
      </rPr>
      <t>El convenio 340 de 2016. se ejecutará a través de la oficina de comunicaciones. En relación con la ejecución de actividades propias del equipo para el mes de marzo se concientizaron 412 personas correspondiente a  las localidades de Usaquén, Chapinero, Tunjuelito, Kennedy, Suba y Mártires.</t>
    </r>
  </si>
  <si>
    <r>
      <t>Abril:</t>
    </r>
    <r>
      <rPr>
        <sz val="12"/>
        <color indexed="8"/>
        <rFont val="Arial"/>
        <family val="2"/>
      </rPr>
      <t>El Convenio interadministrativo 340 de 2016 se ejecutará a través de la Oficina Asesora de Comunicaciones. De acuerdo a la última reunión de autocontrol en la Subdirección, se informó que este convenio se encuentra en proceso de armonización de recursos y por tanto no es posible iniciar la ejecución.
Con respecto a la ejecución de actividades propias del equipo para el mes de marzo sobre concientizaión para el mes de abril se obtuvo los siguientes resultados:  243 personas atendidas en las localidades de Suba, Engativa, Kennedy, Chapinero y Mártires.</t>
    </r>
  </si>
  <si>
    <r>
      <t xml:space="preserve">Junio: </t>
    </r>
    <r>
      <rPr>
        <sz val="12"/>
        <color indexed="8"/>
        <rFont val="Arial"/>
        <family val="2"/>
      </rPr>
      <t>Se capacitaron 661 usuarios del servicio  en manejo integral de residuos. Las siguiente es la territorialización de la intervención: 57 Usaquén, 46 Chapinero, 75 Santa fé, 17 Usme, 122 Kennedy, 27 Engativá, 15 Suba, 49 Barrios Unidos, 74 Mártires, 38 Antonio Nariño, 53 Puente Aranda, 68 Candelaria. No se avanzó en lo respectivo a campañas de PRAS por cuestiones del convenio interadministrativo 340 de 2016 entre UAESP - EAAB</t>
    </r>
  </si>
  <si>
    <r>
      <t xml:space="preserve">Mayo: </t>
    </r>
    <r>
      <rPr>
        <sz val="12"/>
        <color indexed="8"/>
        <rFont val="Arial"/>
        <family val="2"/>
      </rPr>
      <t>Con respecto al Convenio interadministrativo 340 de 2016 no existen cambios con respecto a su ejecución.
Lo referente a las actividades propias del equipo para el mes de mayo sobre concientización se obtuvieron los siguientes resultados:  458 personas sensibilizadas, distribuidas en las localidades de Usaquén, Chapinero, Bosa, Kennedy, Engativa, Suba, Barrios Unidos, Teusaquillo, Puente Aranda y Ciudad Bolívar.
La campaña de separación en la fuente junto con los avances de la cultura ciudadana y de capacidad de los usuarios en este tema, permitirá efectuarse con un incremento gradual del nivel de desagregación de conformidad con lo dispuesto en los Planes de Gestión Integral de Residuos Sólidos (PGIRS), en cumplimiento del objetivo estratégico. Se estima que la MPD se cumplirá cuando los ciudadanos pongan en práctica la correcta separación en la fuente del material reciclable, se verá reflejada en la disminción de los residuos sólidos para disposición final en el RSDJ.</t>
    </r>
  </si>
  <si>
    <r>
      <t xml:space="preserve">Julio:  </t>
    </r>
    <r>
      <rPr>
        <sz val="12"/>
        <color indexed="8"/>
        <rFont val="Arial"/>
        <family val="2"/>
      </rPr>
      <t>En el mes de julio se continuarón las acciones de capacitación para usuarios del servicio de aseo de la ciudad para un total de 386 personas concientizadas en  Manejo Integral de Residuos. Así mismo se trabajó de manera coordinada con IDARTES en el Festival Rock al parque realizando labores de sensibilización con una organización recicladores, al ser un evento masivo no se da un número exacto puesto que fue una estrategia de divulgación.  Con respecto a la campaña con la EAAB se cuenta con los permisos para la instalación de astas en diferentes puntos de la ciudad. La información la está consolidando la Oficina de Asesora de Comunicaciones.</t>
    </r>
  </si>
  <si>
    <r>
      <t xml:space="preserve">Agosto: </t>
    </r>
    <r>
      <rPr>
        <sz val="12"/>
        <color indexed="8"/>
        <rFont val="Arial"/>
        <family val="2"/>
      </rPr>
      <t>A través de jornadas de capacitación se concientizaron 1543 personas distribuidas de la siguiente manera: Talleres para usuarios del servicio localidades: 4 Usaquén 58 personas, 4 Chapinero 30 personas, 1 Santa Fé 30 personas, 1 Bosa 68 personas, 1 Kennedy 59 personas para un total de 194 personas. Entidades de caracter nacional 2 con la asistencia de 62 personas, 1 colegios asistencia de 55 personas. 1 universidad 28 personas participantes; 1 evento sensibilización en Cementerio de Sur: 63 personas.Estrategia puerta a puerta en la localidad de Suba 41 personas, San Cristobal estimado 500 personas y Barrios Unidos estimado 600 personas. Se está pendiente de la instalación de astas como campaña distrital a través del Convenio 340/16 UAESP-EAAB.</t>
    </r>
  </si>
  <si>
    <r>
      <t xml:space="preserve">Septiembre: </t>
    </r>
    <r>
      <rPr>
        <sz val="12"/>
        <color indexed="8"/>
        <rFont val="Arial"/>
        <family val="2"/>
      </rPr>
      <t xml:space="preserve">Para el mes de septiembre las jornadas de concienciación tuvieron un cubrimiento de 682 personas, atendiendo a 43 multiusuarios con 92 participantes, 2 unidades residenciales con 66 personas participantes. En cuanto establecimientos comerciales de 254, se concienzaron 273 personas, 1 universidad 59 personas, entidades distritales 2 con 75 participantes y 2 eventos con 117 personas. Se está pendiente de la instalación de astas como campaña distrital a través del Convenio 340/16 UAESP-EAAB.
</t>
    </r>
  </si>
  <si>
    <r>
      <t xml:space="preserve">Octubre: </t>
    </r>
    <r>
      <rPr>
        <sz val="12"/>
        <color indexed="8"/>
        <rFont val="Arial"/>
        <family val="2"/>
      </rPr>
      <t>A partir de las capacitaciones se concientizaron 1655 usuarios del servicio público de aseo, atendidos de la siguiente manera: 5 unidades de multiusuarios,  4 empresas o entidades, 1 universidad, 1 colegio, 9 entidades distritales y nacionales y 3 eventos.  La campaña establecida para este plan de acción ha sido diseñada y aprobada por la dirección de la entidad, este desarrollo lo ha realizado la agencia de publicidad San Francisco.</t>
    </r>
  </si>
  <si>
    <r>
      <t xml:space="preserve">Noviembre: </t>
    </r>
    <r>
      <rPr>
        <sz val="12"/>
        <color indexed="8"/>
        <rFont val="Arial"/>
        <family val="2"/>
      </rPr>
      <t>Acerca de la campaña de separación en la fuente,  no se ha concretado el tema de astas, se hizo la contratación por parte de la EAAB de acuerdo al Convenio interadministrativo 340 de 2016, sin embargo aún no se han ubicado las mismas en los postes autorizados por la UAESP. De otra parte, se capacitaron  183 Unidades residenciales, 5 Eventos, 2 Entidades distritales y/o nacionales, 4 Multiusuarios 2 Universidad, 30 Establecimiento comerciales y/o empresas para un total 813 personas concientizadas en el mes de noviembre. En total del año 7025 personas.</t>
    </r>
  </si>
  <si>
    <t>Registro de Medición   Año 2017</t>
  </si>
  <si>
    <r>
      <t xml:space="preserve">Diciembre: </t>
    </r>
    <r>
      <rPr>
        <sz val="12"/>
        <color indexed="8"/>
        <rFont val="Arial"/>
        <family val="2"/>
      </rPr>
      <t xml:space="preserve">Se reporta para el mes de diciembre 532 usuarios del servicio de aseo concientizados entidades, multiusuarios y eventos. Para un total de 7528 usuarios concientizados de manera directa durante 2017. Por último, se reporta 24846 niños y niñas usuarios del servicio de aseo, entre los 3 y 12 años, correspondiente al período junio - noviembre concientizados en la atracción de los temas de la cultura del aprovechamiento del Proyecto de Reciclaje y Aprovechamiento Sostenible –PRAS, en especial en los temas de separación en la fuente y su relación directa con la dignificación del trabajo de la población recicladora, proveniente del contrato 356 de 2017 en el parque Divercity. Queda pendiente el reporte de este contrato para el mes de diciembre. 
Conforme a lo anterior, la cifra para el año 2017 de usuarios concientizadas es de 32374.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</si>
</sst>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2"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sz val="11"/>
      <color theme="1"/>
      <name val="Arial"/>
      <family val="2"/>
    </font>
    <font>
      <sz val="11"/>
      <color theme="1"/>
      <name val="Times New Roman"/>
      <family val="1"/>
    </font>
    <font>
      <sz val="10"/>
      <color rgb="FF000000"/>
      <name val="Arial"/>
      <family val="2"/>
    </font>
    <font>
      <b/>
      <sz val="12"/>
      <color indexed="8"/>
      <name val="Arial"/>
      <family val="2"/>
    </font>
    <font>
      <sz val="11"/>
      <color rgb="FFC00000"/>
      <name val="Arial"/>
      <family val="2"/>
    </font>
    <font>
      <sz val="12"/>
      <color indexed="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2">
    <xf numFmtId="0" fontId="0" fillId="0" borderId="0" xfId="0"/>
    <xf numFmtId="0" fontId="2" fillId="0" borderId="0" xfId="0" applyFont="1"/>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9" fontId="3" fillId="7"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alignment vertical="center"/>
    </xf>
    <xf numFmtId="9" fontId="3" fillId="0" borderId="5" xfId="0" applyNumberFormat="1" applyFont="1" applyBorder="1" applyAlignment="1">
      <alignment vertical="center"/>
    </xf>
    <xf numFmtId="9" fontId="3" fillId="8" borderId="5" xfId="0" applyNumberFormat="1" applyFont="1" applyFill="1" applyBorder="1" applyAlignment="1">
      <alignment horizontal="center" vertical="center" wrapText="1"/>
    </xf>
    <xf numFmtId="9" fontId="3" fillId="9"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5" xfId="1" applyFont="1" applyFill="1" applyBorder="1" applyAlignment="1">
      <alignment horizontal="center" vertical="center" wrapText="1"/>
    </xf>
    <xf numFmtId="3" fontId="7" fillId="0" borderId="5" xfId="0" applyNumberFormat="1" applyFont="1" applyFill="1" applyBorder="1" applyAlignment="1">
      <alignment horizontal="center" vertical="center"/>
    </xf>
    <xf numFmtId="3"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8" fillId="0" borderId="0" xfId="1" applyFont="1" applyBorder="1" applyAlignment="1">
      <alignment horizontal="left" wrapText="1"/>
    </xf>
    <xf numFmtId="1" fontId="8" fillId="0" borderId="0" xfId="1" applyNumberFormat="1" applyFont="1" applyBorder="1" applyAlignment="1">
      <alignment horizontal="left" wrapText="1"/>
    </xf>
    <xf numFmtId="3" fontId="8" fillId="0" borderId="0" xfId="1" applyNumberFormat="1" applyFont="1" applyBorder="1" applyAlignment="1">
      <alignment horizontal="left" wrapText="1"/>
    </xf>
    <xf numFmtId="3" fontId="2" fillId="0" borderId="0" xfId="0" applyNumberFormat="1" applyFont="1"/>
    <xf numFmtId="0" fontId="2" fillId="0" borderId="0" xfId="0" applyFont="1" applyAlignment="1">
      <alignment horizontal="left"/>
    </xf>
    <xf numFmtId="0" fontId="10" fillId="0" borderId="19" xfId="0" applyFont="1" applyBorder="1"/>
    <xf numFmtId="0" fontId="10" fillId="3" borderId="20" xfId="0" applyFont="1" applyFill="1" applyBorder="1"/>
    <xf numFmtId="0" fontId="10" fillId="0" borderId="21" xfId="0" applyFont="1" applyBorder="1"/>
    <xf numFmtId="0" fontId="10" fillId="0" borderId="0" xfId="0" applyFont="1"/>
    <xf numFmtId="0" fontId="4" fillId="0" borderId="0" xfId="0" applyFont="1" applyFill="1"/>
    <xf numFmtId="2" fontId="2" fillId="0" borderId="18"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5" xfId="0" applyFont="1" applyBorder="1" applyAlignment="1">
      <alignment horizontal="center" vertical="center"/>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5" xfId="0" applyFont="1" applyBorder="1" applyAlignment="1">
      <alignment horizontal="left" vertical="center" wrapText="1"/>
    </xf>
    <xf numFmtId="9" fontId="3" fillId="0" borderId="7"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9" fontId="3" fillId="0" borderId="7"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9" xfId="0" applyNumberFormat="1" applyFont="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9" fillId="3" borderId="5" xfId="0" applyFont="1" applyFill="1" applyBorder="1" applyAlignment="1">
      <alignment horizontal="justify" vertical="top" wrapText="1"/>
    </xf>
    <xf numFmtId="0" fontId="3" fillId="3" borderId="5" xfId="0" applyFont="1" applyFill="1" applyBorder="1" applyAlignment="1">
      <alignment horizontal="justify" vertical="top"/>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2" fillId="3" borderId="9" xfId="0" applyFont="1"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232479524682145E-2"/>
          <c:y val="9.4825840924648366E-2"/>
          <c:w val="0.9562799603875376"/>
          <c:h val="0.81143912286563658"/>
        </c:manualLayout>
      </c:layout>
      <c:barChart>
        <c:barDir val="col"/>
        <c:grouping val="clustered"/>
        <c:varyColors val="0"/>
        <c:ser>
          <c:idx val="3"/>
          <c:order val="0"/>
          <c:tx>
            <c:strRef>
              <c:f>'USUARIOS CONCIENTIZADOS'!$B$30</c:f>
              <c:strCache>
                <c:ptCount val="1"/>
                <c:pt idx="0">
                  <c:v>Resultado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'USUARIOS CONCIENTIZADOS'!$D$27:$P$27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'USUARIOS CONCIENTIZADOS'!$D$30:$P$30</c:f>
              <c:numCache>
                <c:formatCode>0%</c:formatCode>
                <c:ptCount val="13"/>
                <c:pt idx="0">
                  <c:v>0</c:v>
                </c:pt>
                <c:pt idx="1">
                  <c:v>0.78000141818439672</c:v>
                </c:pt>
                <c:pt idx="2">
                  <c:v>2.2472768132305694</c:v>
                </c:pt>
                <c:pt idx="3">
                  <c:v>1.3254569553762825</c:v>
                </c:pt>
                <c:pt idx="4">
                  <c:v>2.498186360338837</c:v>
                </c:pt>
                <c:pt idx="5">
                  <c:v>3.6054611008383652</c:v>
                </c:pt>
                <c:pt idx="6">
                  <c:v>2.1054583735606793</c:v>
                </c:pt>
                <c:pt idx="7">
                  <c:v>8.4163789388707979</c:v>
                </c:pt>
                <c:pt idx="8">
                  <c:v>3.7200067636486613</c:v>
                </c:pt>
                <c:pt idx="9">
                  <c:v>9.0272891405257099</c:v>
                </c:pt>
                <c:pt idx="10">
                  <c:v>4.4345535173700315</c:v>
                </c:pt>
                <c:pt idx="11">
                  <c:v>138.42570622855678</c:v>
                </c:pt>
                <c:pt idx="12">
                  <c:v>14.715481300875089</c:v>
                </c:pt>
              </c:numCache>
            </c:numRef>
          </c:val>
          <c:extLst>
            <c:ext xmlns:c16="http://schemas.microsoft.com/office/drawing/2014/chart" uri="{C3380CC4-5D6E-409C-BE32-E72D297353CC}">
              <c16:uniqueId val="{00000000-3EDC-4EA4-9387-EB9365A69AF0}"/>
            </c:ext>
          </c:extLst>
        </c:ser>
        <c:dLbls>
          <c:showLegendKey val="0"/>
          <c:showVal val="0"/>
          <c:showCatName val="0"/>
          <c:showSerName val="0"/>
          <c:showPercent val="0"/>
          <c:showBubbleSize val="0"/>
        </c:dLbls>
        <c:gapWidth val="150"/>
        <c:axId val="84661760"/>
        <c:axId val="84663296"/>
      </c:barChart>
      <c:catAx>
        <c:axId val="84661760"/>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4663296"/>
        <c:crosses val="autoZero"/>
        <c:auto val="1"/>
        <c:lblAlgn val="ctr"/>
        <c:lblOffset val="100"/>
        <c:noMultiLvlLbl val="0"/>
      </c:catAx>
      <c:valAx>
        <c:axId val="84663296"/>
        <c:scaling>
          <c:orientation val="minMax"/>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84661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76200</xdr:rowOff>
    </xdr:from>
    <xdr:to>
      <xdr:col>16</xdr:col>
      <xdr:colOff>0</xdr:colOff>
      <xdr:row>36</xdr:row>
      <xdr:rowOff>47625</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2729595" y="55734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sz="1600" b="1"/>
            <a:t>X</a:t>
          </a:r>
        </a:p>
      </xdr:txBody>
    </xdr:sp>
    <xdr:clientData/>
  </xdr:twoCellAnchor>
  <xdr:twoCellAnchor>
    <xdr:from>
      <xdr:col>7</xdr:col>
      <xdr:colOff>149685</xdr:colOff>
      <xdr:row>14</xdr:row>
      <xdr:rowOff>68035</xdr:rowOff>
    </xdr:from>
    <xdr:to>
      <xdr:col>8</xdr:col>
      <xdr:colOff>122472</xdr:colOff>
      <xdr:row>14</xdr:row>
      <xdr:rowOff>312963</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6893385" y="5573485"/>
          <a:ext cx="80146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14</xdr:row>
      <xdr:rowOff>68035</xdr:rowOff>
    </xdr:from>
    <xdr:to>
      <xdr:col>12</xdr:col>
      <xdr:colOff>231328</xdr:colOff>
      <xdr:row>14</xdr:row>
      <xdr:rowOff>312963</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0654399" y="5573485"/>
          <a:ext cx="806904" cy="24492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2756805" y="61259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600" b="1" i="0" u="none" strike="noStrike" kern="0" cap="none" spc="0" normalizeH="0" baseline="0" noProof="0">
              <a:ln>
                <a:noFill/>
              </a:ln>
              <a:solidFill>
                <a:prstClr val="black"/>
              </a:solidFill>
              <a:effectLst/>
              <a:uLnTx/>
              <a:uFillTx/>
              <a:latin typeface="+mn-lt"/>
              <a:ea typeface="+mn-ea"/>
              <a:cs typeface="+mn-cs"/>
            </a:rPr>
            <a:t>X</a:t>
          </a:r>
          <a:endParaRPr kumimoji="0" lang="es-CO" sz="1100" b="0" i="0" u="none" strike="noStrike" kern="0" cap="none" spc="0" normalizeH="0" baseline="0" noProof="0">
            <a:ln>
              <a:noFill/>
            </a:ln>
            <a:solidFill>
              <a:prstClr val="black"/>
            </a:solidFill>
            <a:effectLst/>
            <a:uLnTx/>
            <a:uFillTx/>
            <a:latin typeface="+mn-lt"/>
            <a:ea typeface="+mn-ea"/>
            <a:cs typeface="+mn-cs"/>
          </a:endParaRPr>
        </a:p>
        <a:p>
          <a:pPr algn="ctr"/>
          <a:endParaRPr lang="es-CO" sz="1600" b="1"/>
        </a:p>
      </xdr:txBody>
    </xdr:sp>
    <xdr:clientData/>
  </xdr:twoCellAnchor>
  <xdr:twoCellAnchor>
    <xdr:from>
      <xdr:col>5</xdr:col>
      <xdr:colOff>108865</xdr:colOff>
      <xdr:row>16</xdr:row>
      <xdr:rowOff>68034</xdr:rowOff>
    </xdr:from>
    <xdr:to>
      <xdr:col>5</xdr:col>
      <xdr:colOff>952500</xdr:colOff>
      <xdr:row>16</xdr:row>
      <xdr:rowOff>312963</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4804690" y="61259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16</xdr:row>
      <xdr:rowOff>54428</xdr:rowOff>
    </xdr:from>
    <xdr:to>
      <xdr:col>9</xdr:col>
      <xdr:colOff>217721</xdr:colOff>
      <xdr:row>16</xdr:row>
      <xdr:rowOff>299356</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749274" y="61123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204113</xdr:colOff>
      <xdr:row>16</xdr:row>
      <xdr:rowOff>68035</xdr:rowOff>
    </xdr:from>
    <xdr:to>
      <xdr:col>12</xdr:col>
      <xdr:colOff>258542</xdr:colOff>
      <xdr:row>16</xdr:row>
      <xdr:rowOff>312963</xdr:rowOff>
    </xdr:to>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0681613" y="61259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16</xdr:row>
      <xdr:rowOff>68035</xdr:rowOff>
    </xdr:from>
    <xdr:to>
      <xdr:col>14</xdr:col>
      <xdr:colOff>775608</xdr:colOff>
      <xdr:row>16</xdr:row>
      <xdr:rowOff>312963</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13028840" y="61259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5"/>
  <sheetViews>
    <sheetView tabSelected="1" view="pageBreakPreview" zoomScale="70" zoomScaleNormal="100" zoomScaleSheetLayoutView="70" workbookViewId="0">
      <selection activeCell="E83" sqref="E83"/>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12.85546875" style="1" customWidth="1"/>
    <col min="6" max="6" width="17" style="1" customWidth="1"/>
    <col min="7" max="7" width="13.7109375" style="1" customWidth="1"/>
    <col min="8" max="8" width="12.42578125" style="1" customWidth="1"/>
    <col min="9" max="9" width="11.42578125" style="1" customWidth="1"/>
    <col min="10" max="10" width="18.42578125" style="1" customWidth="1"/>
    <col min="11" max="11" width="13.7109375" style="1" customWidth="1"/>
    <col min="12" max="12" width="11.28515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1"/>
    <col min="25" max="25" width="44.28515625" style="1" customWidth="1"/>
    <col min="26" max="26" width="56.140625" style="1" customWidth="1"/>
    <col min="27" max="16384" width="11.42578125" style="1"/>
  </cols>
  <sheetData>
    <row r="1" spans="1:18" ht="30" customHeight="1" x14ac:dyDescent="0.2">
      <c r="A1" s="45"/>
      <c r="B1" s="47"/>
      <c r="C1" s="47"/>
      <c r="D1" s="47"/>
      <c r="E1" s="49" t="s">
        <v>0</v>
      </c>
      <c r="F1" s="49"/>
      <c r="G1" s="49"/>
      <c r="H1" s="49"/>
      <c r="I1" s="49"/>
      <c r="J1" s="49"/>
      <c r="K1" s="49"/>
      <c r="L1" s="49"/>
      <c r="M1" s="49" t="s">
        <v>1</v>
      </c>
      <c r="N1" s="49"/>
      <c r="O1" s="49"/>
      <c r="P1" s="49"/>
      <c r="Q1" s="51"/>
    </row>
    <row r="2" spans="1:18" ht="36" customHeight="1" x14ac:dyDescent="0.2">
      <c r="A2" s="46"/>
      <c r="B2" s="48"/>
      <c r="C2" s="48"/>
      <c r="D2" s="48"/>
      <c r="E2" s="50"/>
      <c r="F2" s="50"/>
      <c r="G2" s="50"/>
      <c r="H2" s="50"/>
      <c r="I2" s="50"/>
      <c r="J2" s="50"/>
      <c r="K2" s="50"/>
      <c r="L2" s="50"/>
      <c r="M2" s="50"/>
      <c r="N2" s="50"/>
      <c r="O2" s="50"/>
      <c r="P2" s="50"/>
      <c r="Q2" s="52"/>
    </row>
    <row r="3" spans="1:18" ht="30.75" customHeight="1" x14ac:dyDescent="0.2">
      <c r="A3" s="46"/>
      <c r="B3" s="48"/>
      <c r="C3" s="48"/>
      <c r="D3" s="48"/>
      <c r="E3" s="53" t="s">
        <v>2</v>
      </c>
      <c r="F3" s="53"/>
      <c r="G3" s="53"/>
      <c r="H3" s="53"/>
      <c r="I3" s="54">
        <v>41736</v>
      </c>
      <c r="J3" s="55"/>
      <c r="K3" s="55"/>
      <c r="L3" s="55"/>
      <c r="M3" s="50" t="s">
        <v>3</v>
      </c>
      <c r="N3" s="50"/>
      <c r="O3" s="50"/>
      <c r="P3" s="50"/>
      <c r="Q3" s="52"/>
    </row>
    <row r="4" spans="1:18" ht="9.75" customHeight="1" x14ac:dyDescent="0.2">
      <c r="A4" s="46"/>
      <c r="B4" s="2"/>
      <c r="C4" s="2"/>
      <c r="D4" s="2"/>
      <c r="E4" s="2"/>
      <c r="F4" s="2"/>
      <c r="G4" s="2"/>
      <c r="H4" s="2"/>
      <c r="I4" s="2"/>
      <c r="J4" s="2"/>
      <c r="K4" s="2"/>
      <c r="L4" s="2"/>
      <c r="M4" s="2"/>
      <c r="N4" s="2"/>
      <c r="O4" s="2"/>
      <c r="P4" s="2"/>
      <c r="Q4" s="52"/>
      <c r="R4" s="3"/>
    </row>
    <row r="5" spans="1:18" s="5" customFormat="1" ht="29.25" customHeight="1" x14ac:dyDescent="0.2">
      <c r="A5" s="46"/>
      <c r="B5" s="4" t="s">
        <v>4</v>
      </c>
      <c r="C5" s="56" t="s">
        <v>5</v>
      </c>
      <c r="D5" s="56"/>
      <c r="E5" s="56"/>
      <c r="F5" s="56"/>
      <c r="G5" s="56"/>
      <c r="H5" s="56"/>
      <c r="I5" s="57" t="s">
        <v>6</v>
      </c>
      <c r="J5" s="57"/>
      <c r="K5" s="57"/>
      <c r="L5" s="58" t="s">
        <v>7</v>
      </c>
      <c r="M5" s="58"/>
      <c r="N5" s="58"/>
      <c r="O5" s="58"/>
      <c r="P5" s="58"/>
      <c r="Q5" s="52"/>
    </row>
    <row r="6" spans="1:18" s="5" customFormat="1" ht="9" customHeight="1" x14ac:dyDescent="0.2">
      <c r="A6" s="46"/>
      <c r="B6" s="6"/>
      <c r="C6" s="7"/>
      <c r="D6" s="7"/>
      <c r="E6" s="7"/>
      <c r="F6" s="7"/>
      <c r="G6" s="7"/>
      <c r="H6" s="7"/>
      <c r="I6" s="8"/>
      <c r="J6" s="8"/>
      <c r="K6" s="8"/>
      <c r="L6" s="7"/>
      <c r="M6" s="7"/>
      <c r="N6" s="7"/>
      <c r="O6" s="7"/>
      <c r="P6" s="7"/>
      <c r="Q6" s="52"/>
    </row>
    <row r="7" spans="1:18" s="5" customFormat="1" ht="40.5" customHeight="1" x14ac:dyDescent="0.25">
      <c r="A7" s="46"/>
      <c r="B7" s="9" t="s">
        <v>8</v>
      </c>
      <c r="C7" s="58" t="s">
        <v>9</v>
      </c>
      <c r="D7" s="58"/>
      <c r="E7" s="58"/>
      <c r="F7" s="58"/>
      <c r="G7" s="58"/>
      <c r="H7" s="58"/>
      <c r="I7" s="59" t="s">
        <v>10</v>
      </c>
      <c r="J7" s="59"/>
      <c r="K7" s="59"/>
      <c r="L7" s="60" t="s">
        <v>11</v>
      </c>
      <c r="M7" s="61"/>
      <c r="N7" s="61"/>
      <c r="O7" s="61"/>
      <c r="P7" s="62"/>
      <c r="Q7" s="52"/>
    </row>
    <row r="8" spans="1:18" s="5" customFormat="1" ht="15.75" customHeight="1" x14ac:dyDescent="0.2">
      <c r="A8" s="46"/>
      <c r="B8" s="6"/>
      <c r="C8" s="7"/>
      <c r="D8" s="7"/>
      <c r="E8" s="7"/>
      <c r="F8" s="7"/>
      <c r="G8" s="7"/>
      <c r="H8" s="7"/>
      <c r="I8" s="8"/>
      <c r="J8" s="8"/>
      <c r="K8" s="8"/>
      <c r="L8" s="7"/>
      <c r="M8" s="7"/>
      <c r="N8" s="7"/>
      <c r="O8" s="7"/>
      <c r="P8" s="10"/>
      <c r="Q8" s="52"/>
    </row>
    <row r="9" spans="1:18" s="5" customFormat="1" ht="39" customHeight="1" x14ac:dyDescent="0.2">
      <c r="A9" s="46"/>
      <c r="B9" s="11" t="s">
        <v>12</v>
      </c>
      <c r="C9" s="63" t="s">
        <v>13</v>
      </c>
      <c r="D9" s="64"/>
      <c r="E9" s="64"/>
      <c r="F9" s="64"/>
      <c r="G9" s="64"/>
      <c r="H9" s="65"/>
      <c r="I9" s="66" t="s">
        <v>14</v>
      </c>
      <c r="J9" s="66"/>
      <c r="K9" s="66"/>
      <c r="L9" s="63" t="s">
        <v>15</v>
      </c>
      <c r="M9" s="64"/>
      <c r="N9" s="64"/>
      <c r="O9" s="64"/>
      <c r="P9" s="65"/>
      <c r="Q9" s="52"/>
    </row>
    <row r="10" spans="1:18" s="5" customFormat="1" ht="13.5" customHeight="1" x14ac:dyDescent="0.2">
      <c r="A10" s="46"/>
      <c r="B10" s="6"/>
      <c r="C10" s="7"/>
      <c r="D10" s="7"/>
      <c r="E10" s="7"/>
      <c r="F10" s="7"/>
      <c r="G10" s="7"/>
      <c r="H10" s="7"/>
      <c r="I10" s="8"/>
      <c r="J10" s="8"/>
      <c r="K10" s="8"/>
      <c r="L10" s="7"/>
      <c r="M10" s="7"/>
      <c r="N10" s="7"/>
      <c r="O10" s="7"/>
      <c r="P10" s="7"/>
      <c r="Q10" s="52"/>
    </row>
    <row r="11" spans="1:18" s="5" customFormat="1" ht="39" customHeight="1" x14ac:dyDescent="0.2">
      <c r="A11" s="46"/>
      <c r="B11" s="12" t="s">
        <v>16</v>
      </c>
      <c r="C11" s="67" t="s">
        <v>17</v>
      </c>
      <c r="D11" s="67"/>
      <c r="E11" s="67" t="s">
        <v>18</v>
      </c>
      <c r="F11" s="67"/>
      <c r="G11" s="67"/>
      <c r="H11" s="67" t="s">
        <v>19</v>
      </c>
      <c r="I11" s="67"/>
      <c r="J11" s="67"/>
      <c r="K11" s="67"/>
      <c r="L11" s="67"/>
      <c r="M11" s="67" t="s">
        <v>20</v>
      </c>
      <c r="N11" s="67"/>
      <c r="O11" s="67"/>
      <c r="P11" s="67"/>
      <c r="Q11" s="52"/>
    </row>
    <row r="12" spans="1:18" s="5" customFormat="1" ht="52.5" customHeight="1" x14ac:dyDescent="0.2">
      <c r="A12" s="46"/>
      <c r="B12" s="68" t="s">
        <v>21</v>
      </c>
      <c r="C12" s="70" t="s">
        <v>22</v>
      </c>
      <c r="D12" s="70"/>
      <c r="E12" s="70" t="s">
        <v>23</v>
      </c>
      <c r="F12" s="70"/>
      <c r="G12" s="70"/>
      <c r="H12" s="70" t="s">
        <v>24</v>
      </c>
      <c r="I12" s="70"/>
      <c r="J12" s="70"/>
      <c r="K12" s="70"/>
      <c r="L12" s="70"/>
      <c r="M12" s="71" t="s">
        <v>25</v>
      </c>
      <c r="N12" s="72"/>
      <c r="O12" s="72"/>
      <c r="P12" s="73"/>
      <c r="Q12" s="52"/>
    </row>
    <row r="13" spans="1:18" s="5" customFormat="1" ht="74.25" customHeight="1" x14ac:dyDescent="0.2">
      <c r="A13" s="46"/>
      <c r="B13" s="69"/>
      <c r="C13" s="70"/>
      <c r="D13" s="70"/>
      <c r="E13" s="70" t="s">
        <v>26</v>
      </c>
      <c r="F13" s="70"/>
      <c r="G13" s="70"/>
      <c r="H13" s="70" t="s">
        <v>27</v>
      </c>
      <c r="I13" s="70"/>
      <c r="J13" s="70"/>
      <c r="K13" s="70"/>
      <c r="L13" s="70"/>
      <c r="M13" s="74"/>
      <c r="N13" s="75"/>
      <c r="O13" s="75"/>
      <c r="P13" s="76"/>
      <c r="Q13" s="52"/>
    </row>
    <row r="14" spans="1:18" s="5" customFormat="1" ht="14.25" customHeight="1" x14ac:dyDescent="0.2">
      <c r="A14" s="46"/>
      <c r="B14" s="6"/>
      <c r="C14" s="7"/>
      <c r="D14" s="7"/>
      <c r="E14" s="7"/>
      <c r="F14" s="7"/>
      <c r="G14" s="7"/>
      <c r="H14" s="7"/>
      <c r="I14" s="8"/>
      <c r="J14" s="8"/>
      <c r="K14" s="8"/>
      <c r="L14" s="7"/>
      <c r="M14" s="7"/>
      <c r="N14" s="7"/>
      <c r="O14" s="7"/>
      <c r="P14" s="7"/>
      <c r="Q14" s="52"/>
    </row>
    <row r="15" spans="1:18" s="5" customFormat="1" ht="29.25" customHeight="1" x14ac:dyDescent="0.2">
      <c r="A15" s="46"/>
      <c r="B15" s="13" t="s">
        <v>28</v>
      </c>
      <c r="C15" s="14" t="s">
        <v>29</v>
      </c>
      <c r="D15" s="15"/>
      <c r="E15" s="16"/>
      <c r="F15" s="15"/>
      <c r="G15" s="14" t="s">
        <v>30</v>
      </c>
      <c r="H15" s="16"/>
      <c r="I15" s="15"/>
      <c r="J15" s="15"/>
      <c r="K15" s="14" t="s">
        <v>31</v>
      </c>
      <c r="L15" s="15"/>
      <c r="M15" s="15"/>
      <c r="N15" s="15"/>
      <c r="O15" s="15"/>
      <c r="P15" s="17"/>
      <c r="Q15" s="52"/>
    </row>
    <row r="16" spans="1:18" s="5" customFormat="1" ht="14.25" customHeight="1" x14ac:dyDescent="0.2">
      <c r="A16" s="46"/>
      <c r="B16" s="6"/>
      <c r="C16" s="7"/>
      <c r="D16" s="7"/>
      <c r="E16" s="7"/>
      <c r="F16" s="7"/>
      <c r="G16" s="7"/>
      <c r="H16" s="7"/>
      <c r="I16" s="7"/>
      <c r="J16" s="7"/>
      <c r="K16" s="7"/>
      <c r="L16" s="7"/>
      <c r="M16" s="7"/>
      <c r="N16" s="7"/>
      <c r="O16" s="7"/>
      <c r="P16" s="7"/>
      <c r="Q16" s="52"/>
    </row>
    <row r="17" spans="1:25" s="5" customFormat="1" ht="29.25" customHeight="1" x14ac:dyDescent="0.2">
      <c r="A17" s="46"/>
      <c r="B17" s="13" t="s">
        <v>32</v>
      </c>
      <c r="C17" s="14" t="s">
        <v>33</v>
      </c>
      <c r="D17" s="15"/>
      <c r="E17" s="14" t="s">
        <v>34</v>
      </c>
      <c r="F17" s="15"/>
      <c r="G17" s="15"/>
      <c r="H17" s="14" t="s">
        <v>35</v>
      </c>
      <c r="I17" s="15"/>
      <c r="J17" s="15"/>
      <c r="K17" s="14" t="s">
        <v>36</v>
      </c>
      <c r="L17" s="15"/>
      <c r="M17" s="15"/>
      <c r="N17" s="14" t="s">
        <v>37</v>
      </c>
      <c r="O17" s="15"/>
      <c r="P17" s="17"/>
      <c r="Q17" s="52"/>
    </row>
    <row r="18" spans="1:25" ht="10.5" customHeight="1" x14ac:dyDescent="0.2">
      <c r="A18" s="46"/>
      <c r="B18" s="18"/>
      <c r="C18" s="7"/>
      <c r="D18" s="7"/>
      <c r="E18" s="7"/>
      <c r="F18" s="7"/>
      <c r="G18" s="7"/>
      <c r="H18" s="7"/>
      <c r="I18" s="7"/>
      <c r="J18" s="7"/>
      <c r="K18" s="7"/>
      <c r="L18" s="7"/>
      <c r="M18" s="7"/>
      <c r="N18" s="7"/>
      <c r="O18" s="7"/>
      <c r="P18" s="7"/>
      <c r="Q18" s="52"/>
    </row>
    <row r="19" spans="1:25" ht="24.75" customHeight="1" x14ac:dyDescent="0.2">
      <c r="A19" s="46"/>
      <c r="B19" s="77" t="s">
        <v>38</v>
      </c>
      <c r="C19" s="77"/>
      <c r="D19" s="77"/>
      <c r="E19" s="77"/>
      <c r="F19" s="77"/>
      <c r="G19" s="77"/>
      <c r="H19" s="77"/>
      <c r="I19" s="77"/>
      <c r="J19" s="77"/>
      <c r="K19" s="77"/>
      <c r="L19" s="77"/>
      <c r="M19" s="77"/>
      <c r="N19" s="77"/>
      <c r="O19" s="77"/>
      <c r="P19" s="77"/>
      <c r="Q19" s="52"/>
    </row>
    <row r="20" spans="1:25" ht="24" customHeight="1" x14ac:dyDescent="0.2">
      <c r="A20" s="46"/>
      <c r="B20" s="67" t="s">
        <v>39</v>
      </c>
      <c r="C20" s="67"/>
      <c r="D20" s="67"/>
      <c r="E20" s="67"/>
      <c r="F20" s="67"/>
      <c r="G20" s="67"/>
      <c r="H20" s="67"/>
      <c r="I20" s="67"/>
      <c r="J20" s="67"/>
      <c r="K20" s="67"/>
      <c r="L20" s="67"/>
      <c r="M20" s="67"/>
      <c r="N20" s="67"/>
      <c r="O20" s="67"/>
      <c r="P20" s="67"/>
      <c r="Q20" s="52"/>
    </row>
    <row r="21" spans="1:25" ht="35.25" customHeight="1" x14ac:dyDescent="0.2">
      <c r="A21" s="46"/>
      <c r="B21" s="78" t="s">
        <v>40</v>
      </c>
      <c r="C21" s="78"/>
      <c r="D21" s="79" t="s">
        <v>41</v>
      </c>
      <c r="E21" s="79"/>
      <c r="F21" s="80" t="s">
        <v>42</v>
      </c>
      <c r="G21" s="80"/>
      <c r="H21" s="19"/>
      <c r="I21" s="20" t="s">
        <v>43</v>
      </c>
      <c r="J21" s="81">
        <v>0.04</v>
      </c>
      <c r="K21" s="82"/>
      <c r="L21" s="83"/>
      <c r="M21" s="21" t="s">
        <v>44</v>
      </c>
      <c r="N21" s="84" t="s">
        <v>45</v>
      </c>
      <c r="O21" s="85"/>
      <c r="P21" s="86"/>
      <c r="Q21" s="52"/>
    </row>
    <row r="22" spans="1:25" ht="36" customHeight="1" x14ac:dyDescent="0.2">
      <c r="A22" s="46"/>
      <c r="B22" s="22" t="s">
        <v>46</v>
      </c>
      <c r="C22" s="23">
        <v>0.04</v>
      </c>
      <c r="D22" s="22" t="s">
        <v>46</v>
      </c>
      <c r="E22" s="22" t="s">
        <v>47</v>
      </c>
      <c r="F22" s="80" t="s">
        <v>48</v>
      </c>
      <c r="G22" s="80"/>
      <c r="H22" s="24"/>
      <c r="I22" s="20" t="s">
        <v>49</v>
      </c>
      <c r="J22" s="87">
        <v>0.01</v>
      </c>
      <c r="K22" s="88"/>
      <c r="L22" s="89"/>
      <c r="M22" s="21" t="s">
        <v>50</v>
      </c>
      <c r="N22" s="60" t="s">
        <v>51</v>
      </c>
      <c r="O22" s="61"/>
      <c r="P22" s="62"/>
      <c r="Q22" s="52"/>
    </row>
    <row r="23" spans="1:25" ht="46.5" customHeight="1" x14ac:dyDescent="0.2">
      <c r="A23" s="46"/>
      <c r="B23" s="22" t="s">
        <v>52</v>
      </c>
      <c r="C23" s="23">
        <v>0.01</v>
      </c>
      <c r="D23" s="22" t="s">
        <v>52</v>
      </c>
      <c r="E23" s="22" t="s">
        <v>47</v>
      </c>
      <c r="F23" s="80" t="s">
        <v>53</v>
      </c>
      <c r="G23" s="80"/>
      <c r="H23" s="25"/>
      <c r="I23" s="26" t="s">
        <v>54</v>
      </c>
      <c r="J23" s="87">
        <v>0.01</v>
      </c>
      <c r="K23" s="88"/>
      <c r="L23" s="89"/>
      <c r="M23" s="90" t="s">
        <v>55</v>
      </c>
      <c r="N23" s="91"/>
      <c r="O23" s="91"/>
      <c r="P23" s="92"/>
      <c r="Q23" s="52"/>
    </row>
    <row r="24" spans="1:25" ht="10.5" customHeight="1" x14ac:dyDescent="0.2">
      <c r="A24" s="46"/>
      <c r="B24" s="18"/>
      <c r="C24" s="7"/>
      <c r="D24" s="7"/>
      <c r="E24" s="7"/>
      <c r="F24" s="7"/>
      <c r="G24" s="7"/>
      <c r="H24" s="7"/>
      <c r="I24" s="7"/>
      <c r="J24" s="7"/>
      <c r="K24" s="7"/>
      <c r="L24" s="7"/>
      <c r="M24" s="7"/>
      <c r="N24" s="7"/>
      <c r="O24" s="7"/>
      <c r="P24" s="7"/>
      <c r="Q24" s="52"/>
    </row>
    <row r="25" spans="1:25" ht="26.25" customHeight="1" x14ac:dyDescent="0.2">
      <c r="A25" s="46"/>
      <c r="B25" s="53" t="s">
        <v>111</v>
      </c>
      <c r="C25" s="53"/>
      <c r="D25" s="53"/>
      <c r="E25" s="53"/>
      <c r="F25" s="53"/>
      <c r="G25" s="53"/>
      <c r="H25" s="53"/>
      <c r="I25" s="53"/>
      <c r="J25" s="53"/>
      <c r="K25" s="53"/>
      <c r="L25" s="53"/>
      <c r="M25" s="53"/>
      <c r="N25" s="53"/>
      <c r="O25" s="53"/>
      <c r="P25" s="53"/>
      <c r="Q25" s="52"/>
    </row>
    <row r="26" spans="1:25" ht="26.25" customHeight="1" x14ac:dyDescent="0.2">
      <c r="A26" s="46"/>
      <c r="B26" s="67" t="s">
        <v>56</v>
      </c>
      <c r="C26" s="67"/>
      <c r="D26" s="67" t="s">
        <v>57</v>
      </c>
      <c r="E26" s="67"/>
      <c r="F26" s="67"/>
      <c r="G26" s="67"/>
      <c r="H26" s="67"/>
      <c r="I26" s="67"/>
      <c r="J26" s="67"/>
      <c r="K26" s="67"/>
      <c r="L26" s="67"/>
      <c r="M26" s="67"/>
      <c r="N26" s="67"/>
      <c r="O26" s="67"/>
      <c r="P26" s="93" t="s">
        <v>58</v>
      </c>
      <c r="Q26" s="52"/>
    </row>
    <row r="27" spans="1:25" ht="27.75" customHeight="1" x14ac:dyDescent="0.2">
      <c r="A27" s="46"/>
      <c r="B27" s="67"/>
      <c r="C27" s="67"/>
      <c r="D27" s="27" t="s">
        <v>59</v>
      </c>
      <c r="E27" s="27" t="s">
        <v>60</v>
      </c>
      <c r="F27" s="27" t="s">
        <v>61</v>
      </c>
      <c r="G27" s="27" t="s">
        <v>62</v>
      </c>
      <c r="H27" s="27" t="s">
        <v>63</v>
      </c>
      <c r="I27" s="27" t="s">
        <v>64</v>
      </c>
      <c r="J27" s="27" t="s">
        <v>65</v>
      </c>
      <c r="K27" s="27" t="s">
        <v>66</v>
      </c>
      <c r="L27" s="27" t="s">
        <v>67</v>
      </c>
      <c r="M27" s="27" t="s">
        <v>68</v>
      </c>
      <c r="N27" s="27" t="s">
        <v>69</v>
      </c>
      <c r="O27" s="27" t="s">
        <v>70</v>
      </c>
      <c r="P27" s="94"/>
      <c r="Q27" s="52"/>
    </row>
    <row r="28" spans="1:25" ht="33.75" customHeight="1" x14ac:dyDescent="0.2">
      <c r="A28" s="46"/>
      <c r="B28" s="70" t="s">
        <v>71</v>
      </c>
      <c r="C28" s="70"/>
      <c r="D28" s="28">
        <v>0</v>
      </c>
      <c r="E28" s="28">
        <v>143</v>
      </c>
      <c r="F28" s="28">
        <v>412</v>
      </c>
      <c r="G28" s="28">
        <v>243</v>
      </c>
      <c r="H28" s="28">
        <v>458</v>
      </c>
      <c r="I28" s="28">
        <v>661</v>
      </c>
      <c r="J28" s="29">
        <v>386</v>
      </c>
      <c r="K28" s="30">
        <v>1543</v>
      </c>
      <c r="L28" s="30">
        <v>682</v>
      </c>
      <c r="M28" s="30">
        <v>1655</v>
      </c>
      <c r="N28" s="30">
        <v>813</v>
      </c>
      <c r="O28" s="30">
        <v>25378</v>
      </c>
      <c r="P28" s="31">
        <f>SUM(D28:O28)</f>
        <v>32374</v>
      </c>
      <c r="Q28" s="52"/>
    </row>
    <row r="29" spans="1:25" ht="31.5" customHeight="1" x14ac:dyDescent="0.2">
      <c r="A29" s="46"/>
      <c r="B29" s="70" t="s">
        <v>26</v>
      </c>
      <c r="C29" s="70"/>
      <c r="D29" s="44">
        <v>183.333</v>
      </c>
      <c r="E29" s="44">
        <v>183.333</v>
      </c>
      <c r="F29" s="44">
        <v>183.333</v>
      </c>
      <c r="G29" s="44">
        <v>183.333</v>
      </c>
      <c r="H29" s="44">
        <v>183.333</v>
      </c>
      <c r="I29" s="44">
        <v>183.333</v>
      </c>
      <c r="J29" s="44">
        <v>183.333</v>
      </c>
      <c r="K29" s="44">
        <v>183.333</v>
      </c>
      <c r="L29" s="44">
        <v>183.333</v>
      </c>
      <c r="M29" s="44">
        <v>183.333</v>
      </c>
      <c r="N29" s="44">
        <v>183.333</v>
      </c>
      <c r="O29" s="44">
        <v>183.333</v>
      </c>
      <c r="P29" s="31">
        <f>SUM(D29:O29)</f>
        <v>2199.9960000000005</v>
      </c>
      <c r="Q29" s="52"/>
    </row>
    <row r="30" spans="1:25" ht="18.75" customHeight="1" x14ac:dyDescent="0.2">
      <c r="A30" s="46"/>
      <c r="B30" s="97" t="s">
        <v>72</v>
      </c>
      <c r="C30" s="97"/>
      <c r="D30" s="32">
        <f>D28/D29</f>
        <v>0</v>
      </c>
      <c r="E30" s="32">
        <f t="shared" ref="E30:O30" si="0">E28/E29</f>
        <v>0.78000141818439672</v>
      </c>
      <c r="F30" s="32">
        <f t="shared" si="0"/>
        <v>2.2472768132305694</v>
      </c>
      <c r="G30" s="32">
        <f t="shared" si="0"/>
        <v>1.3254569553762825</v>
      </c>
      <c r="H30" s="32">
        <f t="shared" si="0"/>
        <v>2.498186360338837</v>
      </c>
      <c r="I30" s="32">
        <f t="shared" si="0"/>
        <v>3.6054611008383652</v>
      </c>
      <c r="J30" s="32">
        <f t="shared" si="0"/>
        <v>2.1054583735606793</v>
      </c>
      <c r="K30" s="32">
        <f t="shared" si="0"/>
        <v>8.4163789388707979</v>
      </c>
      <c r="L30" s="32">
        <f t="shared" si="0"/>
        <v>3.7200067636486613</v>
      </c>
      <c r="M30" s="32">
        <f t="shared" si="0"/>
        <v>9.0272891405257099</v>
      </c>
      <c r="N30" s="32">
        <f t="shared" si="0"/>
        <v>4.4345535173700315</v>
      </c>
      <c r="O30" s="32">
        <f t="shared" si="0"/>
        <v>138.42570622855678</v>
      </c>
      <c r="P30" s="33">
        <f>+P28/P29</f>
        <v>14.715481300875089</v>
      </c>
      <c r="Q30" s="52"/>
    </row>
    <row r="31" spans="1:25" ht="16.5" customHeight="1" x14ac:dyDescent="0.2">
      <c r="A31" s="46"/>
      <c r="B31" s="8"/>
      <c r="C31" s="8"/>
      <c r="D31" s="8"/>
      <c r="E31" s="8"/>
      <c r="F31" s="8"/>
      <c r="G31" s="8"/>
      <c r="H31" s="8"/>
      <c r="I31" s="8"/>
      <c r="J31" s="8"/>
      <c r="K31" s="8"/>
      <c r="L31" s="8"/>
      <c r="M31" s="8"/>
      <c r="N31" s="8"/>
      <c r="O31" s="8"/>
      <c r="P31" s="8"/>
      <c r="Q31" s="52"/>
      <c r="Y31" s="34"/>
    </row>
    <row r="32" spans="1:25" ht="23.25" customHeight="1" x14ac:dyDescent="0.2">
      <c r="A32" s="46"/>
      <c r="B32" s="67" t="s">
        <v>73</v>
      </c>
      <c r="C32" s="67"/>
      <c r="D32" s="67"/>
      <c r="E32" s="67"/>
      <c r="F32" s="67"/>
      <c r="G32" s="67"/>
      <c r="H32" s="67"/>
      <c r="I32" s="67"/>
      <c r="J32" s="67"/>
      <c r="K32" s="67"/>
      <c r="L32" s="67"/>
      <c r="M32" s="67"/>
      <c r="N32" s="67"/>
      <c r="O32" s="67"/>
      <c r="P32" s="67"/>
      <c r="Q32" s="52"/>
      <c r="Y32" s="35"/>
    </row>
    <row r="33" spans="1:26" ht="99" customHeight="1" x14ac:dyDescent="0.2">
      <c r="A33" s="46"/>
      <c r="B33" s="98"/>
      <c r="C33" s="98"/>
      <c r="D33" s="98"/>
      <c r="E33" s="98"/>
      <c r="F33" s="98"/>
      <c r="G33" s="98"/>
      <c r="H33" s="98"/>
      <c r="I33" s="98"/>
      <c r="J33" s="98"/>
      <c r="K33" s="98"/>
      <c r="L33" s="98"/>
      <c r="M33" s="98"/>
      <c r="N33" s="98"/>
      <c r="O33" s="98"/>
      <c r="P33" s="98"/>
      <c r="Q33" s="52"/>
      <c r="Y33" s="34" t="s">
        <v>74</v>
      </c>
    </row>
    <row r="34" spans="1:26" ht="99" customHeight="1" x14ac:dyDescent="0.2">
      <c r="A34" s="46"/>
      <c r="B34" s="98"/>
      <c r="C34" s="98"/>
      <c r="D34" s="98"/>
      <c r="E34" s="98"/>
      <c r="F34" s="98"/>
      <c r="G34" s="98"/>
      <c r="H34" s="98"/>
      <c r="I34" s="98"/>
      <c r="J34" s="98"/>
      <c r="K34" s="98"/>
      <c r="L34" s="98"/>
      <c r="M34" s="98"/>
      <c r="N34" s="98"/>
      <c r="O34" s="98"/>
      <c r="P34" s="98"/>
      <c r="Q34" s="52"/>
      <c r="Y34" s="36"/>
    </row>
    <row r="35" spans="1:26" ht="99" customHeight="1" x14ac:dyDescent="0.2">
      <c r="A35" s="46"/>
      <c r="B35" s="98"/>
      <c r="C35" s="98"/>
      <c r="D35" s="98"/>
      <c r="E35" s="98"/>
      <c r="F35" s="98"/>
      <c r="G35" s="98"/>
      <c r="H35" s="98"/>
      <c r="I35" s="98"/>
      <c r="J35" s="98"/>
      <c r="K35" s="98"/>
      <c r="L35" s="98"/>
      <c r="M35" s="98"/>
      <c r="N35" s="98"/>
      <c r="O35" s="98"/>
      <c r="P35" s="98"/>
      <c r="Q35" s="52"/>
      <c r="Y35" s="34"/>
      <c r="Z35" s="37"/>
    </row>
    <row r="36" spans="1:26" ht="99" customHeight="1" x14ac:dyDescent="0.2">
      <c r="A36" s="46"/>
      <c r="B36" s="98"/>
      <c r="C36" s="98"/>
      <c r="D36" s="98"/>
      <c r="E36" s="98"/>
      <c r="F36" s="98"/>
      <c r="G36" s="98"/>
      <c r="H36" s="98"/>
      <c r="I36" s="98"/>
      <c r="J36" s="98"/>
      <c r="K36" s="98"/>
      <c r="L36" s="98"/>
      <c r="M36" s="98"/>
      <c r="N36" s="98"/>
      <c r="O36" s="98"/>
      <c r="P36" s="98"/>
      <c r="Q36" s="52"/>
      <c r="Y36" s="36"/>
    </row>
    <row r="37" spans="1:26" ht="10.5" customHeight="1" x14ac:dyDescent="0.2">
      <c r="A37" s="46"/>
      <c r="B37" s="98"/>
      <c r="C37" s="98"/>
      <c r="D37" s="98"/>
      <c r="E37" s="98"/>
      <c r="F37" s="98"/>
      <c r="G37" s="98"/>
      <c r="H37" s="98"/>
      <c r="I37" s="98"/>
      <c r="J37" s="98"/>
      <c r="K37" s="98"/>
      <c r="L37" s="98"/>
      <c r="M37" s="98"/>
      <c r="N37" s="98"/>
      <c r="O37" s="98"/>
      <c r="P37" s="98"/>
      <c r="Q37" s="52"/>
      <c r="Y37" s="34"/>
    </row>
    <row r="38" spans="1:26" ht="15" x14ac:dyDescent="0.2">
      <c r="A38" s="46"/>
      <c r="B38" s="77" t="s">
        <v>75</v>
      </c>
      <c r="C38" s="77"/>
      <c r="D38" s="77"/>
      <c r="E38" s="77"/>
      <c r="F38" s="77"/>
      <c r="G38" s="77"/>
      <c r="H38" s="77"/>
      <c r="I38" s="77"/>
      <c r="J38" s="77"/>
      <c r="K38" s="77"/>
      <c r="L38" s="77"/>
      <c r="M38" s="77"/>
      <c r="N38" s="77"/>
      <c r="O38" s="77"/>
      <c r="P38" s="77"/>
      <c r="Q38" s="52"/>
      <c r="Y38" s="38"/>
    </row>
    <row r="39" spans="1:26" ht="15" x14ac:dyDescent="0.2">
      <c r="A39" s="46"/>
      <c r="B39" s="95" t="s">
        <v>100</v>
      </c>
      <c r="C39" s="96"/>
      <c r="D39" s="96"/>
      <c r="E39" s="96"/>
      <c r="F39" s="96"/>
      <c r="G39" s="96"/>
      <c r="H39" s="96"/>
      <c r="I39" s="96"/>
      <c r="J39" s="96"/>
      <c r="K39" s="96"/>
      <c r="L39" s="96"/>
      <c r="M39" s="96"/>
      <c r="N39" s="96"/>
      <c r="O39" s="96"/>
      <c r="P39" s="96"/>
      <c r="Q39" s="52"/>
      <c r="Y39" s="38"/>
    </row>
    <row r="40" spans="1:26" ht="15" x14ac:dyDescent="0.2">
      <c r="A40" s="46"/>
      <c r="B40" s="95" t="s">
        <v>101</v>
      </c>
      <c r="C40" s="96"/>
      <c r="D40" s="96"/>
      <c r="E40" s="96"/>
      <c r="F40" s="96"/>
      <c r="G40" s="96"/>
      <c r="H40" s="96"/>
      <c r="I40" s="96"/>
      <c r="J40" s="96"/>
      <c r="K40" s="96"/>
      <c r="L40" s="96"/>
      <c r="M40" s="96"/>
      <c r="N40" s="96"/>
      <c r="O40" s="96"/>
      <c r="P40" s="96"/>
      <c r="Q40" s="52"/>
      <c r="Y40" s="38"/>
    </row>
    <row r="41" spans="1:26" ht="15" x14ac:dyDescent="0.2">
      <c r="A41" s="46"/>
      <c r="B41" s="95" t="s">
        <v>102</v>
      </c>
      <c r="C41" s="96"/>
      <c r="D41" s="96"/>
      <c r="E41" s="96"/>
      <c r="F41" s="96"/>
      <c r="G41" s="96"/>
      <c r="H41" s="96"/>
      <c r="I41" s="96"/>
      <c r="J41" s="96"/>
      <c r="K41" s="96"/>
      <c r="L41" s="96"/>
      <c r="M41" s="96"/>
      <c r="N41" s="96"/>
      <c r="O41" s="96"/>
      <c r="P41" s="96"/>
      <c r="Q41" s="52"/>
      <c r="Y41" s="38"/>
    </row>
    <row r="42" spans="1:26" ht="15" x14ac:dyDescent="0.2">
      <c r="A42" s="46"/>
      <c r="B42" s="95" t="s">
        <v>103</v>
      </c>
      <c r="C42" s="96"/>
      <c r="D42" s="96"/>
      <c r="E42" s="96"/>
      <c r="F42" s="96"/>
      <c r="G42" s="96"/>
      <c r="H42" s="96"/>
      <c r="I42" s="96"/>
      <c r="J42" s="96"/>
      <c r="K42" s="96"/>
      <c r="L42" s="96"/>
      <c r="M42" s="96"/>
      <c r="N42" s="96"/>
      <c r="O42" s="96"/>
      <c r="P42" s="96"/>
      <c r="Q42" s="52"/>
      <c r="Y42" s="38"/>
    </row>
    <row r="43" spans="1:26" ht="15" x14ac:dyDescent="0.2">
      <c r="A43" s="46"/>
      <c r="B43" s="95" t="s">
        <v>105</v>
      </c>
      <c r="C43" s="96"/>
      <c r="D43" s="96"/>
      <c r="E43" s="96"/>
      <c r="F43" s="96"/>
      <c r="G43" s="96"/>
      <c r="H43" s="96"/>
      <c r="I43" s="96"/>
      <c r="J43" s="96"/>
      <c r="K43" s="96"/>
      <c r="L43" s="96"/>
      <c r="M43" s="96"/>
      <c r="N43" s="96"/>
      <c r="O43" s="96"/>
      <c r="P43" s="96"/>
      <c r="Q43" s="52"/>
      <c r="Y43" s="38"/>
    </row>
    <row r="44" spans="1:26" ht="15" x14ac:dyDescent="0.2">
      <c r="A44" s="46"/>
      <c r="B44" s="95" t="s">
        <v>104</v>
      </c>
      <c r="C44" s="96"/>
      <c r="D44" s="96"/>
      <c r="E44" s="96"/>
      <c r="F44" s="96"/>
      <c r="G44" s="96"/>
      <c r="H44" s="96"/>
      <c r="I44" s="96"/>
      <c r="J44" s="96"/>
      <c r="K44" s="96"/>
      <c r="L44" s="96"/>
      <c r="M44" s="96"/>
      <c r="N44" s="96"/>
      <c r="O44" s="96"/>
      <c r="P44" s="96"/>
      <c r="Q44" s="52"/>
      <c r="Y44" s="38"/>
    </row>
    <row r="45" spans="1:26" ht="15" x14ac:dyDescent="0.2">
      <c r="A45" s="46"/>
      <c r="B45" s="95" t="s">
        <v>106</v>
      </c>
      <c r="C45" s="96"/>
      <c r="D45" s="96"/>
      <c r="E45" s="96"/>
      <c r="F45" s="96"/>
      <c r="G45" s="96"/>
      <c r="H45" s="96"/>
      <c r="I45" s="96"/>
      <c r="J45" s="96"/>
      <c r="K45" s="96"/>
      <c r="L45" s="96"/>
      <c r="M45" s="96"/>
      <c r="N45" s="96"/>
      <c r="O45" s="96"/>
      <c r="P45" s="96"/>
      <c r="Q45" s="52"/>
      <c r="Y45" s="38"/>
    </row>
    <row r="46" spans="1:26" ht="15" x14ac:dyDescent="0.2">
      <c r="A46" s="46"/>
      <c r="B46" s="95" t="s">
        <v>107</v>
      </c>
      <c r="C46" s="96"/>
      <c r="D46" s="96"/>
      <c r="E46" s="96"/>
      <c r="F46" s="96"/>
      <c r="G46" s="96"/>
      <c r="H46" s="96"/>
      <c r="I46" s="96"/>
      <c r="J46" s="96"/>
      <c r="K46" s="96"/>
      <c r="L46" s="96"/>
      <c r="M46" s="96"/>
      <c r="N46" s="96"/>
      <c r="O46" s="96"/>
      <c r="P46" s="96"/>
      <c r="Q46" s="52"/>
      <c r="Y46" s="38"/>
    </row>
    <row r="47" spans="1:26" ht="15" x14ac:dyDescent="0.2">
      <c r="A47" s="46"/>
      <c r="B47" s="95" t="s">
        <v>108</v>
      </c>
      <c r="C47" s="96"/>
      <c r="D47" s="96"/>
      <c r="E47" s="96"/>
      <c r="F47" s="96"/>
      <c r="G47" s="96"/>
      <c r="H47" s="96"/>
      <c r="I47" s="96"/>
      <c r="J47" s="96"/>
      <c r="K47" s="96"/>
      <c r="L47" s="96"/>
      <c r="M47" s="96"/>
      <c r="N47" s="96"/>
      <c r="O47" s="96"/>
      <c r="P47" s="96"/>
      <c r="Q47" s="52"/>
      <c r="Y47" s="38"/>
    </row>
    <row r="48" spans="1:26" ht="15" x14ac:dyDescent="0.2">
      <c r="A48" s="46"/>
      <c r="B48" s="95" t="s">
        <v>109</v>
      </c>
      <c r="C48" s="96"/>
      <c r="D48" s="96"/>
      <c r="E48" s="96"/>
      <c r="F48" s="96"/>
      <c r="G48" s="96"/>
      <c r="H48" s="96"/>
      <c r="I48" s="96"/>
      <c r="J48" s="96"/>
      <c r="K48" s="96"/>
      <c r="L48" s="96"/>
      <c r="M48" s="96"/>
      <c r="N48" s="96"/>
      <c r="O48" s="96"/>
      <c r="P48" s="96"/>
      <c r="Q48" s="52"/>
      <c r="Y48" s="38"/>
    </row>
    <row r="49" spans="1:25" ht="15" x14ac:dyDescent="0.2">
      <c r="A49" s="46"/>
      <c r="B49" s="95" t="s">
        <v>110</v>
      </c>
      <c r="C49" s="96"/>
      <c r="D49" s="96"/>
      <c r="E49" s="96"/>
      <c r="F49" s="96"/>
      <c r="G49" s="96"/>
      <c r="H49" s="96"/>
      <c r="I49" s="96"/>
      <c r="J49" s="96"/>
      <c r="K49" s="96"/>
      <c r="L49" s="96"/>
      <c r="M49" s="96"/>
      <c r="N49" s="96"/>
      <c r="O49" s="96"/>
      <c r="P49" s="96"/>
      <c r="Q49" s="52"/>
      <c r="Y49" s="38"/>
    </row>
    <row r="50" spans="1:25" ht="15" x14ac:dyDescent="0.2">
      <c r="A50" s="46"/>
      <c r="B50" s="95" t="s">
        <v>112</v>
      </c>
      <c r="C50" s="96"/>
      <c r="D50" s="96"/>
      <c r="E50" s="96"/>
      <c r="F50" s="96"/>
      <c r="G50" s="96"/>
      <c r="H50" s="96"/>
      <c r="I50" s="96"/>
      <c r="J50" s="96"/>
      <c r="K50" s="96"/>
      <c r="L50" s="96"/>
      <c r="M50" s="96"/>
      <c r="N50" s="96"/>
      <c r="O50" s="96"/>
      <c r="P50" s="96"/>
      <c r="Q50" s="52"/>
      <c r="Y50" s="38"/>
    </row>
    <row r="51" spans="1:25" ht="15" x14ac:dyDescent="0.2">
      <c r="A51" s="46"/>
      <c r="B51" s="77" t="s">
        <v>76</v>
      </c>
      <c r="C51" s="77"/>
      <c r="D51" s="77"/>
      <c r="E51" s="77"/>
      <c r="F51" s="77"/>
      <c r="G51" s="77"/>
      <c r="H51" s="77"/>
      <c r="I51" s="77"/>
      <c r="J51" s="77"/>
      <c r="K51" s="77"/>
      <c r="L51" s="77"/>
      <c r="M51" s="77"/>
      <c r="N51" s="77"/>
      <c r="O51" s="77"/>
      <c r="P51" s="77"/>
      <c r="Q51" s="52"/>
      <c r="Y51" s="38"/>
    </row>
    <row r="52" spans="1:25" x14ac:dyDescent="0.2">
      <c r="A52" s="46"/>
      <c r="B52" s="99"/>
      <c r="C52" s="100"/>
      <c r="D52" s="100"/>
      <c r="E52" s="100"/>
      <c r="F52" s="100"/>
      <c r="G52" s="100"/>
      <c r="H52" s="100"/>
      <c r="I52" s="100"/>
      <c r="J52" s="100"/>
      <c r="K52" s="100"/>
      <c r="L52" s="100"/>
      <c r="M52" s="100"/>
      <c r="N52" s="100"/>
      <c r="O52" s="100"/>
      <c r="P52" s="101"/>
      <c r="Q52" s="52"/>
      <c r="Y52" s="38"/>
    </row>
    <row r="53" spans="1:25" s="42" customFormat="1" ht="15" thickBot="1" x14ac:dyDescent="0.25">
      <c r="A53" s="39"/>
      <c r="B53" s="40"/>
      <c r="C53" s="40"/>
      <c r="D53" s="40"/>
      <c r="E53" s="40"/>
      <c r="F53" s="40"/>
      <c r="G53" s="40"/>
      <c r="H53" s="40"/>
      <c r="I53" s="40"/>
      <c r="J53" s="40"/>
      <c r="K53" s="40"/>
      <c r="L53" s="40"/>
      <c r="M53" s="40"/>
      <c r="N53" s="40"/>
      <c r="O53" s="40"/>
      <c r="P53" s="40"/>
      <c r="Q53" s="41"/>
    </row>
    <row r="54" spans="1:25" s="42" customFormat="1" x14ac:dyDescent="0.2"/>
    <row r="55" spans="1:25" s="42" customFormat="1" x14ac:dyDescent="0.2"/>
    <row r="56" spans="1:25" s="42" customFormat="1" x14ac:dyDescent="0.2"/>
    <row r="57" spans="1:25" s="42" customFormat="1" x14ac:dyDescent="0.2"/>
    <row r="58" spans="1:25" s="42" customFormat="1" hidden="1" x14ac:dyDescent="0.2"/>
    <row r="59" spans="1:25" s="42" customFormat="1" hidden="1" x14ac:dyDescent="0.2"/>
    <row r="60" spans="1:25" s="42" customFormat="1" ht="15" hidden="1" x14ac:dyDescent="0.25">
      <c r="B60" s="43" t="s">
        <v>77</v>
      </c>
      <c r="C60" s="43" t="s">
        <v>78</v>
      </c>
    </row>
    <row r="61" spans="1:25" ht="25.5" hidden="1" x14ac:dyDescent="0.2">
      <c r="B61" s="34" t="s">
        <v>79</v>
      </c>
      <c r="C61" s="1" t="s">
        <v>9</v>
      </c>
    </row>
    <row r="62" spans="1:25" ht="25.5" hidden="1" x14ac:dyDescent="0.2">
      <c r="B62" s="34" t="s">
        <v>80</v>
      </c>
      <c r="C62" s="1" t="s">
        <v>81</v>
      </c>
    </row>
    <row r="63" spans="1:25" ht="25.5" hidden="1" x14ac:dyDescent="0.2">
      <c r="B63" s="34" t="s">
        <v>82</v>
      </c>
      <c r="C63" s="1" t="s">
        <v>83</v>
      </c>
    </row>
    <row r="64" spans="1:25" ht="25.5" hidden="1" x14ac:dyDescent="0.2">
      <c r="B64" s="34" t="s">
        <v>84</v>
      </c>
      <c r="C64" s="1" t="s">
        <v>85</v>
      </c>
    </row>
    <row r="65" spans="2:3" hidden="1" x14ac:dyDescent="0.2">
      <c r="B65" s="34" t="s">
        <v>86</v>
      </c>
      <c r="C65" s="1" t="s">
        <v>87</v>
      </c>
    </row>
    <row r="66" spans="2:3" hidden="1" x14ac:dyDescent="0.2">
      <c r="B66" s="34" t="s">
        <v>5</v>
      </c>
      <c r="C66" s="1" t="s">
        <v>88</v>
      </c>
    </row>
    <row r="67" spans="2:3" hidden="1" x14ac:dyDescent="0.2">
      <c r="B67" s="34" t="s">
        <v>89</v>
      </c>
      <c r="C67" s="1" t="s">
        <v>90</v>
      </c>
    </row>
    <row r="68" spans="2:3" hidden="1" x14ac:dyDescent="0.2">
      <c r="B68" s="34" t="s">
        <v>91</v>
      </c>
      <c r="C68" s="1" t="s">
        <v>92</v>
      </c>
    </row>
    <row r="69" spans="2:3" ht="25.5" hidden="1" x14ac:dyDescent="0.2">
      <c r="B69" s="34" t="s">
        <v>93</v>
      </c>
      <c r="C69" s="1" t="s">
        <v>94</v>
      </c>
    </row>
    <row r="70" spans="2:3" hidden="1" x14ac:dyDescent="0.2">
      <c r="B70" s="34" t="s">
        <v>95</v>
      </c>
    </row>
    <row r="71" spans="2:3" hidden="1" x14ac:dyDescent="0.2">
      <c r="B71" s="34" t="s">
        <v>96</v>
      </c>
    </row>
    <row r="72" spans="2:3" ht="25.5" hidden="1" x14ac:dyDescent="0.2">
      <c r="B72" s="34" t="s">
        <v>97</v>
      </c>
    </row>
    <row r="73" spans="2:3" ht="25.5" hidden="1" x14ac:dyDescent="0.2">
      <c r="B73" s="34" t="s">
        <v>98</v>
      </c>
    </row>
    <row r="74" spans="2:3" ht="25.5" hidden="1" x14ac:dyDescent="0.2">
      <c r="B74" s="34" t="s">
        <v>99</v>
      </c>
    </row>
    <row r="75" spans="2:3" hidden="1" x14ac:dyDescent="0.2"/>
  </sheetData>
  <dataConsolidate>
    <dataRefs count="1">
      <dataRef ref="C5:C18" sheet="vinculos" r:id="rId1"/>
    </dataRefs>
  </dataConsolidate>
  <mergeCells count="66">
    <mergeCell ref="B52:P52"/>
    <mergeCell ref="B46:P46"/>
    <mergeCell ref="B47:P47"/>
    <mergeCell ref="B48:P48"/>
    <mergeCell ref="B49:P49"/>
    <mergeCell ref="B50:P50"/>
    <mergeCell ref="B51:P51"/>
    <mergeCell ref="B45:P45"/>
    <mergeCell ref="B30:C30"/>
    <mergeCell ref="B32:P32"/>
    <mergeCell ref="B33:P36"/>
    <mergeCell ref="B37:P37"/>
    <mergeCell ref="B38:P38"/>
    <mergeCell ref="B39:P39"/>
    <mergeCell ref="B40:P40"/>
    <mergeCell ref="B41:P41"/>
    <mergeCell ref="B42:P42"/>
    <mergeCell ref="B43:P43"/>
    <mergeCell ref="B44:P44"/>
    <mergeCell ref="B29:C29"/>
    <mergeCell ref="F22:G22"/>
    <mergeCell ref="J22:L22"/>
    <mergeCell ref="N22:P22"/>
    <mergeCell ref="F23:G23"/>
    <mergeCell ref="J23:L23"/>
    <mergeCell ref="M23:P23"/>
    <mergeCell ref="B25:P25"/>
    <mergeCell ref="B26:C27"/>
    <mergeCell ref="D26:O26"/>
    <mergeCell ref="P26:P27"/>
    <mergeCell ref="B28:C28"/>
    <mergeCell ref="B19:P19"/>
    <mergeCell ref="B20:P20"/>
    <mergeCell ref="B21:C21"/>
    <mergeCell ref="D21:E21"/>
    <mergeCell ref="F21:G21"/>
    <mergeCell ref="J21:L21"/>
    <mergeCell ref="N21:P21"/>
    <mergeCell ref="B12:B13"/>
    <mergeCell ref="C12:D13"/>
    <mergeCell ref="E12:G12"/>
    <mergeCell ref="H12:L12"/>
    <mergeCell ref="M12:P13"/>
    <mergeCell ref="E13:G13"/>
    <mergeCell ref="H13:L13"/>
    <mergeCell ref="L9:P9"/>
    <mergeCell ref="C11:D11"/>
    <mergeCell ref="E11:G11"/>
    <mergeCell ref="H11:L11"/>
    <mergeCell ref="M11:P11"/>
    <mergeCell ref="A1:A52"/>
    <mergeCell ref="B1:D3"/>
    <mergeCell ref="E1:L2"/>
    <mergeCell ref="M1:P2"/>
    <mergeCell ref="Q1:Q52"/>
    <mergeCell ref="E3:H3"/>
    <mergeCell ref="I3:L3"/>
    <mergeCell ref="M3:P3"/>
    <mergeCell ref="C5:H5"/>
    <mergeCell ref="I5:K5"/>
    <mergeCell ref="L5:P5"/>
    <mergeCell ref="C7:H7"/>
    <mergeCell ref="I7:K7"/>
    <mergeCell ref="L7:P7"/>
    <mergeCell ref="C9:H9"/>
    <mergeCell ref="I9:K9"/>
  </mergeCells>
  <dataValidations count="15">
    <dataValidation type="list" allowBlank="1" showInputMessage="1" showErrorMessage="1" sqref="C7:H7">
      <formula1>$C$61:$C$69</formula1>
    </dataValidation>
    <dataValidation type="list" allowBlank="1" showInputMessage="1" showErrorMessage="1" sqref="C5:H5">
      <formula1>$B$61:$B$74</formula1>
    </dataValidation>
    <dataValidation allowBlank="1" showInputMessage="1" showErrorMessage="1" promptTitle="Proceso" prompt="Identifica el nombre del proceso al cual pertenece el indicador." sqref="B5:B8 B14:B17 B10"/>
    <dataValidation allowBlank="1" showInputMessage="1" showErrorMessage="1" promptTitle="Nombre del Indicador" prompt="Nombre que identifica al indicador." sqref="B9"/>
    <dataValidation type="list" allowBlank="1" showInputMessage="1" showErrorMessage="1" sqref="L8 L16:L17 L14 L6 L10">
      <formula1>#REF!</formula1>
    </dataValidation>
    <dataValidation allowBlank="1" showInputMessage="1" showErrorMessage="1" promptTitle="Explicación de la Variable" prompt="Ingrese la explicación de las variables que actuan como numerador y denominador" sqref="H11 M11"/>
    <dataValidation allowBlank="1" showInputMessage="1" showErrorMessage="1" promptTitle="Denominador" prompt="Ingrese el nombre de la variable del indicador que actua como denorminador." sqref="B29:C29"/>
    <dataValidation allowBlank="1" showInputMessage="1" showErrorMessage="1" promptTitle="Numerador" prompt="Ingrese el nombre de la variable del indicador que actua como numerador." sqref="B28 E12"/>
    <dataValidation allowBlank="1" showInputMessage="1" showErrorMessage="1" promptTitle="Unidad de Medida" prompt="Ingrese la unidad de medida del indicador" sqref="C11:D11"/>
    <dataValidation allowBlank="1" showInputMessage="1" showErrorMessage="1" promptTitle="Formula del Indicador" prompt="Ingrese la formula del indicador" sqref="B11"/>
    <dataValidation allowBlank="1" showInputMessage="1" showErrorMessage="1" promptTitle="Mínimo" prompt="Ingrese la tendencia Ascendente mínima que tiene el indicador" sqref="B23:D23"/>
    <dataValidation allowBlank="1" showInputMessage="1" showErrorMessage="1" promptTitle="Máximo" prompt="Ingrese la tendencia Ascendente máxima que tiene el indicador" sqref="B22 D22"/>
    <dataValidation allowBlank="1" showInputMessage="1" showErrorMessage="1" promptTitle="Tendencia máxima" prompt="Ingrese la tendencia máxima que tiene el indicador" sqref="B30:C30"/>
    <dataValidation allowBlank="1" showInputMessage="1" showErrorMessage="1" promptTitle="Análisis del Indicador" prompt="A partir de los resultados del indicador redacte un análisis y coloque las observaciones pertinentes." sqref="B38"/>
    <dataValidation allowBlank="1" showInputMessage="1" showErrorMessage="1" promptTitle="Propuesta Plan de Mejoramiento" prompt="De acuerdo al tipo de acción arriba identificado,  regristre las actividades necesarias del plan de mejoramiento." sqref="B51"/>
  </dataValidations>
  <printOptions verticalCentered="1"/>
  <pageMargins left="0.25" right="0.25" top="0.75" bottom="0.75" header="0.3" footer="0.3"/>
  <pageSetup scale="4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USUARIOS CONCIENTIZADOS</vt:lpstr>
      <vt:lpstr>'USUARIOS CONCIENTIZADOS'!Área_de_impresión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Jorge Armando Rodriguez Vergara</cp:lastModifiedBy>
  <dcterms:created xsi:type="dcterms:W3CDTF">2016-10-25T20:55:25Z</dcterms:created>
  <dcterms:modified xsi:type="dcterms:W3CDTF">2018-01-15T12:41:22Z</dcterms:modified>
</cp:coreProperties>
</file>