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PRESUPUESTO_2021\REPORTES NOVIEMBRE\Ejecuciones\"/>
    </mc:Choice>
  </mc:AlternateContent>
  <xr:revisionPtr revIDLastSave="0" documentId="13_ncr:1_{D6C47154-2FEE-4F3F-9228-91C860C6A860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EJECUCION DE GASTOS" sheetId="1" r:id="rId1"/>
    <sheet name="EJECUCION RESERVAS " sheetId="2" r:id="rId2"/>
    <sheet name="EJEC INGRESOS" sheetId="3" r:id="rId3"/>
    <sheet name="EJECUCION RESERVAS INGRESO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5" i="4" s="1"/>
  <c r="F27" i="4"/>
  <c r="S26" i="4"/>
  <c r="T26" i="4" s="1"/>
  <c r="F26" i="4"/>
  <c r="S25" i="4"/>
  <c r="T25" i="4" s="1"/>
  <c r="R25" i="4"/>
  <c r="R23" i="4" s="1"/>
  <c r="R32" i="4" s="1"/>
  <c r="Q25" i="4"/>
  <c r="Q23" i="4" s="1"/>
  <c r="Q32" i="4" s="1"/>
  <c r="P25" i="4"/>
  <c r="P23" i="4" s="1"/>
  <c r="P32" i="4" s="1"/>
  <c r="O25" i="4"/>
  <c r="O23" i="4" s="1"/>
  <c r="O32" i="4" s="1"/>
  <c r="N25" i="4"/>
  <c r="N23" i="4" s="1"/>
  <c r="N32" i="4" s="1"/>
  <c r="M25" i="4"/>
  <c r="M23" i="4" s="1"/>
  <c r="M32" i="4" s="1"/>
  <c r="L25" i="4"/>
  <c r="L23" i="4" s="1"/>
  <c r="L32" i="4" s="1"/>
  <c r="K25" i="4"/>
  <c r="J25" i="4"/>
  <c r="I25" i="4"/>
  <c r="H25" i="4"/>
  <c r="G25" i="4"/>
  <c r="E25" i="4"/>
  <c r="E23" i="4" s="1"/>
  <c r="E32" i="4" s="1"/>
  <c r="D25" i="4"/>
  <c r="D23" i="4" s="1"/>
  <c r="D32" i="4" s="1"/>
  <c r="K24" i="4"/>
  <c r="K23" i="4" s="1"/>
  <c r="K32" i="4" s="1"/>
  <c r="F24" i="4"/>
  <c r="F23" i="4" s="1"/>
  <c r="F32" i="4" s="1"/>
  <c r="S23" i="4"/>
  <c r="S32" i="4" s="1"/>
  <c r="T32" i="4" s="1"/>
  <c r="J23" i="4"/>
  <c r="J32" i="4" s="1"/>
  <c r="I23" i="4"/>
  <c r="I32" i="4" s="1"/>
  <c r="H23" i="4"/>
  <c r="H32" i="4" s="1"/>
  <c r="G23" i="4"/>
  <c r="G32" i="4" s="1"/>
  <c r="F19" i="4"/>
  <c r="S18" i="4"/>
  <c r="F18" i="4"/>
  <c r="S17" i="4"/>
  <c r="F17" i="4"/>
  <c r="N16" i="4"/>
  <c r="M16" i="4"/>
  <c r="L16" i="4"/>
  <c r="K16" i="4"/>
  <c r="J16" i="4"/>
  <c r="I16" i="4"/>
  <c r="H16" i="4"/>
  <c r="G16" i="4"/>
  <c r="S16" i="4" s="1"/>
  <c r="F16" i="4"/>
  <c r="E16" i="4"/>
  <c r="D16" i="4"/>
  <c r="S15" i="4"/>
  <c r="F15" i="4"/>
  <c r="F14" i="4"/>
  <c r="F13" i="4"/>
  <c r="F12" i="4"/>
  <c r="S11" i="4"/>
  <c r="T11" i="4" s="1"/>
  <c r="F11" i="4"/>
  <c r="D11" i="4"/>
  <c r="D10" i="4" s="1"/>
  <c r="S10" i="4"/>
  <c r="T10" i="4" s="1"/>
  <c r="R10" i="4"/>
  <c r="Q10" i="4"/>
  <c r="P10" i="4"/>
  <c r="O10" i="4"/>
  <c r="N10" i="4"/>
  <c r="M10" i="4"/>
  <c r="L10" i="4"/>
  <c r="K10" i="4"/>
  <c r="K9" i="4" s="1"/>
  <c r="K8" i="4" s="1"/>
  <c r="K21" i="4" s="1"/>
  <c r="J10" i="4"/>
  <c r="J9" i="4" s="1"/>
  <c r="J8" i="4" s="1"/>
  <c r="J21" i="4" s="1"/>
  <c r="J34" i="4" s="1"/>
  <c r="I10" i="4"/>
  <c r="I9" i="4" s="1"/>
  <c r="I8" i="4" s="1"/>
  <c r="I21" i="4" s="1"/>
  <c r="I34" i="4" s="1"/>
  <c r="H10" i="4"/>
  <c r="H9" i="4" s="1"/>
  <c r="H8" i="4" s="1"/>
  <c r="H21" i="4" s="1"/>
  <c r="H34" i="4" s="1"/>
  <c r="G10" i="4"/>
  <c r="G9" i="4" s="1"/>
  <c r="G8" i="4" s="1"/>
  <c r="G21" i="4" s="1"/>
  <c r="G34" i="4" s="1"/>
  <c r="E10" i="4"/>
  <c r="R9" i="4"/>
  <c r="Q9" i="4"/>
  <c r="P9" i="4"/>
  <c r="P8" i="4" s="1"/>
  <c r="P21" i="4" s="1"/>
  <c r="O9" i="4"/>
  <c r="O8" i="4" s="1"/>
  <c r="O21" i="4" s="1"/>
  <c r="O34" i="4" s="1"/>
  <c r="N9" i="4"/>
  <c r="N8" i="4" s="1"/>
  <c r="N21" i="4" s="1"/>
  <c r="M9" i="4"/>
  <c r="M8" i="4" s="1"/>
  <c r="M21" i="4" s="1"/>
  <c r="M34" i="4" s="1"/>
  <c r="L9" i="4"/>
  <c r="L8" i="4" s="1"/>
  <c r="L21" i="4" s="1"/>
  <c r="L34" i="4" s="1"/>
  <c r="E9" i="4"/>
  <c r="R8" i="4"/>
  <c r="R21" i="4" s="1"/>
  <c r="Q8" i="4"/>
  <c r="Q21" i="4" s="1"/>
  <c r="E8" i="4"/>
  <c r="E21" i="4" s="1"/>
  <c r="P34" i="4" l="1"/>
  <c r="Q34" i="4"/>
  <c r="R34" i="4"/>
  <c r="N34" i="4"/>
  <c r="E34" i="4"/>
  <c r="F10" i="4"/>
  <c r="D9" i="4"/>
  <c r="K34" i="4"/>
  <c r="T23" i="4"/>
  <c r="S9" i="4"/>
  <c r="T9" i="4" l="1"/>
  <c r="S8" i="4"/>
  <c r="D8" i="4"/>
  <c r="F9" i="4"/>
  <c r="D21" i="4" l="1"/>
  <c r="D34" i="4" s="1"/>
  <c r="F8" i="4"/>
  <c r="F21" i="4" s="1"/>
  <c r="F34" i="4" s="1"/>
  <c r="T8" i="4"/>
  <c r="S21" i="4"/>
  <c r="S34" i="4" l="1"/>
  <c r="T34" i="4" s="1"/>
  <c r="T21" i="4"/>
  <c r="I93" i="1" l="1"/>
  <c r="H93" i="1"/>
  <c r="V87" i="1"/>
  <c r="U87" i="1"/>
  <c r="U93" i="1" s="1"/>
  <c r="T87" i="1"/>
  <c r="R87" i="1"/>
  <c r="R93" i="1" s="1"/>
  <c r="Q87" i="1"/>
  <c r="Q93" i="1" s="1"/>
  <c r="P87" i="1"/>
  <c r="P93" i="1" s="1"/>
  <c r="N87" i="1"/>
  <c r="N93" i="1" s="1"/>
  <c r="M87" i="1"/>
  <c r="M93" i="1" s="1"/>
  <c r="L87" i="1"/>
  <c r="L93" i="1" s="1"/>
  <c r="K87" i="1"/>
  <c r="J87" i="1"/>
  <c r="J93" i="1" s="1"/>
  <c r="I87" i="1"/>
  <c r="H87" i="1"/>
  <c r="G87" i="1"/>
  <c r="G93" i="1" s="1"/>
  <c r="F87" i="1"/>
  <c r="E87" i="1"/>
  <c r="E93" i="1" s="1"/>
  <c r="D87" i="1"/>
  <c r="D93" i="1" s="1"/>
  <c r="C87" i="1"/>
  <c r="V84" i="1"/>
  <c r="U84" i="1"/>
  <c r="T84" i="1"/>
  <c r="T93" i="1" s="1"/>
  <c r="R84" i="1"/>
  <c r="Q84" i="1"/>
  <c r="P84" i="1"/>
  <c r="N84" i="1"/>
  <c r="M84" i="1"/>
  <c r="L84" i="1"/>
  <c r="K84" i="1"/>
  <c r="K93" i="1" s="1"/>
  <c r="J84" i="1"/>
  <c r="I84" i="1"/>
  <c r="H84" i="1"/>
  <c r="G84" i="1"/>
  <c r="F84" i="1"/>
  <c r="E84" i="1"/>
  <c r="D84" i="1"/>
  <c r="C84" i="1"/>
  <c r="C38" i="1"/>
  <c r="V38" i="1"/>
  <c r="U38" i="1"/>
  <c r="T38" i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D38" i="1"/>
  <c r="C12" i="1"/>
  <c r="V12" i="1"/>
  <c r="U12" i="1"/>
  <c r="T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F93" i="1" l="1"/>
  <c r="C93" i="1"/>
</calcChain>
</file>

<file path=xl/sharedStrings.xml><?xml version="1.0" encoding="utf-8"?>
<sst xmlns="http://schemas.openxmlformats.org/spreadsheetml/2006/main" count="701" uniqueCount="491">
  <si>
    <t>Entidad/Proyecto/ObjetoGasto/Fuente</t>
  </si>
  <si>
    <t>Apropiación Inicial</t>
  </si>
  <si>
    <t>Suspensión</t>
  </si>
  <si>
    <t>Aprop. Disponible</t>
  </si>
  <si>
    <t>CDP Mes</t>
  </si>
  <si>
    <t>CDP Acumulado</t>
  </si>
  <si>
    <t>Saldo por Pagar</t>
  </si>
  <si>
    <t>TOTAL</t>
  </si>
  <si>
    <t>0228-01  UNIDAD ADMINISTRATIVA ESPECIAL DE SERVIC</t>
  </si>
  <si>
    <t>000000000000000000228  0228 - Programa Funcionamiento - UNIDAD ADMINISTRA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</si>
  <si>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</si>
  <si>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</si>
  <si>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</si>
  <si>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</si>
  <si>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</si>
  <si>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</si>
  <si>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</si>
  <si>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</si>
  <si>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</si>
  <si>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</si>
  <si>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</si>
  <si>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</si>
  <si>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</si>
  <si>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</si>
  <si>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</si>
  <si>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</si>
  <si>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</si>
  <si>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</si>
  <si>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</si>
  <si>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</si>
  <si>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</si>
  <si>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</si>
  <si>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</si>
  <si>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</si>
  <si>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</si>
  <si>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</si>
  <si>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</si>
  <si>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</si>
  <si>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</si>
  <si>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</si>
  <si>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</si>
  <si>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</si>
  <si>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1310202010204    Químicos básicos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</si>
  <si>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</si>
  <si>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</si>
  <si>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</si>
  <si>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</si>
  <si>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</si>
  <si>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</si>
  <si>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</si>
  <si>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</si>
  <si>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</si>
  <si>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</si>
  <si>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</si>
  <si>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</si>
  <si>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</si>
  <si>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</si>
  <si>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</si>
  <si>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</si>
  <si>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</si>
  <si>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</si>
  <si>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</si>
  <si>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</si>
  <si>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</si>
  <si>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</si>
  <si>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</si>
  <si>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</si>
  <si>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</si>
  <si>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</si>
  <si>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</si>
  <si>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</si>
  <si>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</si>
  <si>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</si>
  <si>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</si>
  <si>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</si>
  <si>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</si>
  <si>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</si>
  <si>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</si>
  <si>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</si>
  <si>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</si>
  <si>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13105010204      Servicio de alumbrado público</t>
  </si>
  <si>
    <t>131050701        Sentencias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</si>
  <si>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</si>
  <si>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</si>
  <si>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</si>
  <si>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</si>
  <si>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</si>
  <si>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 xml:space="preserve">GASTOS DE PERSONAL </t>
  </si>
  <si>
    <t xml:space="preserve">ADQUISICION DE BIENES Y SERVICIOS </t>
  </si>
  <si>
    <t>TRANSFERENCIAS CORRIENTES DE FUNCIONAMIENTO</t>
  </si>
  <si>
    <t xml:space="preserve">INVERSION DIRECTA </t>
  </si>
  <si>
    <t xml:space="preserve">GASTOS 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</si>
  <si>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</si>
  <si>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</si>
  <si>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</si>
  <si>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</si>
  <si>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</si>
  <si>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</si>
  <si>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Apropiación 
Vigente</t>
  </si>
  <si>
    <t>Saldo Apr.
Disponible</t>
  </si>
  <si>
    <t>Compromisos  
Mes</t>
  </si>
  <si>
    <t>Compromisos 
Acumulad.</t>
  </si>
  <si>
    <t>Saldo p. 
Comprometer</t>
  </si>
  <si>
    <t>Eje Ptal
 %</t>
  </si>
  <si>
    <t>Giro Mes 
Presupuestal</t>
  </si>
  <si>
    <t>Giros Acumulados
 Ppto</t>
  </si>
  <si>
    <t>% Ej.
Giro</t>
  </si>
  <si>
    <t>Giro Mes 
 Tesoral</t>
  </si>
  <si>
    <t>Giros Acumul
Tesoral</t>
  </si>
  <si>
    <t>Pdte 
Pagar 
Tesoral</t>
  </si>
  <si>
    <t>MARIA EVA SANTOS MURILLO</t>
  </si>
  <si>
    <t>RESPONSABLE DEL PRESUPUESTO</t>
  </si>
  <si>
    <t>Teléfono: 3580400</t>
  </si>
  <si>
    <t xml:space="preserve">RUBEN DARIO PERILLA CARDENAS </t>
  </si>
  <si>
    <t>ORDENADOR DEL GASTO ( E )</t>
  </si>
  <si>
    <t>CC No. 52070555 DE BOGOTA</t>
  </si>
  <si>
    <t>Modific. 
Acumulado</t>
  </si>
  <si>
    <t>MES:       NOVIEMBRE</t>
  </si>
  <si>
    <t>VIGENCIA FISCAL:    2021</t>
  </si>
  <si>
    <t>Modificacion
Mes</t>
  </si>
  <si>
    <t>CC No. 74.754.353 DE AGUAZUL - CASANARE</t>
  </si>
  <si>
    <t>INFORME DE EJECUCION RESERVAS PRESUPUESTALES</t>
  </si>
  <si>
    <t>MES:                                  NOVIEMBRE</t>
  </si>
  <si>
    <t>VIGENCIA FISCAL:                         2021</t>
  </si>
  <si>
    <t>Ejercicio</t>
  </si>
  <si>
    <t>Posición 
presupuestaria</t>
  </si>
  <si>
    <t>Descripcion</t>
  </si>
  <si>
    <t>Reserva 
Constituida</t>
  </si>
  <si>
    <t>Anulaciones 
Mes</t>
  </si>
  <si>
    <t>Anulaciones 
Acumuladas</t>
  </si>
  <si>
    <t>Reserva 
Definitiva</t>
  </si>
  <si>
    <t>Autorización Giro Mes</t>
  </si>
  <si>
    <t>Autorización Giro 
Acumulada</t>
  </si>
  <si>
    <t>% Ej. Autorización 
Giro</t>
  </si>
  <si>
    <t>Reserva Sin Autorización
 Giro</t>
  </si>
  <si>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</si>
  <si>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</si>
  <si>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</si>
  <si>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</si>
  <si>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</si>
  <si>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</si>
  <si>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</si>
  <si>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</si>
  <si>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</si>
  <si>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</si>
  <si>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</si>
  <si>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</si>
  <si>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</si>
  <si>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</si>
  <si>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</si>
  <si>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</si>
  <si>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</si>
  <si>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</si>
  <si>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</si>
  <si>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</si>
  <si>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</si>
  <si>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</si>
  <si>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</si>
  <si>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</si>
  <si>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</si>
  <si>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</si>
  <si>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</si>
  <si>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</si>
  <si>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</si>
  <si>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</si>
  <si>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</si>
  <si>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</si>
  <si>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</si>
  <si>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</si>
  <si>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</si>
  <si>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</si>
  <si>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</si>
  <si>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</si>
  <si>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</si>
  <si>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</si>
  <si>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</si>
  <si>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</si>
  <si>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</si>
  <si>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</si>
  <si>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</si>
  <si>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</si>
  <si>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</si>
  <si>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</si>
  <si>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</si>
  <si>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</si>
  <si>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</si>
  <si>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</si>
  <si>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</si>
  <si>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</si>
  <si>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</si>
  <si>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</si>
  <si>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</si>
  <si>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</si>
  <si>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</si>
  <si>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</si>
  <si>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</si>
  <si>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</si>
  <si>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</si>
  <si>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</si>
  <si>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</si>
  <si>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</si>
  <si>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</si>
  <si>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</si>
  <si>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</si>
  <si>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</si>
  <si>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</si>
  <si>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</si>
  <si>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</si>
  <si>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</si>
  <si>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</si>
  <si>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</si>
  <si>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</si>
  <si>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</si>
  <si>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</si>
  <si>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</si>
  <si>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</si>
  <si>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</si>
  <si>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</si>
  <si>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</si>
  <si>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</si>
  <si>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</si>
  <si>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</si>
  <si>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</si>
  <si>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</si>
  <si>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</si>
  <si>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</si>
  <si>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</si>
  <si>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</si>
  <si>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</si>
  <si>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</si>
  <si>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</si>
  <si>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</si>
  <si>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</si>
  <si>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</si>
  <si>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</si>
  <si>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</si>
  <si>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</si>
  <si>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</si>
  <si>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</si>
  <si>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</si>
  <si>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</si>
  <si>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</si>
  <si>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</si>
  <si>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</si>
  <si>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</si>
  <si>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</si>
  <si>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</si>
  <si>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</si>
  <si>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</si>
  <si>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</si>
  <si>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</si>
  <si>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</si>
  <si>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</si>
  <si>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</si>
  <si>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</si>
  <si>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</si>
  <si>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</si>
  <si>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</si>
  <si>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</si>
  <si>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</si>
  <si>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</si>
  <si>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</si>
  <si>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</si>
  <si>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</si>
  <si>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</si>
  <si>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</si>
  <si>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</si>
  <si>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</si>
  <si>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</si>
  <si>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</si>
  <si>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</si>
  <si>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</si>
  <si>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</si>
  <si>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</si>
  <si>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</si>
  <si>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</si>
  <si>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</si>
  <si>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</si>
  <si>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</si>
  <si>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</si>
  <si>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</si>
  <si>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</si>
  <si>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</si>
  <si>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</si>
  <si>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</si>
  <si>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</si>
  <si>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</si>
  <si>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</si>
  <si>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</si>
  <si>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</si>
  <si>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</si>
  <si>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</si>
  <si>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</si>
  <si>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</si>
  <si>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</si>
  <si>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</si>
  <si>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</si>
  <si>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</si>
  <si>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</si>
  <si>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</si>
  <si>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</si>
  <si>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</si>
  <si>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</si>
  <si>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</si>
  <si>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</si>
  <si>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</si>
  <si>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</si>
  <si>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</si>
  <si>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1010100960</t>
  </si>
  <si>
    <t>Construcción, demolición y adecuación de equipamientos de servicios funerarios</t>
  </si>
  <si>
    <t>1030400651</t>
  </si>
  <si>
    <t>Personal de apoyo para gestión de servicios funerarios</t>
  </si>
  <si>
    <t>1050300010</t>
  </si>
  <si>
    <t>Interventoría de la concesión de cementerios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</si>
  <si>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</si>
  <si>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</si>
  <si>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</si>
  <si>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</si>
  <si>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</si>
  <si>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</si>
  <si>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</si>
  <si>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</si>
  <si>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</si>
  <si>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</si>
  <si>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</si>
  <si>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</si>
  <si>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</si>
  <si>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</si>
  <si>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</si>
  <si>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</si>
  <si>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</si>
  <si>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</si>
  <si>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</si>
  <si>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</si>
  <si>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1020300110</t>
  </si>
  <si>
    <t>Equipos, materiales, suministros y servicios para el proceso de gestión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</si>
  <si>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</si>
  <si>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</si>
  <si>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</si>
  <si>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</si>
  <si>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</si>
  <si>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</si>
  <si>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</si>
  <si>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</si>
  <si>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</si>
  <si>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</si>
  <si>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</si>
  <si>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</si>
  <si>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</si>
  <si>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</si>
  <si>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</si>
  <si>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</si>
  <si>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</si>
  <si>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</si>
  <si>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</si>
  <si>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</si>
  <si>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</si>
  <si>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</si>
  <si>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</si>
  <si>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</si>
  <si>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</si>
  <si>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</si>
  <si>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</si>
  <si>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</si>
  <si>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1030200121</t>
  </si>
  <si>
    <t>Plan gestión social reciclaje</t>
  </si>
  <si>
    <t>1010200270</t>
  </si>
  <si>
    <t>Adquisición de predios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</si>
  <si>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</si>
  <si>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</si>
  <si>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</si>
  <si>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</si>
  <si>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</si>
  <si>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</si>
  <si>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1050300130</t>
  </si>
  <si>
    <t>Interventoria a las actividades de las obligaciones de hacer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</si>
  <si>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</si>
  <si>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</si>
  <si>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</si>
  <si>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</si>
  <si>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</si>
  <si>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</si>
  <si>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</si>
  <si>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</si>
  <si>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</si>
  <si>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</si>
  <si>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</si>
  <si>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</si>
  <si>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1020300500</t>
  </si>
  <si>
    <t>Compras equipo, licencias y software</t>
  </si>
  <si>
    <t>1010600151</t>
  </si>
  <si>
    <t>Mejoramiento y mantenimiento de sedes administrativas</t>
  </si>
  <si>
    <t>RUBEN DARIO PERILLA CARDENAS</t>
  </si>
  <si>
    <t>CC No. 52070555</t>
  </si>
  <si>
    <t>EJECUCION DE PRESUPUESTO RENTAS E INGRESOS</t>
  </si>
  <si>
    <t>ENTIDAD:                                    228 - UNIDAD ADMINISTRATIVA ESPECIAL DE SERVICIOS PÚBLICOS</t>
  </si>
  <si>
    <t>MES:                        NOVIEMBRE</t>
  </si>
  <si>
    <t>UNIDAD EJECUTORA:               01 - UNIDAD 01</t>
  </si>
  <si>
    <t>VIGENCIA FISCAL:                                             2021</t>
  </si>
  <si>
    <t>Ce.gestores / Pos.presupuestarias</t>
  </si>
  <si>
    <t>Aprop. Inicial</t>
  </si>
  <si>
    <t>Modificaciones 
Mes</t>
  </si>
  <si>
    <t>Modificac. 
Acumulado</t>
  </si>
  <si>
    <t>Recaudo Mes</t>
  </si>
  <si>
    <t>Recaudo 
Acumulado</t>
  </si>
  <si>
    <t>Saldo por 
Recaudar</t>
  </si>
  <si>
    <t>% Recaud.</t>
  </si>
  <si>
    <t>Reconocimiento
 Mes</t>
  </si>
  <si>
    <t>Reconon. 
Acumulado</t>
  </si>
  <si>
    <t>Saldo Pdte
 Reconocer</t>
  </si>
  <si>
    <t>% Ej. Ppto</t>
  </si>
  <si>
    <t>12102040109        Multas no especificadas en otro numeral rentístico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</si>
  <si>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</si>
  <si>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</si>
  <si>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</si>
  <si>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</si>
  <si>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</si>
  <si>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</si>
  <si>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</si>
  <si>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</si>
  <si>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</si>
  <si>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</si>
  <si>
    <t xml:space="preserve">         CC No. 74.754.353 DE AGUAZUL CASANARE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</si>
  <si>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</si>
  <si>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</si>
  <si>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</si>
  <si>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</si>
  <si>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</si>
  <si>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</si>
  <si>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</si>
  <si>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</si>
  <si>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</si>
  <si>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</si>
  <si>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</si>
  <si>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</si>
  <si>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</si>
  <si>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</si>
  <si>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</si>
  <si>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</si>
  <si>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</si>
  <si>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</si>
  <si>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</si>
  <si>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</si>
  <si>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</si>
  <si>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</si>
  <si>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</si>
  <si>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</si>
  <si>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</si>
  <si>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</si>
  <si>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</si>
  <si>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</si>
  <si>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</si>
  <si>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</si>
  <si>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</si>
  <si>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</si>
  <si>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</si>
  <si>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</si>
  <si>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</si>
  <si>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</si>
  <si>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</si>
  <si>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</si>
  <si>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</si>
  <si>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</si>
  <si>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</si>
  <si>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</si>
  <si>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</si>
  <si>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</si>
  <si>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</si>
  <si>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</si>
  <si>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</si>
  <si>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</si>
  <si>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</si>
  <si>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</si>
  <si>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</si>
  <si>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</si>
  <si>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</si>
  <si>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</si>
  <si>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</si>
  <si>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</si>
  <si>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</si>
  <si>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</si>
  <si>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</si>
  <si>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</si>
  <si>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</si>
  <si>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</si>
  <si>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</si>
  <si>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</si>
  <si>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</si>
  <si>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</si>
  <si>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 ( E )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</si>
  <si>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BogData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</si>
</sst>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-&quot;$&quot;\ * #,##0_-;\-&quot;$&quot;\ * #,##0_-;_-&quot;$&quot;\ * &quot;-&quot;??_-;_-@_-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name val="Arial"/>
      <family val="2"/>
    </font>
    <font>
      <sz val="12"/>
      <color rgb="FF000000"/>
      <name val="Calibri"/>
      <family val="2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167" fontId="1" fillId="0" borderId="0" applyFont="0" applyFill="0" applyBorder="0" applyAlignment="0" applyProtection="0"/>
  </cellStyleXfs>
  <cellXfs count="164">
    <xf numFmtId="0" fontId="0" fillId="0" borderId="0" xfId="0"/>
    <xf numFmtId="0" fontId="18" fillId="0" borderId="0" xfId="0" applyFont="1"/>
    <xf numFmtId="0" fontId="19" fillId="0" borderId="0" xfId="0" applyFont="1"/>
    <xf numFmtId="0" fontId="16" fillId="0" borderId="0" xfId="0" applyFont="1"/>
    <xf numFmtId="164" fontId="18" fillId="0" borderId="0" xfId="1" applyNumberFormat="1" applyFont="1"/>
    <xf numFmtId="164" fontId="18" fillId="33" borderId="0" xfId="1" applyNumberFormat="1" applyFont="1" applyFill="1"/>
    <xf numFmtId="164" fontId="18" fillId="0" borderId="0" xfId="0" applyNumberFormat="1" applyFont="1"/>
    <xf numFmtId="164" fontId="18" fillId="33" borderId="0" xfId="0" applyNumberFormat="1" applyFont="1" applyFill="1"/>
    <xf numFmtId="0" fontId="20" fillId="33" borderId="13" xfId="0" applyFont="1" applyFill="1" applyBorder="1"/>
    <xf numFmtId="165" fontId="20" fillId="33" borderId="13" xfId="1" applyNumberFormat="1" applyFont="1" applyFill="1" applyBorder="1"/>
    <xf numFmtId="165" fontId="20" fillId="33" borderId="13" xfId="0" applyNumberFormat="1" applyFont="1" applyFill="1" applyBorder="1"/>
    <xf numFmtId="165" fontId="21" fillId="33" borderId="13" xfId="1" applyNumberFormat="1" applyFont="1" applyFill="1" applyBorder="1"/>
    <xf numFmtId="43" fontId="21" fillId="33" borderId="13" xfId="1" applyFont="1" applyFill="1" applyBorder="1"/>
    <xf numFmtId="0" fontId="21" fillId="33" borderId="13" xfId="0" applyFont="1" applyFill="1" applyBorder="1"/>
    <xf numFmtId="0" fontId="20" fillId="0" borderId="13" xfId="0" applyFont="1" applyBorder="1"/>
    <xf numFmtId="164" fontId="20" fillId="0" borderId="13" xfId="1" applyNumberFormat="1" applyFont="1" applyBorder="1"/>
    <xf numFmtId="164" fontId="20" fillId="0" borderId="13" xfId="1" applyNumberFormat="1" applyFont="1" applyBorder="1" applyAlignment="1">
      <alignment wrapText="1"/>
    </xf>
    <xf numFmtId="164" fontId="20" fillId="33" borderId="13" xfId="1" applyNumberFormat="1" applyFont="1" applyFill="1" applyBorder="1" applyAlignment="1">
      <alignment wrapText="1"/>
    </xf>
    <xf numFmtId="0" fontId="20" fillId="0" borderId="13" xfId="0" applyFont="1" applyBorder="1" applyAlignment="1">
      <alignment wrapText="1"/>
    </xf>
    <xf numFmtId="164" fontId="20" fillId="0" borderId="13" xfId="0" applyNumberFormat="1" applyFont="1" applyBorder="1" applyAlignment="1">
      <alignment wrapText="1"/>
    </xf>
    <xf numFmtId="164" fontId="20" fillId="33" borderId="13" xfId="0" applyNumberFormat="1" applyFont="1" applyFill="1" applyBorder="1" applyAlignment="1">
      <alignment wrapText="1"/>
    </xf>
    <xf numFmtId="164" fontId="20" fillId="0" borderId="13" xfId="0" applyNumberFormat="1" applyFont="1" applyBorder="1"/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left" wrapText="1"/>
    </xf>
    <xf numFmtId="0" fontId="22" fillId="0" borderId="13" xfId="0" applyFont="1" applyBorder="1"/>
    <xf numFmtId="164" fontId="22" fillId="0" borderId="13" xfId="1" applyNumberFormat="1" applyFont="1" applyBorder="1"/>
    <xf numFmtId="2" fontId="22" fillId="0" borderId="13" xfId="0" applyNumberFormat="1" applyFont="1" applyBorder="1"/>
    <xf numFmtId="0" fontId="23" fillId="0" borderId="13" xfId="0" applyFont="1" applyBorder="1"/>
    <xf numFmtId="164" fontId="23" fillId="0" borderId="13" xfId="1" applyNumberFormat="1" applyFont="1" applyBorder="1"/>
    <xf numFmtId="2" fontId="23" fillId="0" borderId="13" xfId="0" applyNumberFormat="1" applyFont="1" applyBorder="1"/>
    <xf numFmtId="0" fontId="22" fillId="33" borderId="14" xfId="0" applyFont="1" applyFill="1" applyBorder="1"/>
    <xf numFmtId="164" fontId="22" fillId="33" borderId="0" xfId="1" applyNumberFormat="1" applyFont="1" applyFill="1" applyBorder="1"/>
    <xf numFmtId="43" fontId="22" fillId="33" borderId="0" xfId="1" applyFont="1" applyFill="1" applyBorder="1"/>
    <xf numFmtId="164" fontId="22" fillId="33" borderId="15" xfId="1" applyNumberFormat="1" applyFont="1" applyFill="1" applyBorder="1"/>
    <xf numFmtId="0" fontId="22" fillId="33" borderId="17" xfId="0" applyFont="1" applyFill="1" applyBorder="1"/>
    <xf numFmtId="0" fontId="22" fillId="33" borderId="18" xfId="0" applyFont="1" applyFill="1" applyBorder="1"/>
    <xf numFmtId="164" fontId="22" fillId="33" borderId="18" xfId="1" applyNumberFormat="1" applyFont="1" applyFill="1" applyBorder="1"/>
    <xf numFmtId="43" fontId="22" fillId="33" borderId="18" xfId="1" applyFont="1" applyFill="1" applyBorder="1"/>
    <xf numFmtId="164" fontId="22" fillId="33" borderId="19" xfId="1" applyNumberFormat="1" applyFont="1" applyFill="1" applyBorder="1"/>
    <xf numFmtId="164" fontId="20" fillId="0" borderId="13" xfId="1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2" fillId="33" borderId="0" xfId="0" applyFont="1" applyFill="1" applyBorder="1"/>
    <xf numFmtId="0" fontId="24" fillId="33" borderId="0" xfId="0" applyFont="1" applyFill="1" applyBorder="1" applyAlignment="1"/>
    <xf numFmtId="0" fontId="23" fillId="33" borderId="16" xfId="0" applyFont="1" applyFill="1" applyBorder="1" applyAlignment="1">
      <alignment horizontal="center" wrapText="1"/>
    </xf>
    <xf numFmtId="0" fontId="23" fillId="33" borderId="0" xfId="0" applyFont="1" applyFill="1" applyBorder="1" applyAlignment="1">
      <alignment horizontal="center" wrapText="1"/>
    </xf>
    <xf numFmtId="0" fontId="23" fillId="33" borderId="0" xfId="0" applyFont="1" applyFill="1" applyBorder="1" applyAlignment="1">
      <alignment horizontal="center"/>
    </xf>
    <xf numFmtId="164" fontId="23" fillId="33" borderId="0" xfId="1" applyNumberFormat="1" applyFont="1" applyFill="1" applyBorder="1" applyAlignment="1">
      <alignment horizontal="center"/>
    </xf>
    <xf numFmtId="164" fontId="23" fillId="33" borderId="16" xfId="1" applyNumberFormat="1" applyFont="1" applyFill="1" applyBorder="1" applyAlignment="1">
      <alignment horizontal="center"/>
    </xf>
    <xf numFmtId="0" fontId="20" fillId="33" borderId="13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3" fillId="33" borderId="13" xfId="44" applyFont="1" applyFill="1" applyBorder="1" applyAlignment="1">
      <alignment horizontal="center" wrapText="1"/>
    </xf>
    <xf numFmtId="0" fontId="26" fillId="0" borderId="0" xfId="44" applyFont="1"/>
    <xf numFmtId="0" fontId="23" fillId="33" borderId="13" xfId="44" applyFont="1" applyFill="1" applyBorder="1"/>
    <xf numFmtId="164" fontId="23" fillId="33" borderId="13" xfId="1" applyNumberFormat="1" applyFont="1" applyFill="1" applyBorder="1"/>
    <xf numFmtId="166" fontId="23" fillId="33" borderId="13" xfId="1" applyNumberFormat="1" applyFont="1" applyFill="1" applyBorder="1"/>
    <xf numFmtId="166" fontId="23" fillId="33" borderId="13" xfId="44" applyNumberFormat="1" applyFont="1" applyFill="1" applyBorder="1"/>
    <xf numFmtId="0" fontId="23" fillId="33" borderId="13" xfId="44" applyFont="1" applyFill="1" applyBorder="1" applyAlignment="1">
      <alignment horizontal="left" vertical="center" wrapText="1"/>
    </xf>
    <xf numFmtId="0" fontId="26" fillId="34" borderId="13" xfId="44" applyFont="1" applyFill="1" applyBorder="1"/>
    <xf numFmtId="0" fontId="24" fillId="34" borderId="13" xfId="44" applyFont="1" applyFill="1" applyBorder="1" applyAlignment="1">
      <alignment wrapText="1"/>
    </xf>
    <xf numFmtId="0" fontId="24" fillId="34" borderId="13" xfId="44" applyFont="1" applyFill="1" applyBorder="1"/>
    <xf numFmtId="164" fontId="24" fillId="34" borderId="13" xfId="1" applyNumberFormat="1" applyFont="1" applyFill="1" applyBorder="1" applyAlignment="1">
      <alignment wrapText="1"/>
    </xf>
    <xf numFmtId="0" fontId="26" fillId="0" borderId="13" xfId="44" applyFont="1" applyBorder="1"/>
    <xf numFmtId="164" fontId="26" fillId="0" borderId="13" xfId="1" applyNumberFormat="1" applyFont="1" applyBorder="1" applyAlignment="1">
      <alignment horizontal="right"/>
    </xf>
    <xf numFmtId="4" fontId="26" fillId="0" borderId="13" xfId="44" applyNumberFormat="1" applyFont="1" applyBorder="1" applyAlignment="1">
      <alignment horizontal="right"/>
    </xf>
    <xf numFmtId="0" fontId="24" fillId="33" borderId="23" xfId="44" applyFont="1" applyFill="1" applyBorder="1" applyAlignment="1">
      <alignment horizontal="center"/>
    </xf>
    <xf numFmtId="0" fontId="24" fillId="33" borderId="16" xfId="44" applyFont="1" applyFill="1" applyBorder="1" applyAlignment="1">
      <alignment horizontal="center"/>
    </xf>
    <xf numFmtId="164" fontId="24" fillId="33" borderId="24" xfId="1" applyNumberFormat="1" applyFont="1" applyFill="1" applyBorder="1" applyAlignment="1">
      <alignment horizontal="center"/>
    </xf>
    <xf numFmtId="0" fontId="24" fillId="33" borderId="14" xfId="44" applyFont="1" applyFill="1" applyBorder="1" applyAlignment="1">
      <alignment horizontal="center"/>
    </xf>
    <xf numFmtId="0" fontId="24" fillId="33" borderId="0" xfId="44" applyFont="1" applyFill="1" applyAlignment="1">
      <alignment horizontal="center"/>
    </xf>
    <xf numFmtId="164" fontId="24" fillId="33" borderId="15" xfId="1" applyNumberFormat="1" applyFont="1" applyFill="1" applyBorder="1" applyAlignment="1">
      <alignment horizontal="center"/>
    </xf>
    <xf numFmtId="3" fontId="27" fillId="0" borderId="0" xfId="44" applyNumberFormat="1" applyFont="1"/>
    <xf numFmtId="0" fontId="24" fillId="33" borderId="16" xfId="44" applyFont="1" applyFill="1" applyBorder="1" applyAlignment="1">
      <alignment horizontal="center"/>
    </xf>
    <xf numFmtId="0" fontId="24" fillId="33" borderId="0" xfId="44" applyFont="1" applyFill="1" applyAlignment="1">
      <alignment horizontal="center"/>
    </xf>
    <xf numFmtId="0" fontId="24" fillId="33" borderId="17" xfId="44" applyFont="1" applyFill="1" applyBorder="1" applyAlignment="1">
      <alignment horizontal="center"/>
    </xf>
    <xf numFmtId="0" fontId="24" fillId="33" borderId="18" xfId="44" applyFont="1" applyFill="1" applyBorder="1" applyAlignment="1">
      <alignment horizontal="center"/>
    </xf>
    <xf numFmtId="0" fontId="24" fillId="33" borderId="18" xfId="44" applyFont="1" applyFill="1" applyBorder="1" applyAlignment="1">
      <alignment horizontal="center"/>
    </xf>
    <xf numFmtId="164" fontId="24" fillId="33" borderId="19" xfId="1" applyNumberFormat="1" applyFont="1" applyFill="1" applyBorder="1" applyAlignment="1">
      <alignment horizontal="center"/>
    </xf>
    <xf numFmtId="0" fontId="20" fillId="0" borderId="23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21" fillId="0" borderId="0" xfId="0" applyFont="1"/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23" xfId="0" applyFont="1" applyBorder="1"/>
    <xf numFmtId="164" fontId="20" fillId="0" borderId="16" xfId="1" applyNumberFormat="1" applyFont="1" applyBorder="1"/>
    <xf numFmtId="0" fontId="20" fillId="0" borderId="16" xfId="0" applyFont="1" applyBorder="1"/>
    <xf numFmtId="0" fontId="20" fillId="0" borderId="16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17" xfId="0" applyFont="1" applyBorder="1"/>
    <xf numFmtId="164" fontId="20" fillId="0" borderId="18" xfId="1" applyNumberFormat="1" applyFont="1" applyBorder="1"/>
    <xf numFmtId="0" fontId="20" fillId="0" borderId="18" xfId="0" applyFont="1" applyBorder="1"/>
    <xf numFmtId="0" fontId="20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1" fillId="0" borderId="13" xfId="0" applyFont="1" applyBorder="1"/>
    <xf numFmtId="164" fontId="21" fillId="0" borderId="13" xfId="1" applyNumberFormat="1" applyFont="1" applyBorder="1"/>
    <xf numFmtId="2" fontId="21" fillId="0" borderId="13" xfId="0" applyNumberFormat="1" applyFont="1" applyBorder="1"/>
    <xf numFmtId="43" fontId="21" fillId="0" borderId="13" xfId="1" applyFont="1" applyBorder="1"/>
    <xf numFmtId="0" fontId="21" fillId="33" borderId="23" xfId="0" applyFont="1" applyFill="1" applyBorder="1"/>
    <xf numFmtId="164" fontId="21" fillId="33" borderId="0" xfId="1" applyNumberFormat="1" applyFont="1" applyFill="1" applyBorder="1"/>
    <xf numFmtId="164" fontId="21" fillId="33" borderId="24" xfId="1" applyNumberFormat="1" applyFont="1" applyFill="1" applyBorder="1"/>
    <xf numFmtId="0" fontId="21" fillId="33" borderId="14" xfId="0" applyFont="1" applyFill="1" applyBorder="1"/>
    <xf numFmtId="164" fontId="21" fillId="33" borderId="15" xfId="1" applyNumberFormat="1" applyFont="1" applyFill="1" applyBorder="1"/>
    <xf numFmtId="0" fontId="21" fillId="33" borderId="0" xfId="0" applyFont="1" applyFill="1"/>
    <xf numFmtId="164" fontId="21" fillId="33" borderId="18" xfId="1" applyNumberFormat="1" applyFont="1" applyFill="1" applyBorder="1"/>
    <xf numFmtId="0" fontId="20" fillId="33" borderId="16" xfId="0" applyFont="1" applyFill="1" applyBorder="1" applyAlignment="1">
      <alignment horizontal="center" wrapText="1"/>
    </xf>
    <xf numFmtId="164" fontId="20" fillId="33" borderId="16" xfId="1" applyNumberFormat="1" applyFont="1" applyFill="1" applyBorder="1" applyAlignment="1">
      <alignment horizontal="center"/>
    </xf>
    <xf numFmtId="0" fontId="20" fillId="33" borderId="0" xfId="0" applyFont="1" applyFill="1" applyAlignment="1">
      <alignment horizontal="center" wrapText="1"/>
    </xf>
    <xf numFmtId="164" fontId="20" fillId="33" borderId="0" xfId="1" applyNumberFormat="1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1" fillId="33" borderId="17" xfId="0" applyFont="1" applyFill="1" applyBorder="1"/>
    <xf numFmtId="0" fontId="21" fillId="33" borderId="18" xfId="0" applyFont="1" applyFill="1" applyBorder="1"/>
    <xf numFmtId="164" fontId="21" fillId="33" borderId="19" xfId="1" applyNumberFormat="1" applyFont="1" applyFill="1" applyBorder="1"/>
    <xf numFmtId="0" fontId="16" fillId="0" borderId="0" xfId="0" quotePrefix="1" applyFont="1" applyAlignment="1">
      <alignment horizontal="left"/>
    </xf>
    <xf numFmtId="0" fontId="16" fillId="35" borderId="25" xfId="0" applyFont="1" applyFill="1" applyBorder="1" applyAlignment="1">
      <alignment vertical="center"/>
    </xf>
    <xf numFmtId="0" fontId="16" fillId="35" borderId="26" xfId="0" applyFont="1" applyFill="1" applyBorder="1" applyAlignment="1">
      <alignment horizontal="center" vertical="center" wrapText="1"/>
    </xf>
    <xf numFmtId="0" fontId="16" fillId="35" borderId="26" xfId="0" quotePrefix="1" applyFont="1" applyFill="1" applyBorder="1" applyAlignment="1">
      <alignment horizontal="center" vertical="center" wrapText="1"/>
    </xf>
    <xf numFmtId="0" fontId="16" fillId="35" borderId="27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8" fontId="0" fillId="0" borderId="0" xfId="45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8" fontId="0" fillId="33" borderId="0" xfId="45" applyNumberFormat="1" applyFont="1" applyFill="1"/>
    <xf numFmtId="168" fontId="0" fillId="0" borderId="0" xfId="0" applyNumberFormat="1"/>
    <xf numFmtId="168" fontId="29" fillId="0" borderId="0" xfId="0" applyNumberFormat="1" applyFont="1"/>
    <xf numFmtId="0" fontId="16" fillId="36" borderId="25" xfId="0" applyFont="1" applyFill="1" applyBorder="1" applyAlignment="1">
      <alignment vertical="center"/>
    </xf>
    <xf numFmtId="168" fontId="16" fillId="36" borderId="26" xfId="45" applyNumberFormat="1" applyFont="1" applyFill="1" applyBorder="1" applyAlignment="1">
      <alignment horizontal="right" vertical="center" wrapText="1"/>
    </xf>
    <xf numFmtId="9" fontId="16" fillId="36" borderId="27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169" fontId="29" fillId="0" borderId="0" xfId="0" applyNumberFormat="1" applyFont="1"/>
    <xf numFmtId="0" fontId="16" fillId="37" borderId="25" xfId="0" applyFont="1" applyFill="1" applyBorder="1" applyAlignment="1">
      <alignment vertical="center"/>
    </xf>
    <xf numFmtId="168" fontId="16" fillId="37" borderId="26" xfId="45" applyNumberFormat="1" applyFont="1" applyFill="1" applyBorder="1" applyAlignment="1">
      <alignment horizontal="right" vertical="center" wrapText="1"/>
    </xf>
    <xf numFmtId="10" fontId="16" fillId="37" borderId="27" xfId="43" applyNumberFormat="1" applyFont="1" applyFill="1" applyBorder="1" applyAlignment="1">
      <alignment horizontal="center" vertical="center" wrapText="1"/>
    </xf>
    <xf numFmtId="0" fontId="16" fillId="38" borderId="25" xfId="0" applyFont="1" applyFill="1" applyBorder="1" applyAlignment="1">
      <alignment vertical="center"/>
    </xf>
    <xf numFmtId="168" fontId="16" fillId="38" borderId="26" xfId="45" applyNumberFormat="1" applyFont="1" applyFill="1" applyBorder="1" applyAlignment="1">
      <alignment horizontal="right" vertical="center" wrapText="1"/>
    </xf>
    <xf numFmtId="10" fontId="16" fillId="38" borderId="27" xfId="43" applyNumberFormat="1" applyFont="1" applyFill="1" applyBorder="1" applyAlignment="1">
      <alignment horizontal="center" vertical="center" wrapText="1"/>
    </xf>
    <xf numFmtId="0" fontId="16" fillId="38" borderId="0" xfId="0" applyFont="1" applyFill="1" applyAlignment="1">
      <alignment vertical="center"/>
    </xf>
    <xf numFmtId="168" fontId="16" fillId="38" borderId="0" xfId="45" applyNumberFormat="1" applyFont="1" applyFill="1" applyBorder="1" applyAlignment="1">
      <alignment horizontal="right" vertical="center" wrapText="1"/>
    </xf>
    <xf numFmtId="168" fontId="16" fillId="38" borderId="28" xfId="45" applyNumberFormat="1" applyFont="1" applyFill="1" applyBorder="1" applyAlignment="1">
      <alignment horizontal="right" vertical="center" wrapText="1"/>
    </xf>
    <xf numFmtId="10" fontId="16" fillId="38" borderId="28" xfId="43" applyNumberFormat="1" applyFont="1" applyFill="1" applyBorder="1" applyAlignment="1">
      <alignment horizontal="center" vertical="center" wrapText="1"/>
    </xf>
    <xf numFmtId="0" fontId="16" fillId="0" borderId="16" xfId="0" quotePrefix="1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0" fillId="0" borderId="29" xfId="0" applyBorder="1"/>
    <xf numFmtId="168" fontId="0" fillId="0" borderId="29" xfId="0" applyNumberFormat="1" applyBorder="1"/>
    <xf numFmtId="0" fontId="16" fillId="0" borderId="16" xfId="0" quotePrefix="1" applyFont="1" applyBorder="1" applyAlignment="1">
      <alignment horizontal="center" wrapText="1"/>
    </xf>
    <xf numFmtId="0" fontId="16" fillId="0" borderId="16" xfId="0" quotePrefix="1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 xr:uid="{3FDF36B3-8A6D-4FDE-A9A6-E10C359CB687}"/>
    <cellStyle name="Neutral" xfId="9" builtinId="28" customBuiltin="1"/>
    <cellStyle name="Normal" xfId="0" builtinId="0"/>
    <cellStyle name="Normal 2" xfId="44" xr:uid="{99A25D76-5297-4772-8C5B-5C1292B770A4}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3"/>
  <sheetViews>
    <sheetView topLeftCell="H1" workbookViewId="0">
      <pane ySplit="1" topLeftCell="A2" activePane="bottomLeft" state="frozen"/>
      <selection activeCell="B1" sqref="B1"/>
      <selection pane="bottomLeft" activeCell="L14" sqref="L14"/>
    </sheetView>
  </sheetViews>
  <sheetFormatPr baseColWidth="10" defaultRowHeight="15" x14ac:dyDescent="0.25"/>
  <cols>
    <col min="1" max="1" width="3.5703125" style="41" hidden="1" customWidth="1"/>
    <col min="2" max="2" width="47.7109375" customWidth="1"/>
    <col min="3" max="3" width="14.140625" customWidth="1"/>
    <col min="4" max="5" width="10.140625" customWidth="1"/>
    <col min="6" max="6" width="13.5703125" customWidth="1"/>
    <col min="7" max="7" width="8.7109375" customWidth="1"/>
    <col min="8" max="8" width="14" customWidth="1"/>
    <col min="9" max="9" width="11.42578125" customWidth="1"/>
    <col min="10" max="10" width="13.42578125" customWidth="1"/>
    <col min="11" max="11" width="12.5703125" customWidth="1"/>
    <col min="12" max="12" width="12.28515625" customWidth="1"/>
    <col min="13" max="14" width="13.140625" customWidth="1"/>
    <col min="15" max="15" width="5.7109375" customWidth="1"/>
    <col min="16" max="16" width="12.42578125" customWidth="1"/>
    <col min="17" max="17" width="13.28515625" customWidth="1"/>
    <col min="18" max="18" width="12.5703125" customWidth="1"/>
    <col min="19" max="19" width="5.85546875" customWidth="1"/>
    <col min="20" max="20" width="12.5703125" customWidth="1"/>
    <col min="21" max="21" width="13.140625" customWidth="1"/>
    <col min="22" max="22" width="8.42578125" customWidth="1"/>
  </cols>
  <sheetData>
    <row r="1" spans="1:23" s="1" customFormat="1" ht="12.75" x14ac:dyDescent="0.2">
      <c r="A1" s="41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P1" s="6"/>
      <c r="Q1" s="7"/>
      <c r="R1" s="6"/>
      <c r="T1" s="6"/>
      <c r="U1" s="6"/>
    </row>
    <row r="2" spans="1:23" s="1" customFormat="1" ht="12.75" x14ac:dyDescent="0.2">
      <c r="A2" s="41"/>
      <c r="B2" s="51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3" s="1" customFormat="1" ht="12.75" x14ac:dyDescent="0.2">
      <c r="A3" s="41"/>
      <c r="B3" s="52" t="s">
        <v>93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3" s="1" customFormat="1" ht="12.75" x14ac:dyDescent="0.2">
      <c r="A4" s="41"/>
      <c r="B4" s="52" t="s">
        <v>94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3" s="1" customFormat="1" ht="12.75" x14ac:dyDescent="0.2">
      <c r="A5" s="41"/>
      <c r="B5" s="53" t="s">
        <v>95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3" s="1" customFormat="1" ht="15" customHeight="1" x14ac:dyDescent="0.2">
      <c r="A6" s="41"/>
      <c r="B6" s="8" t="s">
        <v>96</v>
      </c>
      <c r="C6" s="9"/>
      <c r="D6" s="9"/>
      <c r="E6" s="9"/>
      <c r="F6" s="9"/>
      <c r="G6" s="9"/>
      <c r="H6" s="9"/>
      <c r="I6" s="9"/>
      <c r="J6" s="10"/>
      <c r="K6" s="11"/>
      <c r="L6" s="11"/>
      <c r="M6" s="11"/>
      <c r="N6" s="11"/>
      <c r="O6" s="12"/>
      <c r="P6" s="11"/>
      <c r="Q6" s="11"/>
      <c r="R6" s="11"/>
      <c r="S6" s="13"/>
      <c r="T6" s="54" t="s">
        <v>117</v>
      </c>
      <c r="U6" s="55"/>
      <c r="V6" s="56"/>
    </row>
    <row r="7" spans="1:23" s="1" customFormat="1" ht="15" customHeight="1" x14ac:dyDescent="0.2">
      <c r="A7" s="41"/>
      <c r="B7" s="8" t="s">
        <v>97</v>
      </c>
      <c r="C7" s="9"/>
      <c r="D7" s="9"/>
      <c r="E7" s="9"/>
      <c r="F7" s="9"/>
      <c r="G7" s="9"/>
      <c r="H7" s="9"/>
      <c r="I7" s="9"/>
      <c r="J7" s="10"/>
      <c r="K7" s="11"/>
      <c r="L7" s="11"/>
      <c r="M7" s="11"/>
      <c r="N7" s="11"/>
      <c r="O7" s="12"/>
      <c r="P7" s="11"/>
      <c r="Q7" s="11"/>
      <c r="R7" s="11"/>
      <c r="S7" s="13"/>
      <c r="T7" s="50" t="s">
        <v>118</v>
      </c>
      <c r="U7" s="50"/>
      <c r="V7" s="50"/>
    </row>
    <row r="8" spans="1:23" s="1" customFormat="1" ht="36" x14ac:dyDescent="0.2">
      <c r="A8" s="41"/>
      <c r="B8" s="14" t="s">
        <v>0</v>
      </c>
      <c r="C8" s="15" t="s">
        <v>1</v>
      </c>
      <c r="D8" s="16" t="s">
        <v>119</v>
      </c>
      <c r="E8" s="16" t="s">
        <v>116</v>
      </c>
      <c r="F8" s="16" t="s">
        <v>98</v>
      </c>
      <c r="G8" s="40" t="s">
        <v>2</v>
      </c>
      <c r="H8" s="15" t="s">
        <v>3</v>
      </c>
      <c r="I8" s="15" t="s">
        <v>4</v>
      </c>
      <c r="J8" s="15" t="s">
        <v>5</v>
      </c>
      <c r="K8" s="16" t="s">
        <v>99</v>
      </c>
      <c r="L8" s="16" t="s">
        <v>100</v>
      </c>
      <c r="M8" s="17" t="s">
        <v>101</v>
      </c>
      <c r="N8" s="16" t="s">
        <v>102</v>
      </c>
      <c r="O8" s="18" t="s">
        <v>103</v>
      </c>
      <c r="P8" s="19" t="s">
        <v>104</v>
      </c>
      <c r="Q8" s="20" t="s">
        <v>105</v>
      </c>
      <c r="R8" s="21" t="s">
        <v>6</v>
      </c>
      <c r="S8" s="23" t="s">
        <v>106</v>
      </c>
      <c r="T8" s="24" t="s">
        <v>107</v>
      </c>
      <c r="U8" s="19" t="s">
        <v>108</v>
      </c>
      <c r="V8" s="22" t="s">
        <v>109</v>
      </c>
      <c r="W8" s="2"/>
    </row>
    <row r="9" spans="1:23" x14ac:dyDescent="0.25">
      <c r="B9" s="25" t="s">
        <v>7</v>
      </c>
      <c r="C9" s="26">
        <v>378470965000</v>
      </c>
      <c r="D9" s="26">
        <v>0</v>
      </c>
      <c r="E9" s="26">
        <v>0</v>
      </c>
      <c r="F9" s="26">
        <v>378470965000</v>
      </c>
      <c r="G9" s="26">
        <v>0</v>
      </c>
      <c r="H9" s="26">
        <v>378470965000</v>
      </c>
      <c r="I9" s="26">
        <v>9203832212</v>
      </c>
      <c r="J9" s="26">
        <v>353733106774</v>
      </c>
      <c r="K9" s="26">
        <v>24737858226</v>
      </c>
      <c r="L9" s="26">
        <v>12558484582</v>
      </c>
      <c r="M9" s="26">
        <v>240360993168</v>
      </c>
      <c r="N9" s="26">
        <v>113372113606</v>
      </c>
      <c r="O9" s="27">
        <v>63.508400000000002</v>
      </c>
      <c r="P9" s="26">
        <v>11532775538</v>
      </c>
      <c r="Q9" s="26">
        <v>186912072046</v>
      </c>
      <c r="R9" s="26">
        <v>53448921122</v>
      </c>
      <c r="S9" s="27">
        <v>49.386099999999999</v>
      </c>
      <c r="T9" s="26">
        <v>11523199537</v>
      </c>
      <c r="U9" s="26">
        <v>186902496046</v>
      </c>
      <c r="V9" s="26">
        <v>9576000</v>
      </c>
    </row>
    <row r="10" spans="1:23" x14ac:dyDescent="0.25">
      <c r="B10" s="25" t="s">
        <v>8</v>
      </c>
      <c r="C10" s="26">
        <v>378470965000</v>
      </c>
      <c r="D10" s="26">
        <v>0</v>
      </c>
      <c r="E10" s="26">
        <v>0</v>
      </c>
      <c r="F10" s="26">
        <v>378470965000</v>
      </c>
      <c r="G10" s="26">
        <v>0</v>
      </c>
      <c r="H10" s="26">
        <v>378470965000</v>
      </c>
      <c r="I10" s="26">
        <v>9203832212</v>
      </c>
      <c r="J10" s="26">
        <v>353733106774</v>
      </c>
      <c r="K10" s="26">
        <v>24737858226</v>
      </c>
      <c r="L10" s="26">
        <v>12558484582</v>
      </c>
      <c r="M10" s="26">
        <v>240360993168</v>
      </c>
      <c r="N10" s="26">
        <v>113372113606</v>
      </c>
      <c r="O10" s="27">
        <v>63.508400000000002</v>
      </c>
      <c r="P10" s="26">
        <v>11532775538</v>
      </c>
      <c r="Q10" s="26">
        <v>186912072046</v>
      </c>
      <c r="R10" s="26">
        <v>53448921122</v>
      </c>
      <c r="S10" s="27">
        <v>49.386099999999999</v>
      </c>
      <c r="T10" s="26">
        <v>11523199537</v>
      </c>
      <c r="U10" s="26">
        <v>186902496046</v>
      </c>
      <c r="V10" s="26">
        <v>9576000</v>
      </c>
    </row>
    <row r="11" spans="1:23" x14ac:dyDescent="0.25">
      <c r="B11" s="25" t="s">
        <v>9</v>
      </c>
      <c r="C11" s="26">
        <v>231353018000</v>
      </c>
      <c r="D11" s="26">
        <v>0</v>
      </c>
      <c r="E11" s="26">
        <v>0</v>
      </c>
      <c r="F11" s="26">
        <v>231353018000</v>
      </c>
      <c r="G11" s="26">
        <v>0</v>
      </c>
      <c r="H11" s="26">
        <v>231353018000</v>
      </c>
      <c r="I11" s="26">
        <v>1440889523</v>
      </c>
      <c r="J11" s="26">
        <v>226136042757</v>
      </c>
      <c r="K11" s="26">
        <v>5216975243</v>
      </c>
      <c r="L11" s="26">
        <v>1286081375</v>
      </c>
      <c r="M11" s="26">
        <v>137626570071</v>
      </c>
      <c r="N11" s="26">
        <v>88509472686</v>
      </c>
      <c r="O11" s="27">
        <v>59.487699999999997</v>
      </c>
      <c r="P11" s="26">
        <v>1633596649</v>
      </c>
      <c r="Q11" s="26">
        <v>135086854620</v>
      </c>
      <c r="R11" s="26">
        <v>2539715451</v>
      </c>
      <c r="S11" s="27">
        <v>58.389899999999997</v>
      </c>
      <c r="T11" s="26">
        <v>1633596649</v>
      </c>
      <c r="U11" s="26">
        <v>135086854621</v>
      </c>
      <c r="V11" s="26">
        <v>-1</v>
      </c>
    </row>
    <row r="12" spans="1:23" s="3" customFormat="1" x14ac:dyDescent="0.25">
      <c r="A12" s="42">
        <v>311</v>
      </c>
      <c r="B12" s="28" t="s">
        <v>87</v>
      </c>
      <c r="C12" s="29">
        <f>SUM(C13:C37)</f>
        <v>17554000000</v>
      </c>
      <c r="D12" s="29">
        <f t="shared" ref="D12:V12" si="0">SUM(D13:D37)</f>
        <v>0</v>
      </c>
      <c r="E12" s="29">
        <f t="shared" si="0"/>
        <v>0</v>
      </c>
      <c r="F12" s="29">
        <f t="shared" si="0"/>
        <v>17554000000</v>
      </c>
      <c r="G12" s="29">
        <f t="shared" si="0"/>
        <v>0</v>
      </c>
      <c r="H12" s="29">
        <f t="shared" si="0"/>
        <v>17554000000</v>
      </c>
      <c r="I12" s="29">
        <f>SUM(I13:I37)</f>
        <v>1151296819</v>
      </c>
      <c r="J12" s="29">
        <f t="shared" si="0"/>
        <v>13671006408</v>
      </c>
      <c r="K12" s="29">
        <f t="shared" si="0"/>
        <v>3882993592</v>
      </c>
      <c r="L12" s="29">
        <f t="shared" si="0"/>
        <v>1151296819</v>
      </c>
      <c r="M12" s="29">
        <f t="shared" si="0"/>
        <v>13671006408</v>
      </c>
      <c r="N12" s="29">
        <f t="shared" si="0"/>
        <v>0</v>
      </c>
      <c r="O12" s="30">
        <v>64.75</v>
      </c>
      <c r="P12" s="29">
        <f t="shared" si="0"/>
        <v>1151296819</v>
      </c>
      <c r="Q12" s="29">
        <f t="shared" si="0"/>
        <v>13671006408</v>
      </c>
      <c r="R12" s="29">
        <f t="shared" si="0"/>
        <v>0</v>
      </c>
      <c r="S12" s="30">
        <v>64.75</v>
      </c>
      <c r="T12" s="29">
        <f t="shared" si="0"/>
        <v>1151296818</v>
      </c>
      <c r="U12" s="29">
        <f t="shared" si="0"/>
        <v>13671006405</v>
      </c>
      <c r="V12" s="29">
        <f t="shared" si="0"/>
        <v>3</v>
      </c>
    </row>
    <row r="13" spans="1:23" x14ac:dyDescent="0.25">
      <c r="B13" s="25" t="s">
        <v>10</v>
      </c>
      <c r="C13" s="26">
        <v>6904348000</v>
      </c>
      <c r="D13" s="26">
        <v>0</v>
      </c>
      <c r="E13" s="26">
        <v>0</v>
      </c>
      <c r="F13" s="26">
        <v>6904348000</v>
      </c>
      <c r="G13" s="26">
        <v>0</v>
      </c>
      <c r="H13" s="26">
        <v>6904348000</v>
      </c>
      <c r="I13" s="26">
        <v>567636748</v>
      </c>
      <c r="J13" s="26">
        <v>6265199292</v>
      </c>
      <c r="K13" s="26">
        <v>639148708</v>
      </c>
      <c r="L13" s="26">
        <v>567636748</v>
      </c>
      <c r="M13" s="26">
        <v>6265199292</v>
      </c>
      <c r="N13" s="26">
        <v>0</v>
      </c>
      <c r="O13" s="27">
        <v>90.742800000000003</v>
      </c>
      <c r="P13" s="26">
        <v>567636748</v>
      </c>
      <c r="Q13" s="26">
        <v>6265199292</v>
      </c>
      <c r="R13" s="26">
        <v>0</v>
      </c>
      <c r="S13" s="27">
        <v>90.742800000000003</v>
      </c>
      <c r="T13" s="26">
        <v>567636753</v>
      </c>
      <c r="U13" s="26">
        <v>6265199302</v>
      </c>
      <c r="V13" s="26">
        <v>-10</v>
      </c>
    </row>
    <row r="14" spans="1:23" x14ac:dyDescent="0.25">
      <c r="B14" s="25" t="s">
        <v>11</v>
      </c>
      <c r="C14" s="26">
        <v>524749000</v>
      </c>
      <c r="D14" s="26">
        <v>0</v>
      </c>
      <c r="E14" s="26">
        <v>0</v>
      </c>
      <c r="F14" s="26">
        <v>524749000</v>
      </c>
      <c r="G14" s="26">
        <v>0</v>
      </c>
      <c r="H14" s="26">
        <v>524749000</v>
      </c>
      <c r="I14" s="26">
        <v>43309338</v>
      </c>
      <c r="J14" s="26">
        <v>477850421</v>
      </c>
      <c r="K14" s="26">
        <v>46898579</v>
      </c>
      <c r="L14" s="26">
        <v>43309338</v>
      </c>
      <c r="M14" s="26">
        <v>477850421</v>
      </c>
      <c r="N14" s="26">
        <v>0</v>
      </c>
      <c r="O14" s="27">
        <v>91.062700000000007</v>
      </c>
      <c r="P14" s="26">
        <v>43309338</v>
      </c>
      <c r="Q14" s="26">
        <v>477850421</v>
      </c>
      <c r="R14" s="26">
        <v>0</v>
      </c>
      <c r="S14" s="27">
        <v>91.062700000000007</v>
      </c>
      <c r="T14" s="26">
        <v>43309338</v>
      </c>
      <c r="U14" s="26">
        <v>477850417</v>
      </c>
      <c r="V14" s="26">
        <v>4</v>
      </c>
    </row>
    <row r="15" spans="1:23" x14ac:dyDescent="0.25">
      <c r="B15" s="25" t="s">
        <v>12</v>
      </c>
      <c r="C15" s="26">
        <v>79701000</v>
      </c>
      <c r="D15" s="26">
        <v>0</v>
      </c>
      <c r="E15" s="26">
        <v>0</v>
      </c>
      <c r="F15" s="26">
        <v>79701000</v>
      </c>
      <c r="G15" s="26">
        <v>0</v>
      </c>
      <c r="H15" s="26">
        <v>79701000</v>
      </c>
      <c r="I15" s="26">
        <v>4297613</v>
      </c>
      <c r="J15" s="26">
        <v>51379663</v>
      </c>
      <c r="K15" s="26">
        <v>28321337</v>
      </c>
      <c r="L15" s="26">
        <v>4297613</v>
      </c>
      <c r="M15" s="26">
        <v>51379663</v>
      </c>
      <c r="N15" s="26">
        <v>0</v>
      </c>
      <c r="O15" s="27">
        <v>64.465500000000006</v>
      </c>
      <c r="P15" s="26">
        <v>4297613</v>
      </c>
      <c r="Q15" s="26">
        <v>51379663</v>
      </c>
      <c r="R15" s="26">
        <v>0</v>
      </c>
      <c r="S15" s="27">
        <v>64.465500000000006</v>
      </c>
      <c r="T15" s="26">
        <v>4297612</v>
      </c>
      <c r="U15" s="26">
        <v>51379658</v>
      </c>
      <c r="V15" s="26">
        <v>5</v>
      </c>
    </row>
    <row r="16" spans="1:23" x14ac:dyDescent="0.25">
      <c r="B16" s="25" t="s">
        <v>13</v>
      </c>
      <c r="C16" s="26">
        <v>13709000</v>
      </c>
      <c r="D16" s="26">
        <v>0</v>
      </c>
      <c r="E16" s="26">
        <v>0</v>
      </c>
      <c r="F16" s="26">
        <v>13709000</v>
      </c>
      <c r="G16" s="26">
        <v>0</v>
      </c>
      <c r="H16" s="26">
        <v>13709000</v>
      </c>
      <c r="I16" s="26">
        <v>958086</v>
      </c>
      <c r="J16" s="26">
        <v>10267995</v>
      </c>
      <c r="K16" s="26">
        <v>3441005</v>
      </c>
      <c r="L16" s="26">
        <v>958086</v>
      </c>
      <c r="M16" s="26">
        <v>10267995</v>
      </c>
      <c r="N16" s="26">
        <v>0</v>
      </c>
      <c r="O16" s="27">
        <v>74.899699999999996</v>
      </c>
      <c r="P16" s="26">
        <v>958086</v>
      </c>
      <c r="Q16" s="26">
        <v>10267995</v>
      </c>
      <c r="R16" s="26">
        <v>0</v>
      </c>
      <c r="S16" s="27">
        <v>74.899699999999996</v>
      </c>
      <c r="T16" s="26">
        <v>958086</v>
      </c>
      <c r="U16" s="26">
        <v>10267997</v>
      </c>
      <c r="V16" s="26">
        <v>-2</v>
      </c>
    </row>
    <row r="17" spans="2:22" x14ac:dyDescent="0.25">
      <c r="B17" s="25" t="s">
        <v>14</v>
      </c>
      <c r="C17" s="26">
        <v>8877000</v>
      </c>
      <c r="D17" s="26">
        <v>0</v>
      </c>
      <c r="E17" s="26">
        <v>0</v>
      </c>
      <c r="F17" s="26">
        <v>8877000</v>
      </c>
      <c r="G17" s="26">
        <v>0</v>
      </c>
      <c r="H17" s="26">
        <v>8877000</v>
      </c>
      <c r="I17" s="26">
        <v>610416</v>
      </c>
      <c r="J17" s="26">
        <v>6677670</v>
      </c>
      <c r="K17" s="26">
        <v>2199330</v>
      </c>
      <c r="L17" s="26">
        <v>610416</v>
      </c>
      <c r="M17" s="26">
        <v>6677670</v>
      </c>
      <c r="N17" s="26">
        <v>0</v>
      </c>
      <c r="O17" s="27">
        <v>75.224400000000003</v>
      </c>
      <c r="P17" s="26">
        <v>610416</v>
      </c>
      <c r="Q17" s="26">
        <v>6677670</v>
      </c>
      <c r="R17" s="26">
        <v>0</v>
      </c>
      <c r="S17" s="27">
        <v>75.224400000000003</v>
      </c>
      <c r="T17" s="26">
        <v>610416</v>
      </c>
      <c r="U17" s="26">
        <v>6677672</v>
      </c>
      <c r="V17" s="26">
        <v>-2</v>
      </c>
    </row>
    <row r="18" spans="2:22" x14ac:dyDescent="0.25">
      <c r="B18" s="25" t="s">
        <v>15</v>
      </c>
      <c r="C18" s="26">
        <v>223459000</v>
      </c>
      <c r="D18" s="26">
        <v>0</v>
      </c>
      <c r="E18" s="26">
        <v>0</v>
      </c>
      <c r="F18" s="26">
        <v>223459000</v>
      </c>
      <c r="G18" s="26">
        <v>0</v>
      </c>
      <c r="H18" s="26">
        <v>223459000</v>
      </c>
      <c r="I18" s="26">
        <v>65127872</v>
      </c>
      <c r="J18" s="26">
        <v>170404844</v>
      </c>
      <c r="K18" s="26">
        <v>53054156</v>
      </c>
      <c r="L18" s="26">
        <v>65127872</v>
      </c>
      <c r="M18" s="26">
        <v>170404844</v>
      </c>
      <c r="N18" s="26">
        <v>0</v>
      </c>
      <c r="O18" s="27">
        <v>76.257800000000003</v>
      </c>
      <c r="P18" s="26">
        <v>65127872</v>
      </c>
      <c r="Q18" s="26">
        <v>170404844</v>
      </c>
      <c r="R18" s="26">
        <v>0</v>
      </c>
      <c r="S18" s="27">
        <v>76.257800000000003</v>
      </c>
      <c r="T18" s="26">
        <v>65127870</v>
      </c>
      <c r="U18" s="26">
        <v>170404840</v>
      </c>
      <c r="V18" s="26">
        <v>4</v>
      </c>
    </row>
    <row r="19" spans="2:22" x14ac:dyDescent="0.25">
      <c r="B19" s="25" t="s">
        <v>16</v>
      </c>
      <c r="C19" s="26">
        <v>969701000</v>
      </c>
      <c r="D19" s="26">
        <v>0</v>
      </c>
      <c r="E19" s="26">
        <v>0</v>
      </c>
      <c r="F19" s="26">
        <v>969701000</v>
      </c>
      <c r="G19" s="26">
        <v>0</v>
      </c>
      <c r="H19" s="26">
        <v>969701000</v>
      </c>
      <c r="I19" s="26">
        <v>3897432</v>
      </c>
      <c r="J19" s="26">
        <v>70183993</v>
      </c>
      <c r="K19" s="26">
        <v>899517007</v>
      </c>
      <c r="L19" s="26">
        <v>3897432</v>
      </c>
      <c r="M19" s="26">
        <v>70183993</v>
      </c>
      <c r="N19" s="26">
        <v>0</v>
      </c>
      <c r="O19" s="27">
        <v>7.2377000000000002</v>
      </c>
      <c r="P19" s="26">
        <v>3897432</v>
      </c>
      <c r="Q19" s="26">
        <v>70183993</v>
      </c>
      <c r="R19" s="26">
        <v>0</v>
      </c>
      <c r="S19" s="27">
        <v>7.2377000000000002</v>
      </c>
      <c r="T19" s="26">
        <v>3897432</v>
      </c>
      <c r="U19" s="26">
        <v>70183995</v>
      </c>
      <c r="V19" s="26">
        <v>-2</v>
      </c>
    </row>
    <row r="20" spans="2:22" x14ac:dyDescent="0.25">
      <c r="B20" s="25" t="s">
        <v>17</v>
      </c>
      <c r="C20" s="26">
        <v>565464000</v>
      </c>
      <c r="D20" s="26">
        <v>0</v>
      </c>
      <c r="E20" s="26">
        <v>0</v>
      </c>
      <c r="F20" s="26">
        <v>565464000</v>
      </c>
      <c r="G20" s="26">
        <v>0</v>
      </c>
      <c r="H20" s="26">
        <v>565464000</v>
      </c>
      <c r="I20" s="26">
        <v>12153364</v>
      </c>
      <c r="J20" s="26">
        <v>249676684</v>
      </c>
      <c r="K20" s="26">
        <v>315787316</v>
      </c>
      <c r="L20" s="26">
        <v>12153364</v>
      </c>
      <c r="M20" s="26">
        <v>249676684</v>
      </c>
      <c r="N20" s="26">
        <v>0</v>
      </c>
      <c r="O20" s="27">
        <v>44.154299999999999</v>
      </c>
      <c r="P20" s="26">
        <v>12153364</v>
      </c>
      <c r="Q20" s="26">
        <v>249676684</v>
      </c>
      <c r="R20" s="26">
        <v>0</v>
      </c>
      <c r="S20" s="27">
        <v>44.154299999999999</v>
      </c>
      <c r="T20" s="26">
        <v>12153365</v>
      </c>
      <c r="U20" s="26">
        <v>249676689</v>
      </c>
      <c r="V20" s="26">
        <v>-5</v>
      </c>
    </row>
    <row r="21" spans="2:22" x14ac:dyDescent="0.25">
      <c r="B21" s="25" t="s">
        <v>18</v>
      </c>
      <c r="C21" s="26">
        <v>194713000</v>
      </c>
      <c r="D21" s="26">
        <v>0</v>
      </c>
      <c r="E21" s="26">
        <v>0</v>
      </c>
      <c r="F21" s="26">
        <v>194713000</v>
      </c>
      <c r="G21" s="26">
        <v>0</v>
      </c>
      <c r="H21" s="26">
        <v>194713000</v>
      </c>
      <c r="I21" s="26">
        <v>6268248</v>
      </c>
      <c r="J21" s="26">
        <v>80959016</v>
      </c>
      <c r="K21" s="26">
        <v>113753984</v>
      </c>
      <c r="L21" s="26">
        <v>6268248</v>
      </c>
      <c r="M21" s="26">
        <v>80959016</v>
      </c>
      <c r="N21" s="26">
        <v>0</v>
      </c>
      <c r="O21" s="27">
        <v>41.578600000000002</v>
      </c>
      <c r="P21" s="26">
        <v>6268248</v>
      </c>
      <c r="Q21" s="26">
        <v>80959016</v>
      </c>
      <c r="R21" s="26">
        <v>0</v>
      </c>
      <c r="S21" s="27">
        <v>41.578600000000002</v>
      </c>
      <c r="T21" s="26">
        <v>6268248</v>
      </c>
      <c r="U21" s="26">
        <v>80959013</v>
      </c>
      <c r="V21" s="26">
        <v>3</v>
      </c>
    </row>
    <row r="22" spans="2:22" x14ac:dyDescent="0.25">
      <c r="B22" s="25" t="s">
        <v>19</v>
      </c>
      <c r="C22" s="26">
        <v>2281507000</v>
      </c>
      <c r="D22" s="26">
        <v>-5339408</v>
      </c>
      <c r="E22" s="26">
        <v>-118376936</v>
      </c>
      <c r="F22" s="26">
        <v>2163130064</v>
      </c>
      <c r="G22" s="26">
        <v>0</v>
      </c>
      <c r="H22" s="26">
        <v>2163130064</v>
      </c>
      <c r="I22" s="26">
        <v>187950376</v>
      </c>
      <c r="J22" s="26">
        <v>2139310716</v>
      </c>
      <c r="K22" s="26">
        <v>23819348</v>
      </c>
      <c r="L22" s="26">
        <v>187950376</v>
      </c>
      <c r="M22" s="26">
        <v>2139310716</v>
      </c>
      <c r="N22" s="26">
        <v>0</v>
      </c>
      <c r="O22" s="27">
        <v>98.898799999999994</v>
      </c>
      <c r="P22" s="26">
        <v>187950376</v>
      </c>
      <c r="Q22" s="26">
        <v>2139310716</v>
      </c>
      <c r="R22" s="26">
        <v>0</v>
      </c>
      <c r="S22" s="27">
        <v>98.898799999999994</v>
      </c>
      <c r="T22" s="26">
        <v>187950375</v>
      </c>
      <c r="U22" s="26">
        <v>2139310721</v>
      </c>
      <c r="V22" s="26">
        <v>-5</v>
      </c>
    </row>
    <row r="23" spans="2:22" x14ac:dyDescent="0.25">
      <c r="B23" s="25" t="s">
        <v>20</v>
      </c>
      <c r="C23" s="26">
        <v>1072593000</v>
      </c>
      <c r="D23" s="26">
        <v>0</v>
      </c>
      <c r="E23" s="26">
        <v>-77708418</v>
      </c>
      <c r="F23" s="26">
        <v>994884582</v>
      </c>
      <c r="G23" s="26">
        <v>0</v>
      </c>
      <c r="H23" s="26">
        <v>994884582</v>
      </c>
      <c r="I23" s="26">
        <v>0</v>
      </c>
      <c r="J23" s="26">
        <v>989768563</v>
      </c>
      <c r="K23" s="26">
        <v>5116019</v>
      </c>
      <c r="L23" s="26">
        <v>0</v>
      </c>
      <c r="M23" s="26">
        <v>989768563</v>
      </c>
      <c r="N23" s="26">
        <v>0</v>
      </c>
      <c r="O23" s="27">
        <v>99.485799999999998</v>
      </c>
      <c r="P23" s="26">
        <v>0</v>
      </c>
      <c r="Q23" s="26">
        <v>989768563</v>
      </c>
      <c r="R23" s="26">
        <v>0</v>
      </c>
      <c r="S23" s="27">
        <v>99.485799999999998</v>
      </c>
      <c r="T23" s="26">
        <v>0</v>
      </c>
      <c r="U23" s="26">
        <v>989768564</v>
      </c>
      <c r="V23" s="26">
        <v>-1</v>
      </c>
    </row>
    <row r="24" spans="2:22" x14ac:dyDescent="0.25">
      <c r="B24" s="25" t="s">
        <v>21</v>
      </c>
      <c r="C24" s="26">
        <v>695949000</v>
      </c>
      <c r="D24" s="26">
        <v>0</v>
      </c>
      <c r="E24" s="26">
        <v>0</v>
      </c>
      <c r="F24" s="26">
        <v>695949000</v>
      </c>
      <c r="G24" s="26">
        <v>0</v>
      </c>
      <c r="H24" s="26">
        <v>695949000</v>
      </c>
      <c r="I24" s="26">
        <v>57557700</v>
      </c>
      <c r="J24" s="26">
        <v>582902475</v>
      </c>
      <c r="K24" s="26">
        <v>113046525</v>
      </c>
      <c r="L24" s="26">
        <v>57557700</v>
      </c>
      <c r="M24" s="26">
        <v>582902475</v>
      </c>
      <c r="N24" s="26">
        <v>0</v>
      </c>
      <c r="O24" s="27">
        <v>83.756500000000003</v>
      </c>
      <c r="P24" s="26">
        <v>57557700</v>
      </c>
      <c r="Q24" s="26">
        <v>582902475</v>
      </c>
      <c r="R24" s="26">
        <v>0</v>
      </c>
      <c r="S24" s="27">
        <v>83.756500000000003</v>
      </c>
      <c r="T24" s="26">
        <v>57557699</v>
      </c>
      <c r="U24" s="26">
        <v>582902470</v>
      </c>
      <c r="V24" s="26">
        <v>5</v>
      </c>
    </row>
    <row r="25" spans="2:22" x14ac:dyDescent="0.25">
      <c r="B25" s="25" t="s">
        <v>22</v>
      </c>
      <c r="C25" s="26">
        <v>522710000</v>
      </c>
      <c r="D25" s="26">
        <v>0</v>
      </c>
      <c r="E25" s="26">
        <v>0</v>
      </c>
      <c r="F25" s="26">
        <v>522710000</v>
      </c>
      <c r="G25" s="26">
        <v>0</v>
      </c>
      <c r="H25" s="26">
        <v>522710000</v>
      </c>
      <c r="I25" s="26">
        <v>39922425</v>
      </c>
      <c r="J25" s="26">
        <v>413994975</v>
      </c>
      <c r="K25" s="26">
        <v>108715025</v>
      </c>
      <c r="L25" s="26">
        <v>39922425</v>
      </c>
      <c r="M25" s="26">
        <v>413994975</v>
      </c>
      <c r="N25" s="26">
        <v>0</v>
      </c>
      <c r="O25" s="27">
        <v>79.201700000000002</v>
      </c>
      <c r="P25" s="26">
        <v>39922425</v>
      </c>
      <c r="Q25" s="26">
        <v>413994975</v>
      </c>
      <c r="R25" s="26">
        <v>0</v>
      </c>
      <c r="S25" s="27">
        <v>79.201700000000002</v>
      </c>
      <c r="T25" s="26">
        <v>39922424</v>
      </c>
      <c r="U25" s="26">
        <v>413994974</v>
      </c>
      <c r="V25" s="26">
        <v>1</v>
      </c>
    </row>
    <row r="26" spans="2:22" x14ac:dyDescent="0.25">
      <c r="B26" s="25" t="s">
        <v>23</v>
      </c>
      <c r="C26" s="26">
        <v>58424000</v>
      </c>
      <c r="D26" s="26">
        <v>0</v>
      </c>
      <c r="E26" s="26">
        <v>0</v>
      </c>
      <c r="F26" s="26">
        <v>58424000</v>
      </c>
      <c r="G26" s="26">
        <v>0</v>
      </c>
      <c r="H26" s="26">
        <v>58424000</v>
      </c>
      <c r="I26" s="26">
        <v>0</v>
      </c>
      <c r="J26" s="26">
        <v>0</v>
      </c>
      <c r="K26" s="26">
        <v>58424000</v>
      </c>
      <c r="L26" s="26">
        <v>0</v>
      </c>
      <c r="M26" s="26">
        <v>0</v>
      </c>
      <c r="N26" s="26">
        <v>0</v>
      </c>
      <c r="O26" s="27">
        <v>0</v>
      </c>
      <c r="P26" s="26">
        <v>0</v>
      </c>
      <c r="Q26" s="26">
        <v>0</v>
      </c>
      <c r="R26" s="26">
        <v>0</v>
      </c>
      <c r="S26" s="27">
        <v>0</v>
      </c>
      <c r="T26" s="26">
        <v>0</v>
      </c>
      <c r="U26" s="26">
        <v>0</v>
      </c>
      <c r="V26" s="26">
        <v>0</v>
      </c>
    </row>
    <row r="27" spans="2:22" x14ac:dyDescent="0.25">
      <c r="B27" s="25" t="s">
        <v>24</v>
      </c>
      <c r="C27" s="26">
        <v>804786000</v>
      </c>
      <c r="D27" s="26">
        <v>0</v>
      </c>
      <c r="E27" s="26">
        <v>0</v>
      </c>
      <c r="F27" s="26">
        <v>804786000</v>
      </c>
      <c r="G27" s="26">
        <v>0</v>
      </c>
      <c r="H27" s="26">
        <v>804786000</v>
      </c>
      <c r="I27" s="26">
        <v>69050048</v>
      </c>
      <c r="J27" s="26">
        <v>705420980</v>
      </c>
      <c r="K27" s="26">
        <v>99365020</v>
      </c>
      <c r="L27" s="26">
        <v>69050048</v>
      </c>
      <c r="M27" s="26">
        <v>705420980</v>
      </c>
      <c r="N27" s="26">
        <v>0</v>
      </c>
      <c r="O27" s="27">
        <v>87.653199999999998</v>
      </c>
      <c r="P27" s="26">
        <v>69050048</v>
      </c>
      <c r="Q27" s="26">
        <v>705420980</v>
      </c>
      <c r="R27" s="26">
        <v>0</v>
      </c>
      <c r="S27" s="27">
        <v>87.653199999999998</v>
      </c>
      <c r="T27" s="26">
        <v>69050052</v>
      </c>
      <c r="U27" s="26">
        <v>705420995</v>
      </c>
      <c r="V27" s="26">
        <v>-15</v>
      </c>
    </row>
    <row r="28" spans="2:22" x14ac:dyDescent="0.25">
      <c r="B28" s="25" t="s">
        <v>25</v>
      </c>
      <c r="C28" s="26">
        <v>857736000</v>
      </c>
      <c r="D28" s="26">
        <v>0</v>
      </c>
      <c r="E28" s="26">
        <v>0</v>
      </c>
      <c r="F28" s="26">
        <v>857736000</v>
      </c>
      <c r="G28" s="26">
        <v>0</v>
      </c>
      <c r="H28" s="26">
        <v>857736000</v>
      </c>
      <c r="I28" s="26">
        <v>5138242</v>
      </c>
      <c r="J28" s="26">
        <v>56017383</v>
      </c>
      <c r="K28" s="26">
        <v>801718617</v>
      </c>
      <c r="L28" s="26">
        <v>5138242</v>
      </c>
      <c r="M28" s="26">
        <v>56017383</v>
      </c>
      <c r="N28" s="26">
        <v>0</v>
      </c>
      <c r="O28" s="27">
        <v>6.5308000000000002</v>
      </c>
      <c r="P28" s="26">
        <v>5138242</v>
      </c>
      <c r="Q28" s="26">
        <v>56017383</v>
      </c>
      <c r="R28" s="26">
        <v>0</v>
      </c>
      <c r="S28" s="27">
        <v>6.5308000000000002</v>
      </c>
      <c r="T28" s="26">
        <v>5138241</v>
      </c>
      <c r="U28" s="26">
        <v>56017381</v>
      </c>
      <c r="V28" s="26">
        <v>2</v>
      </c>
    </row>
    <row r="29" spans="2:22" x14ac:dyDescent="0.25">
      <c r="B29" s="25" t="s">
        <v>26</v>
      </c>
      <c r="C29" s="26">
        <v>325910000</v>
      </c>
      <c r="D29" s="26">
        <v>0</v>
      </c>
      <c r="E29" s="26">
        <v>0</v>
      </c>
      <c r="F29" s="26">
        <v>325910000</v>
      </c>
      <c r="G29" s="26">
        <v>0</v>
      </c>
      <c r="H29" s="26">
        <v>325910000</v>
      </c>
      <c r="I29" s="26">
        <v>0</v>
      </c>
      <c r="J29" s="26">
        <v>49738556</v>
      </c>
      <c r="K29" s="26">
        <v>276171444</v>
      </c>
      <c r="L29" s="26">
        <v>0</v>
      </c>
      <c r="M29" s="26">
        <v>49738556</v>
      </c>
      <c r="N29" s="26">
        <v>0</v>
      </c>
      <c r="O29" s="27">
        <v>15.2614</v>
      </c>
      <c r="P29" s="26">
        <v>0</v>
      </c>
      <c r="Q29" s="26">
        <v>49738556</v>
      </c>
      <c r="R29" s="26">
        <v>0</v>
      </c>
      <c r="S29" s="27">
        <v>15.2614</v>
      </c>
      <c r="T29" s="26">
        <v>0</v>
      </c>
      <c r="U29" s="26">
        <v>49738556</v>
      </c>
      <c r="V29" s="26">
        <v>0</v>
      </c>
    </row>
    <row r="30" spans="2:22" x14ac:dyDescent="0.25">
      <c r="B30" s="25" t="s">
        <v>27</v>
      </c>
      <c r="C30" s="26">
        <v>468111000</v>
      </c>
      <c r="D30" s="26">
        <v>0</v>
      </c>
      <c r="E30" s="26">
        <v>0</v>
      </c>
      <c r="F30" s="26">
        <v>468111000</v>
      </c>
      <c r="G30" s="26">
        <v>0</v>
      </c>
      <c r="H30" s="26">
        <v>468111000</v>
      </c>
      <c r="I30" s="26">
        <v>32576200</v>
      </c>
      <c r="J30" s="26">
        <v>371616800</v>
      </c>
      <c r="K30" s="26">
        <v>96494200</v>
      </c>
      <c r="L30" s="26">
        <v>32576200</v>
      </c>
      <c r="M30" s="26">
        <v>371616800</v>
      </c>
      <c r="N30" s="26">
        <v>0</v>
      </c>
      <c r="O30" s="27">
        <v>79.386499999999998</v>
      </c>
      <c r="P30" s="26">
        <v>32576200</v>
      </c>
      <c r="Q30" s="26">
        <v>371616800</v>
      </c>
      <c r="R30" s="26">
        <v>0</v>
      </c>
      <c r="S30" s="27">
        <v>79.386499999999998</v>
      </c>
      <c r="T30" s="26">
        <v>32576199</v>
      </c>
      <c r="U30" s="26">
        <v>371616796</v>
      </c>
      <c r="V30" s="26">
        <v>4</v>
      </c>
    </row>
    <row r="31" spans="2:22" x14ac:dyDescent="0.25">
      <c r="B31" s="25" t="s">
        <v>28</v>
      </c>
      <c r="C31" s="26">
        <v>80292000</v>
      </c>
      <c r="D31" s="26">
        <v>0</v>
      </c>
      <c r="E31" s="26">
        <v>0</v>
      </c>
      <c r="F31" s="26">
        <v>80292000</v>
      </c>
      <c r="G31" s="26">
        <v>0</v>
      </c>
      <c r="H31" s="26">
        <v>80292000</v>
      </c>
      <c r="I31" s="26">
        <v>5912500</v>
      </c>
      <c r="J31" s="26">
        <v>51383300</v>
      </c>
      <c r="K31" s="26">
        <v>28908700</v>
      </c>
      <c r="L31" s="26">
        <v>5912500</v>
      </c>
      <c r="M31" s="26">
        <v>51383300</v>
      </c>
      <c r="N31" s="26">
        <v>0</v>
      </c>
      <c r="O31" s="27">
        <v>63.9955</v>
      </c>
      <c r="P31" s="26">
        <v>5912500</v>
      </c>
      <c r="Q31" s="26">
        <v>51383300</v>
      </c>
      <c r="R31" s="26">
        <v>0</v>
      </c>
      <c r="S31" s="27">
        <v>63.9955</v>
      </c>
      <c r="T31" s="26">
        <v>5912500</v>
      </c>
      <c r="U31" s="26">
        <v>51383300</v>
      </c>
      <c r="V31" s="26">
        <v>0</v>
      </c>
    </row>
    <row r="32" spans="2:22" x14ac:dyDescent="0.25">
      <c r="B32" s="25" t="s">
        <v>29</v>
      </c>
      <c r="C32" s="26">
        <v>351062000</v>
      </c>
      <c r="D32" s="26">
        <v>0</v>
      </c>
      <c r="E32" s="26">
        <v>0</v>
      </c>
      <c r="F32" s="26">
        <v>351062000</v>
      </c>
      <c r="G32" s="26">
        <v>0</v>
      </c>
      <c r="H32" s="26">
        <v>351062000</v>
      </c>
      <c r="I32" s="26">
        <v>24434400</v>
      </c>
      <c r="J32" s="26">
        <v>278736900</v>
      </c>
      <c r="K32" s="26">
        <v>72325100</v>
      </c>
      <c r="L32" s="26">
        <v>24434400</v>
      </c>
      <c r="M32" s="26">
        <v>278736900</v>
      </c>
      <c r="N32" s="26">
        <v>0</v>
      </c>
      <c r="O32" s="27">
        <v>79.398200000000003</v>
      </c>
      <c r="P32" s="26">
        <v>24434400</v>
      </c>
      <c r="Q32" s="26">
        <v>278736900</v>
      </c>
      <c r="R32" s="26">
        <v>0</v>
      </c>
      <c r="S32" s="27">
        <v>79.398200000000003</v>
      </c>
      <c r="T32" s="26">
        <v>24434399</v>
      </c>
      <c r="U32" s="26">
        <v>278736895</v>
      </c>
      <c r="V32" s="26">
        <v>5</v>
      </c>
    </row>
    <row r="33" spans="1:22" x14ac:dyDescent="0.25">
      <c r="B33" s="25" t="s">
        <v>30</v>
      </c>
      <c r="C33" s="26">
        <v>234072000</v>
      </c>
      <c r="D33" s="26">
        <v>0</v>
      </c>
      <c r="E33" s="26">
        <v>0</v>
      </c>
      <c r="F33" s="26">
        <v>234072000</v>
      </c>
      <c r="G33" s="26">
        <v>0</v>
      </c>
      <c r="H33" s="26">
        <v>234072000</v>
      </c>
      <c r="I33" s="26">
        <v>16292800</v>
      </c>
      <c r="J33" s="26">
        <v>185849500</v>
      </c>
      <c r="K33" s="26">
        <v>48222500</v>
      </c>
      <c r="L33" s="26">
        <v>16292800</v>
      </c>
      <c r="M33" s="26">
        <v>185849500</v>
      </c>
      <c r="N33" s="26">
        <v>0</v>
      </c>
      <c r="O33" s="27">
        <v>79.398399999999995</v>
      </c>
      <c r="P33" s="26">
        <v>16292800</v>
      </c>
      <c r="Q33" s="26">
        <v>185849500</v>
      </c>
      <c r="R33" s="26">
        <v>0</v>
      </c>
      <c r="S33" s="27">
        <v>79.398399999999995</v>
      </c>
      <c r="T33" s="26">
        <v>16292800</v>
      </c>
      <c r="U33" s="26">
        <v>185849499</v>
      </c>
      <c r="V33" s="26">
        <v>1</v>
      </c>
    </row>
    <row r="34" spans="1:22" x14ac:dyDescent="0.25">
      <c r="B34" s="25" t="s">
        <v>31</v>
      </c>
      <c r="C34" s="26">
        <v>0</v>
      </c>
      <c r="D34" s="26">
        <v>5339408</v>
      </c>
      <c r="E34" s="26">
        <v>304373203</v>
      </c>
      <c r="F34" s="26">
        <v>304373203</v>
      </c>
      <c r="G34" s="26">
        <v>0</v>
      </c>
      <c r="H34" s="26">
        <v>304373203</v>
      </c>
      <c r="I34" s="26">
        <v>5339408</v>
      </c>
      <c r="J34" s="26">
        <v>303604297</v>
      </c>
      <c r="K34" s="26">
        <v>768906</v>
      </c>
      <c r="L34" s="26">
        <v>5339408</v>
      </c>
      <c r="M34" s="26">
        <v>303604297</v>
      </c>
      <c r="N34" s="26">
        <v>0</v>
      </c>
      <c r="O34" s="27">
        <v>99.747399999999999</v>
      </c>
      <c r="P34" s="26">
        <v>5339408</v>
      </c>
      <c r="Q34" s="26">
        <v>303604297</v>
      </c>
      <c r="R34" s="26">
        <v>0</v>
      </c>
      <c r="S34" s="27">
        <v>99.747399999999999</v>
      </c>
      <c r="T34" s="26">
        <v>5339408</v>
      </c>
      <c r="U34" s="26">
        <v>303604298</v>
      </c>
      <c r="V34" s="26">
        <v>-1</v>
      </c>
    </row>
    <row r="35" spans="1:22" x14ac:dyDescent="0.25">
      <c r="B35" s="25" t="s">
        <v>32</v>
      </c>
      <c r="C35" s="26">
        <v>38022000</v>
      </c>
      <c r="D35" s="26">
        <v>0</v>
      </c>
      <c r="E35" s="26">
        <v>0</v>
      </c>
      <c r="F35" s="26">
        <v>38022000</v>
      </c>
      <c r="G35" s="26">
        <v>0</v>
      </c>
      <c r="H35" s="26">
        <v>38022000</v>
      </c>
      <c r="I35" s="26">
        <v>1132887</v>
      </c>
      <c r="J35" s="26">
        <v>21302205</v>
      </c>
      <c r="K35" s="26">
        <v>16719795</v>
      </c>
      <c r="L35" s="26">
        <v>1132887</v>
      </c>
      <c r="M35" s="26">
        <v>21302205</v>
      </c>
      <c r="N35" s="26">
        <v>0</v>
      </c>
      <c r="O35" s="27">
        <v>56.026000000000003</v>
      </c>
      <c r="P35" s="26">
        <v>1132887</v>
      </c>
      <c r="Q35" s="26">
        <v>21302205</v>
      </c>
      <c r="R35" s="26">
        <v>0</v>
      </c>
      <c r="S35" s="27">
        <v>56.026000000000003</v>
      </c>
      <c r="T35" s="26">
        <v>1132887</v>
      </c>
      <c r="U35" s="26">
        <v>21302198</v>
      </c>
      <c r="V35" s="26">
        <v>7</v>
      </c>
    </row>
    <row r="36" spans="1:22" x14ac:dyDescent="0.25">
      <c r="B36" s="25" t="s">
        <v>33</v>
      </c>
      <c r="C36" s="26">
        <v>271641000</v>
      </c>
      <c r="D36" s="26">
        <v>0</v>
      </c>
      <c r="E36" s="26">
        <v>-108287849</v>
      </c>
      <c r="F36" s="26">
        <v>163353151</v>
      </c>
      <c r="G36" s="26">
        <v>0</v>
      </c>
      <c r="H36" s="26">
        <v>163353151</v>
      </c>
      <c r="I36" s="26">
        <v>1182853</v>
      </c>
      <c r="J36" s="26">
        <v>132766091</v>
      </c>
      <c r="K36" s="26">
        <v>30587060</v>
      </c>
      <c r="L36" s="26">
        <v>1182853</v>
      </c>
      <c r="M36" s="26">
        <v>132766091</v>
      </c>
      <c r="N36" s="26">
        <v>0</v>
      </c>
      <c r="O36" s="27">
        <v>81.275499999999994</v>
      </c>
      <c r="P36" s="26">
        <v>1182853</v>
      </c>
      <c r="Q36" s="26">
        <v>132766091</v>
      </c>
      <c r="R36" s="26">
        <v>0</v>
      </c>
      <c r="S36" s="27">
        <v>81.275499999999994</v>
      </c>
      <c r="T36" s="26">
        <v>1182853</v>
      </c>
      <c r="U36" s="26">
        <v>132766089</v>
      </c>
      <c r="V36" s="26">
        <v>2</v>
      </c>
    </row>
    <row r="37" spans="1:22" x14ac:dyDescent="0.25">
      <c r="B37" s="25" t="s">
        <v>34</v>
      </c>
      <c r="C37" s="26">
        <v>6464000</v>
      </c>
      <c r="D37" s="26">
        <v>0</v>
      </c>
      <c r="E37" s="26">
        <v>0</v>
      </c>
      <c r="F37" s="26">
        <v>6464000</v>
      </c>
      <c r="G37" s="26">
        <v>0</v>
      </c>
      <c r="H37" s="26">
        <v>6464000</v>
      </c>
      <c r="I37" s="26">
        <v>547863</v>
      </c>
      <c r="J37" s="26">
        <v>5994089</v>
      </c>
      <c r="K37" s="26">
        <v>469911</v>
      </c>
      <c r="L37" s="26">
        <v>547863</v>
      </c>
      <c r="M37" s="26">
        <v>5994089</v>
      </c>
      <c r="N37" s="26">
        <v>0</v>
      </c>
      <c r="O37" s="27">
        <v>92.7303</v>
      </c>
      <c r="P37" s="26">
        <v>547863</v>
      </c>
      <c r="Q37" s="26">
        <v>5994089</v>
      </c>
      <c r="R37" s="26">
        <v>0</v>
      </c>
      <c r="S37" s="27">
        <v>92.7303</v>
      </c>
      <c r="T37" s="26">
        <v>547861</v>
      </c>
      <c r="U37" s="26">
        <v>5994086</v>
      </c>
      <c r="V37" s="26">
        <v>3</v>
      </c>
    </row>
    <row r="38" spans="1:22" s="3" customFormat="1" x14ac:dyDescent="0.25">
      <c r="A38" s="42">
        <v>312</v>
      </c>
      <c r="B38" s="28" t="s">
        <v>88</v>
      </c>
      <c r="C38" s="29">
        <f>SUM(C39:C83)</f>
        <v>8076018000</v>
      </c>
      <c r="D38" s="29">
        <f t="shared" ref="D38:V38" si="1">SUM(D39:D82)</f>
        <v>0</v>
      </c>
      <c r="E38" s="29">
        <f t="shared" si="1"/>
        <v>0</v>
      </c>
      <c r="F38" s="29">
        <f>SUM(F39:F83)</f>
        <v>8076018000</v>
      </c>
      <c r="G38" s="29">
        <f t="shared" si="1"/>
        <v>0</v>
      </c>
      <c r="H38" s="29">
        <f>SUM(H39:H83)</f>
        <v>8076018000</v>
      </c>
      <c r="I38" s="29">
        <f>SUM(I39:I83)</f>
        <v>289592704</v>
      </c>
      <c r="J38" s="29">
        <f t="shared" ref="J38:N38" si="2">SUM(J39:J83)</f>
        <v>7142036349</v>
      </c>
      <c r="K38" s="29">
        <f t="shared" si="2"/>
        <v>933981651</v>
      </c>
      <c r="L38" s="29">
        <f t="shared" si="2"/>
        <v>134784556</v>
      </c>
      <c r="M38" s="29">
        <f t="shared" si="2"/>
        <v>6129916518</v>
      </c>
      <c r="N38" s="29">
        <f t="shared" si="2"/>
        <v>1012119831</v>
      </c>
      <c r="O38" s="30">
        <v>58.99</v>
      </c>
      <c r="P38" s="29">
        <f>SUM(P39:P83)</f>
        <v>482299830</v>
      </c>
      <c r="Q38" s="29">
        <f>SUM(Q39:Q83)</f>
        <v>3590201067</v>
      </c>
      <c r="R38" s="29">
        <f>SUM(R39:R83)</f>
        <v>2539715451</v>
      </c>
      <c r="S38" s="30">
        <v>34.14</v>
      </c>
      <c r="T38" s="29">
        <f>SUM(T39:T83)</f>
        <v>482299831</v>
      </c>
      <c r="U38" s="29">
        <f>SUM(U39:U83)</f>
        <v>3590201071</v>
      </c>
      <c r="V38" s="29">
        <f t="shared" si="1"/>
        <v>-4</v>
      </c>
    </row>
    <row r="39" spans="1:22" x14ac:dyDescent="0.25">
      <c r="B39" s="25" t="s">
        <v>35</v>
      </c>
      <c r="C39" s="26">
        <v>25000000</v>
      </c>
      <c r="D39" s="26">
        <v>0</v>
      </c>
      <c r="E39" s="26">
        <v>0</v>
      </c>
      <c r="F39" s="26">
        <v>25000000</v>
      </c>
      <c r="G39" s="26">
        <v>0</v>
      </c>
      <c r="H39" s="26">
        <v>25000000</v>
      </c>
      <c r="I39" s="26">
        <v>0</v>
      </c>
      <c r="J39" s="26">
        <v>2000000</v>
      </c>
      <c r="K39" s="26">
        <v>23000000</v>
      </c>
      <c r="L39" s="26">
        <v>0</v>
      </c>
      <c r="M39" s="26">
        <v>1817052</v>
      </c>
      <c r="N39" s="26">
        <v>182948</v>
      </c>
      <c r="O39" s="27">
        <v>7.2682000000000002</v>
      </c>
      <c r="P39" s="26">
        <v>0</v>
      </c>
      <c r="Q39" s="26">
        <v>1817052</v>
      </c>
      <c r="R39" s="26">
        <v>0</v>
      </c>
      <c r="S39" s="27">
        <v>7.2682000000000002</v>
      </c>
      <c r="T39" s="26">
        <v>0</v>
      </c>
      <c r="U39" s="26">
        <v>1817052</v>
      </c>
      <c r="V39" s="26">
        <v>0</v>
      </c>
    </row>
    <row r="40" spans="1:22" x14ac:dyDescent="0.25">
      <c r="B40" s="25" t="s">
        <v>36</v>
      </c>
      <c r="C40" s="26">
        <v>15000000</v>
      </c>
      <c r="D40" s="26">
        <v>0</v>
      </c>
      <c r="E40" s="26">
        <v>0</v>
      </c>
      <c r="F40" s="26">
        <v>15000000</v>
      </c>
      <c r="G40" s="26">
        <v>0</v>
      </c>
      <c r="H40" s="26">
        <v>15000000</v>
      </c>
      <c r="I40" s="26">
        <v>0</v>
      </c>
      <c r="J40" s="26">
        <v>9630673</v>
      </c>
      <c r="K40" s="26">
        <v>5369327</v>
      </c>
      <c r="L40" s="26">
        <v>0</v>
      </c>
      <c r="M40" s="26">
        <v>9036379</v>
      </c>
      <c r="N40" s="26">
        <v>594294</v>
      </c>
      <c r="O40" s="27">
        <v>60.2425</v>
      </c>
      <c r="P40" s="26">
        <v>0</v>
      </c>
      <c r="Q40" s="26">
        <v>2205706</v>
      </c>
      <c r="R40" s="26">
        <v>6830673</v>
      </c>
      <c r="S40" s="27">
        <v>14.704700000000001</v>
      </c>
      <c r="T40" s="26">
        <v>0</v>
      </c>
      <c r="U40" s="26">
        <v>2205706</v>
      </c>
      <c r="V40" s="26">
        <v>0</v>
      </c>
    </row>
    <row r="41" spans="1:22" x14ac:dyDescent="0.25">
      <c r="B41" s="25" t="s">
        <v>37</v>
      </c>
      <c r="C41" s="26">
        <v>2000000</v>
      </c>
      <c r="D41" s="26">
        <v>0</v>
      </c>
      <c r="E41" s="26">
        <v>0</v>
      </c>
      <c r="F41" s="26">
        <v>2000000</v>
      </c>
      <c r="G41" s="26">
        <v>0</v>
      </c>
      <c r="H41" s="26">
        <v>2000000</v>
      </c>
      <c r="I41" s="26">
        <v>0</v>
      </c>
      <c r="J41" s="26">
        <v>1817052</v>
      </c>
      <c r="K41" s="26">
        <v>182948</v>
      </c>
      <c r="L41" s="26">
        <v>0</v>
      </c>
      <c r="M41" s="26">
        <v>1817052</v>
      </c>
      <c r="N41" s="26">
        <v>0</v>
      </c>
      <c r="O41" s="27">
        <v>90.852599999999995</v>
      </c>
      <c r="P41" s="26">
        <v>0</v>
      </c>
      <c r="Q41" s="26">
        <v>1817052</v>
      </c>
      <c r="R41" s="26">
        <v>0</v>
      </c>
      <c r="S41" s="27">
        <v>90.852599999999995</v>
      </c>
      <c r="T41" s="26">
        <v>0</v>
      </c>
      <c r="U41" s="26">
        <v>1817052</v>
      </c>
      <c r="V41" s="26">
        <v>0</v>
      </c>
    </row>
    <row r="42" spans="1:22" x14ac:dyDescent="0.25">
      <c r="B42" s="25" t="s">
        <v>38</v>
      </c>
      <c r="C42" s="26">
        <v>5000000</v>
      </c>
      <c r="D42" s="26">
        <v>0</v>
      </c>
      <c r="E42" s="26">
        <v>0</v>
      </c>
      <c r="F42" s="26">
        <v>5000000</v>
      </c>
      <c r="G42" s="26">
        <v>0</v>
      </c>
      <c r="H42" s="26">
        <v>5000000</v>
      </c>
      <c r="I42" s="26">
        <v>0</v>
      </c>
      <c r="J42" s="26">
        <v>0</v>
      </c>
      <c r="K42" s="26">
        <v>5000000</v>
      </c>
      <c r="L42" s="26">
        <v>0</v>
      </c>
      <c r="M42" s="26">
        <v>0</v>
      </c>
      <c r="N42" s="26">
        <v>0</v>
      </c>
      <c r="O42" s="27">
        <v>0</v>
      </c>
      <c r="P42" s="26">
        <v>0</v>
      </c>
      <c r="Q42" s="26">
        <v>0</v>
      </c>
      <c r="R42" s="26">
        <v>0</v>
      </c>
      <c r="S42" s="27">
        <v>0</v>
      </c>
      <c r="T42" s="26">
        <v>0</v>
      </c>
      <c r="U42" s="26">
        <v>0</v>
      </c>
      <c r="V42" s="26">
        <v>0</v>
      </c>
    </row>
    <row r="43" spans="1:22" x14ac:dyDescent="0.25">
      <c r="B43" s="25" t="s">
        <v>39</v>
      </c>
      <c r="C43" s="26">
        <v>22686000</v>
      </c>
      <c r="D43" s="26">
        <v>0</v>
      </c>
      <c r="E43" s="26">
        <v>0</v>
      </c>
      <c r="F43" s="26">
        <v>22686000</v>
      </c>
      <c r="G43" s="26">
        <v>0</v>
      </c>
      <c r="H43" s="26">
        <v>22686000</v>
      </c>
      <c r="I43" s="26">
        <v>0</v>
      </c>
      <c r="J43" s="26">
        <v>19000000</v>
      </c>
      <c r="K43" s="26">
        <v>3686000</v>
      </c>
      <c r="L43" s="26">
        <v>0</v>
      </c>
      <c r="M43" s="26">
        <v>10200000</v>
      </c>
      <c r="N43" s="26">
        <v>8800000</v>
      </c>
      <c r="O43" s="27">
        <v>44.9617</v>
      </c>
      <c r="P43" s="26">
        <v>0</v>
      </c>
      <c r="Q43" s="26">
        <v>0</v>
      </c>
      <c r="R43" s="26">
        <v>10200000</v>
      </c>
      <c r="S43" s="27">
        <v>0</v>
      </c>
      <c r="T43" s="26">
        <v>0</v>
      </c>
      <c r="U43" s="26">
        <v>0</v>
      </c>
      <c r="V43" s="26">
        <v>0</v>
      </c>
    </row>
    <row r="44" spans="1:22" x14ac:dyDescent="0.25">
      <c r="B44" s="25" t="s">
        <v>40</v>
      </c>
      <c r="C44" s="26">
        <v>90000000</v>
      </c>
      <c r="D44" s="26">
        <v>0</v>
      </c>
      <c r="E44" s="26">
        <v>-23500000</v>
      </c>
      <c r="F44" s="26">
        <v>66500000</v>
      </c>
      <c r="G44" s="26">
        <v>0</v>
      </c>
      <c r="H44" s="26">
        <v>66500000</v>
      </c>
      <c r="I44" s="26">
        <v>0</v>
      </c>
      <c r="J44" s="26">
        <v>4245980</v>
      </c>
      <c r="K44" s="26">
        <v>62254020</v>
      </c>
      <c r="L44" s="26">
        <v>0</v>
      </c>
      <c r="M44" s="26">
        <v>4063032</v>
      </c>
      <c r="N44" s="26">
        <v>182948</v>
      </c>
      <c r="O44" s="27">
        <v>6.1097999999999999</v>
      </c>
      <c r="P44" s="26">
        <v>0</v>
      </c>
      <c r="Q44" s="26">
        <v>1817052</v>
      </c>
      <c r="R44" s="26">
        <v>2245980</v>
      </c>
      <c r="S44" s="27">
        <v>2.7324000000000002</v>
      </c>
      <c r="T44" s="26">
        <v>0</v>
      </c>
      <c r="U44" s="26">
        <v>1817052</v>
      </c>
      <c r="V44" s="26">
        <v>0</v>
      </c>
    </row>
    <row r="45" spans="1:22" x14ac:dyDescent="0.25">
      <c r="B45" s="25" t="s">
        <v>41</v>
      </c>
      <c r="C45" s="26">
        <v>60000000</v>
      </c>
      <c r="D45" s="26">
        <v>0</v>
      </c>
      <c r="E45" s="26">
        <v>0</v>
      </c>
      <c r="F45" s="26">
        <v>60000000</v>
      </c>
      <c r="G45" s="26">
        <v>0</v>
      </c>
      <c r="H45" s="26">
        <v>60000000</v>
      </c>
      <c r="I45" s="26">
        <v>20000000</v>
      </c>
      <c r="J45" s="26">
        <v>57933915</v>
      </c>
      <c r="K45" s="26">
        <v>2066085</v>
      </c>
      <c r="L45" s="26">
        <v>20992406</v>
      </c>
      <c r="M45" s="26">
        <v>54179138</v>
      </c>
      <c r="N45" s="26">
        <v>3754777</v>
      </c>
      <c r="O45" s="27">
        <v>90.298599999999993</v>
      </c>
      <c r="P45" s="26">
        <v>3850958</v>
      </c>
      <c r="Q45" s="26">
        <v>14683971</v>
      </c>
      <c r="R45" s="26">
        <v>39495167</v>
      </c>
      <c r="S45" s="27">
        <v>24.473299999999998</v>
      </c>
      <c r="T45" s="26">
        <v>3850958</v>
      </c>
      <c r="U45" s="26">
        <v>14683971</v>
      </c>
      <c r="V45" s="26">
        <v>0</v>
      </c>
    </row>
    <row r="46" spans="1:22" x14ac:dyDescent="0.25">
      <c r="B46" s="25" t="s">
        <v>42</v>
      </c>
      <c r="C46" s="26">
        <v>0</v>
      </c>
      <c r="D46" s="26">
        <v>0</v>
      </c>
      <c r="E46" s="26">
        <v>23500000</v>
      </c>
      <c r="F46" s="26">
        <v>23500000</v>
      </c>
      <c r="G46" s="26">
        <v>0</v>
      </c>
      <c r="H46" s="26">
        <v>23500000</v>
      </c>
      <c r="I46" s="26">
        <v>23500000</v>
      </c>
      <c r="J46" s="26">
        <v>23500000</v>
      </c>
      <c r="K46" s="26">
        <v>0</v>
      </c>
      <c r="L46" s="26">
        <v>0</v>
      </c>
      <c r="M46" s="26">
        <v>0</v>
      </c>
      <c r="N46" s="26">
        <v>23500000</v>
      </c>
      <c r="O46" s="27">
        <v>0</v>
      </c>
      <c r="P46" s="26">
        <v>0</v>
      </c>
      <c r="Q46" s="26">
        <v>0</v>
      </c>
      <c r="R46" s="26">
        <v>0</v>
      </c>
      <c r="S46" s="27">
        <v>0</v>
      </c>
      <c r="T46" s="26">
        <v>0</v>
      </c>
      <c r="U46" s="26">
        <v>0</v>
      </c>
      <c r="V46" s="26">
        <v>0</v>
      </c>
    </row>
    <row r="47" spans="1:22" x14ac:dyDescent="0.25">
      <c r="B47" s="25" t="s">
        <v>43</v>
      </c>
      <c r="C47" s="26">
        <v>55000000</v>
      </c>
      <c r="D47" s="26">
        <v>0</v>
      </c>
      <c r="E47" s="26">
        <v>0</v>
      </c>
      <c r="F47" s="26">
        <v>55000000</v>
      </c>
      <c r="G47" s="26">
        <v>0</v>
      </c>
      <c r="H47" s="26">
        <v>55000000</v>
      </c>
      <c r="I47" s="26">
        <v>0</v>
      </c>
      <c r="J47" s="26">
        <v>40531901</v>
      </c>
      <c r="K47" s="26">
        <v>14468099</v>
      </c>
      <c r="L47" s="26">
        <v>0</v>
      </c>
      <c r="M47" s="26">
        <v>2348953</v>
      </c>
      <c r="N47" s="26">
        <v>38182948</v>
      </c>
      <c r="O47" s="27">
        <v>4.2708000000000004</v>
      </c>
      <c r="P47" s="26">
        <v>0</v>
      </c>
      <c r="Q47" s="26">
        <v>1817052</v>
      </c>
      <c r="R47" s="26">
        <v>531901</v>
      </c>
      <c r="S47" s="27">
        <v>3.3037000000000001</v>
      </c>
      <c r="T47" s="26">
        <v>0</v>
      </c>
      <c r="U47" s="26">
        <v>1817052</v>
      </c>
      <c r="V47" s="26">
        <v>0</v>
      </c>
    </row>
    <row r="48" spans="1:22" x14ac:dyDescent="0.25">
      <c r="B48" s="25" t="s">
        <v>44</v>
      </c>
      <c r="C48" s="26">
        <v>30000000</v>
      </c>
      <c r="D48" s="26">
        <v>0</v>
      </c>
      <c r="E48" s="26">
        <v>0</v>
      </c>
      <c r="F48" s="26">
        <v>30000000</v>
      </c>
      <c r="G48" s="26">
        <v>0</v>
      </c>
      <c r="H48" s="26">
        <v>30000000</v>
      </c>
      <c r="I48" s="26">
        <v>0</v>
      </c>
      <c r="J48" s="26">
        <v>13934710</v>
      </c>
      <c r="K48" s="26">
        <v>16065290</v>
      </c>
      <c r="L48" s="26">
        <v>7000000</v>
      </c>
      <c r="M48" s="26">
        <v>12916991</v>
      </c>
      <c r="N48" s="26">
        <v>1017719</v>
      </c>
      <c r="O48" s="27">
        <v>43.056600000000003</v>
      </c>
      <c r="P48" s="26">
        <v>0</v>
      </c>
      <c r="Q48" s="26">
        <v>3982281</v>
      </c>
      <c r="R48" s="26">
        <v>8934710</v>
      </c>
      <c r="S48" s="27">
        <v>13.2743</v>
      </c>
      <c r="T48" s="26">
        <v>0</v>
      </c>
      <c r="U48" s="26">
        <v>3982281</v>
      </c>
      <c r="V48" s="26">
        <v>0</v>
      </c>
    </row>
    <row r="49" spans="2:22" x14ac:dyDescent="0.25">
      <c r="B49" s="25" t="s">
        <v>45</v>
      </c>
      <c r="C49" s="26">
        <v>3000000</v>
      </c>
      <c r="D49" s="26">
        <v>0</v>
      </c>
      <c r="E49" s="26">
        <v>0</v>
      </c>
      <c r="F49" s="26">
        <v>3000000</v>
      </c>
      <c r="G49" s="26">
        <v>0</v>
      </c>
      <c r="H49" s="26">
        <v>3000000</v>
      </c>
      <c r="I49" s="26">
        <v>0</v>
      </c>
      <c r="J49" s="26">
        <v>1817052</v>
      </c>
      <c r="K49" s="26">
        <v>1182948</v>
      </c>
      <c r="L49" s="26">
        <v>0</v>
      </c>
      <c r="M49" s="26">
        <v>1817052</v>
      </c>
      <c r="N49" s="26">
        <v>0</v>
      </c>
      <c r="O49" s="27">
        <v>60.568399999999997</v>
      </c>
      <c r="P49" s="26">
        <v>0</v>
      </c>
      <c r="Q49" s="26">
        <v>1817052</v>
      </c>
      <c r="R49" s="26">
        <v>0</v>
      </c>
      <c r="S49" s="27">
        <v>60.568399999999997</v>
      </c>
      <c r="T49" s="26">
        <v>0</v>
      </c>
      <c r="U49" s="26">
        <v>1817052</v>
      </c>
      <c r="V49" s="26">
        <v>0</v>
      </c>
    </row>
    <row r="50" spans="2:22" x14ac:dyDescent="0.25">
      <c r="B50" s="25" t="s">
        <v>46</v>
      </c>
      <c r="C50" s="26">
        <v>5000000</v>
      </c>
      <c r="D50" s="26">
        <v>0</v>
      </c>
      <c r="E50" s="26">
        <v>0</v>
      </c>
      <c r="F50" s="26">
        <v>5000000</v>
      </c>
      <c r="G50" s="26">
        <v>0</v>
      </c>
      <c r="H50" s="26">
        <v>5000000</v>
      </c>
      <c r="I50" s="26">
        <v>0</v>
      </c>
      <c r="J50" s="26">
        <v>3519844</v>
      </c>
      <c r="K50" s="26">
        <v>1480156</v>
      </c>
      <c r="L50" s="26">
        <v>0</v>
      </c>
      <c r="M50" s="26">
        <v>3519844</v>
      </c>
      <c r="N50" s="26">
        <v>0</v>
      </c>
      <c r="O50" s="27">
        <v>70.396900000000002</v>
      </c>
      <c r="P50" s="26">
        <v>0</v>
      </c>
      <c r="Q50" s="26">
        <v>1817052</v>
      </c>
      <c r="R50" s="26">
        <v>1702792</v>
      </c>
      <c r="S50" s="27">
        <v>36.341000000000001</v>
      </c>
      <c r="T50" s="26">
        <v>0</v>
      </c>
      <c r="U50" s="26">
        <v>1817052</v>
      </c>
      <c r="V50" s="26">
        <v>0</v>
      </c>
    </row>
    <row r="51" spans="2:22" x14ac:dyDescent="0.25">
      <c r="B51" s="25" t="s">
        <v>47</v>
      </c>
      <c r="C51" s="26">
        <v>8000000</v>
      </c>
      <c r="D51" s="26">
        <v>0</v>
      </c>
      <c r="E51" s="26">
        <v>0</v>
      </c>
      <c r="F51" s="26">
        <v>8000000</v>
      </c>
      <c r="G51" s="26">
        <v>0</v>
      </c>
      <c r="H51" s="26">
        <v>8000000</v>
      </c>
      <c r="I51" s="26">
        <v>0</v>
      </c>
      <c r="J51" s="26">
        <v>3732100</v>
      </c>
      <c r="K51" s="26">
        <v>4267900</v>
      </c>
      <c r="L51" s="26">
        <v>0</v>
      </c>
      <c r="M51" s="26">
        <v>2380070</v>
      </c>
      <c r="N51" s="26">
        <v>1352030</v>
      </c>
      <c r="O51" s="27">
        <v>29.750900000000001</v>
      </c>
      <c r="P51" s="26">
        <v>0</v>
      </c>
      <c r="Q51" s="26">
        <v>2225652</v>
      </c>
      <c r="R51" s="26">
        <v>154418</v>
      </c>
      <c r="S51" s="27">
        <v>27.820699999999999</v>
      </c>
      <c r="T51" s="26">
        <v>0</v>
      </c>
      <c r="U51" s="26">
        <v>2225652</v>
      </c>
      <c r="V51" s="26">
        <v>0</v>
      </c>
    </row>
    <row r="52" spans="2:22" x14ac:dyDescent="0.25">
      <c r="B52" s="25" t="s">
        <v>48</v>
      </c>
      <c r="C52" s="26">
        <v>3500000</v>
      </c>
      <c r="D52" s="26">
        <v>0</v>
      </c>
      <c r="E52" s="26">
        <v>0</v>
      </c>
      <c r="F52" s="26">
        <v>3500000</v>
      </c>
      <c r="G52" s="26">
        <v>0</v>
      </c>
      <c r="H52" s="26">
        <v>3500000</v>
      </c>
      <c r="I52" s="26">
        <v>0</v>
      </c>
      <c r="J52" s="26">
        <v>3000000</v>
      </c>
      <c r="K52" s="26">
        <v>500000</v>
      </c>
      <c r="L52" s="26">
        <v>0</v>
      </c>
      <c r="M52" s="26">
        <v>1817052</v>
      </c>
      <c r="N52" s="26">
        <v>1182948</v>
      </c>
      <c r="O52" s="27">
        <v>51.915799999999997</v>
      </c>
      <c r="P52" s="26">
        <v>0</v>
      </c>
      <c r="Q52" s="26">
        <v>1817052</v>
      </c>
      <c r="R52" s="26">
        <v>0</v>
      </c>
      <c r="S52" s="27">
        <v>51.915799999999997</v>
      </c>
      <c r="T52" s="26">
        <v>0</v>
      </c>
      <c r="U52" s="26">
        <v>1817052</v>
      </c>
      <c r="V52" s="26">
        <v>0</v>
      </c>
    </row>
    <row r="53" spans="2:22" x14ac:dyDescent="0.25">
      <c r="B53" s="25" t="s">
        <v>49</v>
      </c>
      <c r="C53" s="26">
        <v>154500000</v>
      </c>
      <c r="D53" s="26">
        <v>0</v>
      </c>
      <c r="E53" s="26">
        <v>0</v>
      </c>
      <c r="F53" s="26">
        <v>154500000</v>
      </c>
      <c r="G53" s="26">
        <v>0</v>
      </c>
      <c r="H53" s="26">
        <v>154500000</v>
      </c>
      <c r="I53" s="26">
        <v>0</v>
      </c>
      <c r="J53" s="26">
        <v>60000000</v>
      </c>
      <c r="K53" s="26">
        <v>94500000</v>
      </c>
      <c r="L53" s="26">
        <v>27180677</v>
      </c>
      <c r="M53" s="26">
        <v>60000000</v>
      </c>
      <c r="N53" s="26">
        <v>0</v>
      </c>
      <c r="O53" s="27">
        <v>38.835000000000001</v>
      </c>
      <c r="P53" s="26">
        <v>17750784</v>
      </c>
      <c r="Q53" s="26">
        <v>18872746</v>
      </c>
      <c r="R53" s="26">
        <v>41127254</v>
      </c>
      <c r="S53" s="27">
        <v>12.215400000000001</v>
      </c>
      <c r="T53" s="26">
        <v>17750784</v>
      </c>
      <c r="U53" s="26">
        <v>18872746</v>
      </c>
      <c r="V53" s="26">
        <v>0</v>
      </c>
    </row>
    <row r="54" spans="2:22" x14ac:dyDescent="0.25">
      <c r="B54" s="25" t="s">
        <v>50</v>
      </c>
      <c r="C54" s="26">
        <v>32300000</v>
      </c>
      <c r="D54" s="26">
        <v>0</v>
      </c>
      <c r="E54" s="26">
        <v>-6300000</v>
      </c>
      <c r="F54" s="26">
        <v>26000000</v>
      </c>
      <c r="G54" s="26">
        <v>0</v>
      </c>
      <c r="H54" s="26">
        <v>26000000</v>
      </c>
      <c r="I54" s="26">
        <v>0</v>
      </c>
      <c r="J54" s="26">
        <v>25765734</v>
      </c>
      <c r="K54" s="26">
        <v>234266</v>
      </c>
      <c r="L54" s="26">
        <v>0</v>
      </c>
      <c r="M54" s="26">
        <v>25223438</v>
      </c>
      <c r="N54" s="26">
        <v>542296</v>
      </c>
      <c r="O54" s="27">
        <v>97.013199999999998</v>
      </c>
      <c r="P54" s="26">
        <v>0</v>
      </c>
      <c r="Q54" s="26">
        <v>2253501</v>
      </c>
      <c r="R54" s="26">
        <v>22969937</v>
      </c>
      <c r="S54" s="27">
        <v>8.6672999999999991</v>
      </c>
      <c r="T54" s="26">
        <v>0</v>
      </c>
      <c r="U54" s="26">
        <v>2253500</v>
      </c>
      <c r="V54" s="26">
        <v>1</v>
      </c>
    </row>
    <row r="55" spans="2:22" x14ac:dyDescent="0.25">
      <c r="B55" s="25" t="s">
        <v>51</v>
      </c>
      <c r="C55" s="26">
        <v>123000000</v>
      </c>
      <c r="D55" s="26">
        <v>0</v>
      </c>
      <c r="E55" s="26">
        <v>79540000</v>
      </c>
      <c r="F55" s="26">
        <v>202540000</v>
      </c>
      <c r="G55" s="26">
        <v>0</v>
      </c>
      <c r="H55" s="26">
        <v>202540000</v>
      </c>
      <c r="I55" s="26">
        <v>0</v>
      </c>
      <c r="J55" s="26">
        <v>190006506</v>
      </c>
      <c r="K55" s="26">
        <v>12533494</v>
      </c>
      <c r="L55" s="26">
        <v>0</v>
      </c>
      <c r="M55" s="26">
        <v>189932995</v>
      </c>
      <c r="N55" s="26">
        <v>73511</v>
      </c>
      <c r="O55" s="27">
        <v>93.775499999999994</v>
      </c>
      <c r="P55" s="26">
        <v>0</v>
      </c>
      <c r="Q55" s="26">
        <v>12581034</v>
      </c>
      <c r="R55" s="26">
        <v>177351961</v>
      </c>
      <c r="S55" s="27">
        <v>6.2115999999999998</v>
      </c>
      <c r="T55" s="26">
        <v>0</v>
      </c>
      <c r="U55" s="26">
        <v>12581034</v>
      </c>
      <c r="V55" s="26">
        <v>0</v>
      </c>
    </row>
    <row r="56" spans="2:22" x14ac:dyDescent="0.25">
      <c r="B56" s="25" t="s">
        <v>52</v>
      </c>
      <c r="C56" s="26">
        <v>900000000</v>
      </c>
      <c r="D56" s="26">
        <v>0</v>
      </c>
      <c r="E56" s="26">
        <v>-30000000</v>
      </c>
      <c r="F56" s="26">
        <v>870000000</v>
      </c>
      <c r="G56" s="26">
        <v>0</v>
      </c>
      <c r="H56" s="26">
        <v>870000000</v>
      </c>
      <c r="I56" s="26">
        <v>0</v>
      </c>
      <c r="J56" s="26">
        <v>851250274</v>
      </c>
      <c r="K56" s="26">
        <v>18749726</v>
      </c>
      <c r="L56" s="26">
        <v>0</v>
      </c>
      <c r="M56" s="26">
        <v>850654383</v>
      </c>
      <c r="N56" s="26">
        <v>595891</v>
      </c>
      <c r="O56" s="27">
        <v>97.776399999999995</v>
      </c>
      <c r="P56" s="26">
        <v>0</v>
      </c>
      <c r="Q56" s="26">
        <v>2095052</v>
      </c>
      <c r="R56" s="26">
        <v>848559331</v>
      </c>
      <c r="S56" s="27">
        <v>0.24079999999999999</v>
      </c>
      <c r="T56" s="26">
        <v>0</v>
      </c>
      <c r="U56" s="26">
        <v>2095053</v>
      </c>
      <c r="V56" s="26">
        <v>-1</v>
      </c>
    </row>
    <row r="57" spans="2:22" x14ac:dyDescent="0.25">
      <c r="B57" s="25" t="s">
        <v>53</v>
      </c>
      <c r="C57" s="26">
        <v>7426000</v>
      </c>
      <c r="D57" s="26">
        <v>0</v>
      </c>
      <c r="E57" s="26">
        <v>0</v>
      </c>
      <c r="F57" s="26">
        <v>7426000</v>
      </c>
      <c r="G57" s="26">
        <v>0</v>
      </c>
      <c r="H57" s="26">
        <v>7426000</v>
      </c>
      <c r="I57" s="26">
        <v>0</v>
      </c>
      <c r="J57" s="26">
        <v>6000000</v>
      </c>
      <c r="K57" s="26">
        <v>1426000</v>
      </c>
      <c r="L57" s="26">
        <v>0</v>
      </c>
      <c r="M57" s="26">
        <v>5452802</v>
      </c>
      <c r="N57" s="26">
        <v>547198</v>
      </c>
      <c r="O57" s="27">
        <v>73.4285</v>
      </c>
      <c r="P57" s="26">
        <v>0</v>
      </c>
      <c r="Q57" s="26">
        <v>5452802</v>
      </c>
      <c r="R57" s="26">
        <v>0</v>
      </c>
      <c r="S57" s="27">
        <v>73.4285</v>
      </c>
      <c r="T57" s="26">
        <v>0</v>
      </c>
      <c r="U57" s="26">
        <v>5452802</v>
      </c>
      <c r="V57" s="26">
        <v>0</v>
      </c>
    </row>
    <row r="58" spans="2:22" x14ac:dyDescent="0.25">
      <c r="B58" s="25" t="s">
        <v>54</v>
      </c>
      <c r="C58" s="26">
        <v>206000</v>
      </c>
      <c r="D58" s="26">
        <v>0</v>
      </c>
      <c r="E58" s="26">
        <v>520000</v>
      </c>
      <c r="F58" s="26">
        <v>726000</v>
      </c>
      <c r="G58" s="26">
        <v>0</v>
      </c>
      <c r="H58" s="26">
        <v>726000</v>
      </c>
      <c r="I58" s="26">
        <v>12349</v>
      </c>
      <c r="J58" s="26">
        <v>669502</v>
      </c>
      <c r="K58" s="26">
        <v>56498</v>
      </c>
      <c r="L58" s="26">
        <v>12349</v>
      </c>
      <c r="M58" s="26">
        <v>669502</v>
      </c>
      <c r="N58" s="26">
        <v>0</v>
      </c>
      <c r="O58" s="27">
        <v>92.2179</v>
      </c>
      <c r="P58" s="26">
        <v>12349</v>
      </c>
      <c r="Q58" s="26">
        <v>669502</v>
      </c>
      <c r="R58" s="26">
        <v>0</v>
      </c>
      <c r="S58" s="27">
        <v>92.2179</v>
      </c>
      <c r="T58" s="26">
        <v>12350</v>
      </c>
      <c r="U58" s="26">
        <v>669505</v>
      </c>
      <c r="V58" s="26">
        <v>-3</v>
      </c>
    </row>
    <row r="59" spans="2:22" x14ac:dyDescent="0.25">
      <c r="B59" s="25" t="s">
        <v>55</v>
      </c>
      <c r="C59" s="26">
        <v>212000000</v>
      </c>
      <c r="D59" s="26">
        <v>0</v>
      </c>
      <c r="E59" s="26">
        <v>-43240000</v>
      </c>
      <c r="F59" s="26">
        <v>168760000</v>
      </c>
      <c r="G59" s="26">
        <v>0</v>
      </c>
      <c r="H59" s="26">
        <v>168760000</v>
      </c>
      <c r="I59" s="26">
        <v>0</v>
      </c>
      <c r="J59" s="26">
        <v>143413067</v>
      </c>
      <c r="K59" s="26">
        <v>25346933</v>
      </c>
      <c r="L59" s="26">
        <v>0</v>
      </c>
      <c r="M59" s="26">
        <v>142366861</v>
      </c>
      <c r="N59" s="26">
        <v>1046206</v>
      </c>
      <c r="O59" s="27">
        <v>84.360500000000002</v>
      </c>
      <c r="P59" s="26">
        <v>0</v>
      </c>
      <c r="Q59" s="26">
        <v>16872915</v>
      </c>
      <c r="R59" s="26">
        <v>125493946</v>
      </c>
      <c r="S59" s="27">
        <v>9.9982000000000006</v>
      </c>
      <c r="T59" s="26">
        <v>0</v>
      </c>
      <c r="U59" s="26">
        <v>16872915</v>
      </c>
      <c r="V59" s="26">
        <v>0</v>
      </c>
    </row>
    <row r="60" spans="2:22" x14ac:dyDescent="0.25">
      <c r="B60" s="25" t="s">
        <v>56</v>
      </c>
      <c r="C60" s="26">
        <v>400000000</v>
      </c>
      <c r="D60" s="26">
        <v>0</v>
      </c>
      <c r="E60" s="26">
        <v>-520000</v>
      </c>
      <c r="F60" s="26">
        <v>399480000</v>
      </c>
      <c r="G60" s="26">
        <v>0</v>
      </c>
      <c r="H60" s="26">
        <v>399480000</v>
      </c>
      <c r="I60" s="26">
        <v>0</v>
      </c>
      <c r="J60" s="26">
        <v>398753136</v>
      </c>
      <c r="K60" s="26">
        <v>726864</v>
      </c>
      <c r="L60" s="26">
        <v>0</v>
      </c>
      <c r="M60" s="26">
        <v>398753102</v>
      </c>
      <c r="N60" s="26">
        <v>34</v>
      </c>
      <c r="O60" s="27">
        <v>99.817999999999998</v>
      </c>
      <c r="P60" s="26">
        <v>26583461</v>
      </c>
      <c r="Q60" s="26">
        <v>267608019</v>
      </c>
      <c r="R60" s="26">
        <v>131145083</v>
      </c>
      <c r="S60" s="27">
        <v>66.989099999999993</v>
      </c>
      <c r="T60" s="26">
        <v>26583461</v>
      </c>
      <c r="U60" s="26">
        <v>267608019</v>
      </c>
      <c r="V60" s="26">
        <v>0</v>
      </c>
    </row>
    <row r="61" spans="2:22" x14ac:dyDescent="0.25">
      <c r="B61" s="25" t="s">
        <v>57</v>
      </c>
      <c r="C61" s="26">
        <v>15000000</v>
      </c>
      <c r="D61" s="26">
        <v>0</v>
      </c>
      <c r="E61" s="26">
        <v>0</v>
      </c>
      <c r="F61" s="26">
        <v>15000000</v>
      </c>
      <c r="G61" s="26">
        <v>0</v>
      </c>
      <c r="H61" s="26">
        <v>15000000</v>
      </c>
      <c r="I61" s="26">
        <v>0</v>
      </c>
      <c r="J61" s="26">
        <v>2800000</v>
      </c>
      <c r="K61" s="26">
        <v>12200000</v>
      </c>
      <c r="L61" s="26">
        <v>0</v>
      </c>
      <c r="M61" s="26">
        <v>2241109</v>
      </c>
      <c r="N61" s="26">
        <v>558891</v>
      </c>
      <c r="O61" s="27">
        <v>14.9407</v>
      </c>
      <c r="P61" s="26">
        <v>0</v>
      </c>
      <c r="Q61" s="26">
        <v>2241109</v>
      </c>
      <c r="R61" s="26">
        <v>0</v>
      </c>
      <c r="S61" s="27">
        <v>14.9407</v>
      </c>
      <c r="T61" s="26">
        <v>0</v>
      </c>
      <c r="U61" s="26">
        <v>2241109</v>
      </c>
      <c r="V61" s="26">
        <v>0</v>
      </c>
    </row>
    <row r="62" spans="2:22" x14ac:dyDescent="0.25">
      <c r="B62" s="25" t="s">
        <v>58</v>
      </c>
      <c r="C62" s="26">
        <v>1200000000</v>
      </c>
      <c r="D62" s="26">
        <v>0</v>
      </c>
      <c r="E62" s="26">
        <v>0</v>
      </c>
      <c r="F62" s="26">
        <v>1200000000</v>
      </c>
      <c r="G62" s="26">
        <v>0</v>
      </c>
      <c r="H62" s="26">
        <v>1200000000</v>
      </c>
      <c r="I62" s="26">
        <v>0</v>
      </c>
      <c r="J62" s="26">
        <v>1200000000</v>
      </c>
      <c r="K62" s="26">
        <v>0</v>
      </c>
      <c r="L62" s="26">
        <v>0</v>
      </c>
      <c r="M62" s="26">
        <v>1200000000</v>
      </c>
      <c r="N62" s="26">
        <v>0</v>
      </c>
      <c r="O62" s="27">
        <v>100</v>
      </c>
      <c r="P62" s="26">
        <v>0</v>
      </c>
      <c r="Q62" s="26">
        <v>1200000000</v>
      </c>
      <c r="R62" s="26">
        <v>0</v>
      </c>
      <c r="S62" s="27">
        <v>100</v>
      </c>
      <c r="T62" s="26">
        <v>0</v>
      </c>
      <c r="U62" s="26">
        <v>1200000000</v>
      </c>
      <c r="V62" s="26">
        <v>0</v>
      </c>
    </row>
    <row r="63" spans="2:22" x14ac:dyDescent="0.25">
      <c r="B63" s="25" t="s">
        <v>59</v>
      </c>
      <c r="C63" s="26">
        <v>1125000000</v>
      </c>
      <c r="D63" s="26">
        <v>0</v>
      </c>
      <c r="E63" s="26">
        <v>0</v>
      </c>
      <c r="F63" s="26">
        <v>1125000000</v>
      </c>
      <c r="G63" s="26">
        <v>0</v>
      </c>
      <c r="H63" s="26">
        <v>1125000000</v>
      </c>
      <c r="I63" s="26">
        <v>24132459</v>
      </c>
      <c r="J63" s="26">
        <v>1044030344</v>
      </c>
      <c r="K63" s="26">
        <v>80969656</v>
      </c>
      <c r="L63" s="26">
        <v>7750000</v>
      </c>
      <c r="M63" s="26">
        <v>996666502</v>
      </c>
      <c r="N63" s="26">
        <v>47363842</v>
      </c>
      <c r="O63" s="27">
        <v>88.592600000000004</v>
      </c>
      <c r="P63" s="26">
        <v>110431700</v>
      </c>
      <c r="Q63" s="26">
        <v>742431829</v>
      </c>
      <c r="R63" s="26">
        <v>254234673</v>
      </c>
      <c r="S63" s="27">
        <v>65.993899999999996</v>
      </c>
      <c r="T63" s="26">
        <v>110431700</v>
      </c>
      <c r="U63" s="26">
        <v>742431829</v>
      </c>
      <c r="V63" s="26">
        <v>0</v>
      </c>
    </row>
    <row r="64" spans="2:22" x14ac:dyDescent="0.25">
      <c r="B64" s="25" t="s">
        <v>60</v>
      </c>
      <c r="C64" s="26">
        <v>10000000</v>
      </c>
      <c r="D64" s="26">
        <v>0</v>
      </c>
      <c r="E64" s="26">
        <v>0</v>
      </c>
      <c r="F64" s="26">
        <v>10000000</v>
      </c>
      <c r="G64" s="26">
        <v>0</v>
      </c>
      <c r="H64" s="26">
        <v>10000000</v>
      </c>
      <c r="I64" s="26">
        <v>0</v>
      </c>
      <c r="J64" s="26">
        <v>908526</v>
      </c>
      <c r="K64" s="26">
        <v>9091474</v>
      </c>
      <c r="L64" s="26">
        <v>0</v>
      </c>
      <c r="M64" s="26">
        <v>908526</v>
      </c>
      <c r="N64" s="26">
        <v>0</v>
      </c>
      <c r="O64" s="27">
        <v>9.0853000000000002</v>
      </c>
      <c r="P64" s="26">
        <v>0</v>
      </c>
      <c r="Q64" s="26">
        <v>908526</v>
      </c>
      <c r="R64" s="26">
        <v>0</v>
      </c>
      <c r="S64" s="27">
        <v>9.0853000000000002</v>
      </c>
      <c r="T64" s="26">
        <v>0</v>
      </c>
      <c r="U64" s="26">
        <v>908526</v>
      </c>
      <c r="V64" s="26">
        <v>0</v>
      </c>
    </row>
    <row r="65" spans="2:22" x14ac:dyDescent="0.25">
      <c r="B65" s="25" t="s">
        <v>61</v>
      </c>
      <c r="C65" s="26">
        <v>1000000000</v>
      </c>
      <c r="D65" s="26">
        <v>-45000000</v>
      </c>
      <c r="E65" s="26">
        <v>-45000000</v>
      </c>
      <c r="F65" s="26">
        <v>955000000</v>
      </c>
      <c r="G65" s="26">
        <v>0</v>
      </c>
      <c r="H65" s="26">
        <v>955000000</v>
      </c>
      <c r="I65" s="26">
        <v>25991908</v>
      </c>
      <c r="J65" s="26">
        <v>745842852</v>
      </c>
      <c r="K65" s="26">
        <v>209157148</v>
      </c>
      <c r="L65" s="26">
        <v>21085867</v>
      </c>
      <c r="M65" s="26">
        <v>627784944</v>
      </c>
      <c r="N65" s="26">
        <v>118057908</v>
      </c>
      <c r="O65" s="27">
        <v>65.736599999999996</v>
      </c>
      <c r="P65" s="26">
        <v>77086711</v>
      </c>
      <c r="Q65" s="26">
        <v>401462867</v>
      </c>
      <c r="R65" s="26">
        <v>226322077</v>
      </c>
      <c r="S65" s="27">
        <v>42.037999999999997</v>
      </c>
      <c r="T65" s="26">
        <v>77086711</v>
      </c>
      <c r="U65" s="26">
        <v>401462867</v>
      </c>
      <c r="V65" s="26">
        <v>0</v>
      </c>
    </row>
    <row r="66" spans="2:22" x14ac:dyDescent="0.25">
      <c r="B66" s="25" t="s">
        <v>62</v>
      </c>
      <c r="C66" s="26">
        <v>76000000</v>
      </c>
      <c r="D66" s="26">
        <v>0</v>
      </c>
      <c r="E66" s="26">
        <v>0</v>
      </c>
      <c r="F66" s="26">
        <v>76000000</v>
      </c>
      <c r="G66" s="26">
        <v>0</v>
      </c>
      <c r="H66" s="26">
        <v>76000000</v>
      </c>
      <c r="I66" s="26">
        <v>0</v>
      </c>
      <c r="J66" s="26">
        <v>31000000</v>
      </c>
      <c r="K66" s="26">
        <v>45000000</v>
      </c>
      <c r="L66" s="26">
        <v>0</v>
      </c>
      <c r="M66" s="26">
        <v>31000000</v>
      </c>
      <c r="N66" s="26">
        <v>0</v>
      </c>
      <c r="O66" s="27">
        <v>40.789499999999997</v>
      </c>
      <c r="P66" s="26">
        <v>0</v>
      </c>
      <c r="Q66" s="26">
        <v>18011513</v>
      </c>
      <c r="R66" s="26">
        <v>12988487</v>
      </c>
      <c r="S66" s="27">
        <v>23.699400000000001</v>
      </c>
      <c r="T66" s="26">
        <v>0</v>
      </c>
      <c r="U66" s="26">
        <v>18011513</v>
      </c>
      <c r="V66" s="26">
        <v>0</v>
      </c>
    </row>
    <row r="67" spans="2:22" x14ac:dyDescent="0.25">
      <c r="B67" s="25" t="s">
        <v>63</v>
      </c>
      <c r="C67" s="26">
        <v>39000000</v>
      </c>
      <c r="D67" s="26">
        <v>0</v>
      </c>
      <c r="E67" s="26">
        <v>0</v>
      </c>
      <c r="F67" s="26">
        <v>39000000</v>
      </c>
      <c r="G67" s="26">
        <v>0</v>
      </c>
      <c r="H67" s="26">
        <v>39000000</v>
      </c>
      <c r="I67" s="26">
        <v>0</v>
      </c>
      <c r="J67" s="26">
        <v>5400000</v>
      </c>
      <c r="K67" s="26">
        <v>33600000</v>
      </c>
      <c r="L67" s="26">
        <v>0</v>
      </c>
      <c r="M67" s="26">
        <v>5400000</v>
      </c>
      <c r="N67" s="26">
        <v>0</v>
      </c>
      <c r="O67" s="27">
        <v>13.8462</v>
      </c>
      <c r="P67" s="26">
        <v>0</v>
      </c>
      <c r="Q67" s="26">
        <v>2859599</v>
      </c>
      <c r="R67" s="26">
        <v>2540401</v>
      </c>
      <c r="S67" s="27">
        <v>7.3323</v>
      </c>
      <c r="T67" s="26">
        <v>0</v>
      </c>
      <c r="U67" s="26">
        <v>2859599</v>
      </c>
      <c r="V67" s="26">
        <v>0</v>
      </c>
    </row>
    <row r="68" spans="2:22" x14ac:dyDescent="0.25">
      <c r="B68" s="25" t="s">
        <v>64</v>
      </c>
      <c r="C68" s="26">
        <v>15000000</v>
      </c>
      <c r="D68" s="26">
        <v>0</v>
      </c>
      <c r="E68" s="26">
        <v>0</v>
      </c>
      <c r="F68" s="26">
        <v>15000000</v>
      </c>
      <c r="G68" s="26">
        <v>0</v>
      </c>
      <c r="H68" s="26">
        <v>15000000</v>
      </c>
      <c r="I68" s="26">
        <v>0</v>
      </c>
      <c r="J68" s="26">
        <v>0</v>
      </c>
      <c r="K68" s="26">
        <v>15000000</v>
      </c>
      <c r="L68" s="26">
        <v>0</v>
      </c>
      <c r="M68" s="26">
        <v>0</v>
      </c>
      <c r="N68" s="26">
        <v>0</v>
      </c>
      <c r="O68" s="27">
        <v>0</v>
      </c>
      <c r="P68" s="26">
        <v>0</v>
      </c>
      <c r="Q68" s="26">
        <v>0</v>
      </c>
      <c r="R68" s="26">
        <v>0</v>
      </c>
      <c r="S68" s="27">
        <v>0</v>
      </c>
      <c r="T68" s="26">
        <v>0</v>
      </c>
      <c r="U68" s="26">
        <v>0</v>
      </c>
      <c r="V68" s="26">
        <v>0</v>
      </c>
    </row>
    <row r="69" spans="2:22" x14ac:dyDescent="0.25">
      <c r="B69" s="25" t="s">
        <v>65</v>
      </c>
      <c r="C69" s="26">
        <v>824400000</v>
      </c>
      <c r="D69" s="26">
        <v>0</v>
      </c>
      <c r="E69" s="26">
        <v>0</v>
      </c>
      <c r="F69" s="26">
        <v>824400000</v>
      </c>
      <c r="G69" s="26">
        <v>0</v>
      </c>
      <c r="H69" s="26">
        <v>824400000</v>
      </c>
      <c r="I69" s="26">
        <v>0</v>
      </c>
      <c r="J69" s="26">
        <v>824400000</v>
      </c>
      <c r="K69" s="26">
        <v>0</v>
      </c>
      <c r="L69" s="26">
        <v>0</v>
      </c>
      <c r="M69" s="26">
        <v>813729219</v>
      </c>
      <c r="N69" s="26">
        <v>10670781</v>
      </c>
      <c r="O69" s="27">
        <v>98.705600000000004</v>
      </c>
      <c r="P69" s="26">
        <v>109606300</v>
      </c>
      <c r="Q69" s="26">
        <v>392188017</v>
      </c>
      <c r="R69" s="26">
        <v>421541202</v>
      </c>
      <c r="S69" s="27">
        <v>47.572499999999998</v>
      </c>
      <c r="T69" s="26">
        <v>109606300</v>
      </c>
      <c r="U69" s="26">
        <v>392188018</v>
      </c>
      <c r="V69" s="26">
        <v>-1</v>
      </c>
    </row>
    <row r="70" spans="2:22" x14ac:dyDescent="0.25">
      <c r="B70" s="25" t="s">
        <v>66</v>
      </c>
      <c r="C70" s="26">
        <v>445000000</v>
      </c>
      <c r="D70" s="26">
        <v>0</v>
      </c>
      <c r="E70" s="26">
        <v>0</v>
      </c>
      <c r="F70" s="26">
        <v>445000000</v>
      </c>
      <c r="G70" s="26">
        <v>0</v>
      </c>
      <c r="H70" s="26">
        <v>445000000</v>
      </c>
      <c r="I70" s="26">
        <v>-84173729</v>
      </c>
      <c r="J70" s="26">
        <v>360826271</v>
      </c>
      <c r="K70" s="26">
        <v>84173729</v>
      </c>
      <c r="L70" s="26">
        <v>0</v>
      </c>
      <c r="M70" s="26">
        <v>360826271</v>
      </c>
      <c r="N70" s="26">
        <v>0</v>
      </c>
      <c r="O70" s="27">
        <v>81.084599999999995</v>
      </c>
      <c r="P70" s="26">
        <v>109003023</v>
      </c>
      <c r="Q70" s="26">
        <v>284013355</v>
      </c>
      <c r="R70" s="26">
        <v>76812916</v>
      </c>
      <c r="S70" s="27">
        <v>63.8232</v>
      </c>
      <c r="T70" s="26">
        <v>109003023</v>
      </c>
      <c r="U70" s="26">
        <v>284013355</v>
      </c>
      <c r="V70" s="26">
        <v>0</v>
      </c>
    </row>
    <row r="71" spans="2:22" x14ac:dyDescent="0.25">
      <c r="B71" s="25" t="s">
        <v>67</v>
      </c>
      <c r="C71" s="26">
        <v>40000000</v>
      </c>
      <c r="D71" s="26">
        <v>0</v>
      </c>
      <c r="E71" s="26">
        <v>20800000</v>
      </c>
      <c r="F71" s="26">
        <v>60800000</v>
      </c>
      <c r="G71" s="26">
        <v>0</v>
      </c>
      <c r="H71" s="26">
        <v>60800000</v>
      </c>
      <c r="I71" s="26">
        <v>0</v>
      </c>
      <c r="J71" s="26">
        <v>60800000</v>
      </c>
      <c r="K71" s="26">
        <v>0</v>
      </c>
      <c r="L71" s="26">
        <v>48000000</v>
      </c>
      <c r="M71" s="26">
        <v>60800000</v>
      </c>
      <c r="N71" s="26">
        <v>0</v>
      </c>
      <c r="O71" s="27">
        <v>100</v>
      </c>
      <c r="P71" s="26">
        <v>0</v>
      </c>
      <c r="Q71" s="26">
        <v>7021934</v>
      </c>
      <c r="R71" s="26">
        <v>53778066</v>
      </c>
      <c r="S71" s="27">
        <v>11.549200000000001</v>
      </c>
      <c r="T71" s="26">
        <v>0</v>
      </c>
      <c r="U71" s="26">
        <v>7021934</v>
      </c>
      <c r="V71" s="26">
        <v>0</v>
      </c>
    </row>
    <row r="72" spans="2:22" x14ac:dyDescent="0.25">
      <c r="B72" s="25" t="s">
        <v>68</v>
      </c>
      <c r="C72" s="26">
        <v>40000000</v>
      </c>
      <c r="D72" s="26">
        <v>0</v>
      </c>
      <c r="E72" s="26">
        <v>-31640000</v>
      </c>
      <c r="F72" s="26">
        <v>8360000</v>
      </c>
      <c r="G72" s="26">
        <v>0</v>
      </c>
      <c r="H72" s="26">
        <v>8360000</v>
      </c>
      <c r="I72" s="26">
        <v>0</v>
      </c>
      <c r="J72" s="26">
        <v>5900000</v>
      </c>
      <c r="K72" s="26">
        <v>2460000</v>
      </c>
      <c r="L72" s="26">
        <v>0</v>
      </c>
      <c r="M72" s="26">
        <v>1817052</v>
      </c>
      <c r="N72" s="26">
        <v>4082948</v>
      </c>
      <c r="O72" s="27">
        <v>21.735099999999999</v>
      </c>
      <c r="P72" s="26">
        <v>0</v>
      </c>
      <c r="Q72" s="26">
        <v>1817052</v>
      </c>
      <c r="R72" s="26">
        <v>0</v>
      </c>
      <c r="S72" s="27">
        <v>21.735099999999999</v>
      </c>
      <c r="T72" s="26">
        <v>0</v>
      </c>
      <c r="U72" s="26">
        <v>1817052</v>
      </c>
      <c r="V72" s="26">
        <v>0</v>
      </c>
    </row>
    <row r="73" spans="2:22" x14ac:dyDescent="0.25">
      <c r="B73" s="25" t="s">
        <v>69</v>
      </c>
      <c r="C73" s="26">
        <v>5000000</v>
      </c>
      <c r="D73" s="26">
        <v>0</v>
      </c>
      <c r="E73" s="26">
        <v>10840000</v>
      </c>
      <c r="F73" s="26">
        <v>15840000</v>
      </c>
      <c r="G73" s="26">
        <v>0</v>
      </c>
      <c r="H73" s="26">
        <v>15840000</v>
      </c>
      <c r="I73" s="26">
        <v>0</v>
      </c>
      <c r="J73" s="26">
        <v>15840000</v>
      </c>
      <c r="K73" s="26">
        <v>0</v>
      </c>
      <c r="L73" s="26">
        <v>0</v>
      </c>
      <c r="M73" s="26">
        <v>5840000</v>
      </c>
      <c r="N73" s="26">
        <v>10000000</v>
      </c>
      <c r="O73" s="27">
        <v>36.868699999999997</v>
      </c>
      <c r="P73" s="26">
        <v>0</v>
      </c>
      <c r="Q73" s="26">
        <v>4406200</v>
      </c>
      <c r="R73" s="26">
        <v>1433800</v>
      </c>
      <c r="S73" s="27">
        <v>27.8169</v>
      </c>
      <c r="T73" s="26">
        <v>0</v>
      </c>
      <c r="U73" s="26">
        <v>4406200</v>
      </c>
      <c r="V73" s="26">
        <v>0</v>
      </c>
    </row>
    <row r="74" spans="2:22" x14ac:dyDescent="0.25">
      <c r="B74" s="25" t="s">
        <v>70</v>
      </c>
      <c r="C74" s="26">
        <v>450000000</v>
      </c>
      <c r="D74" s="26">
        <v>0</v>
      </c>
      <c r="E74" s="26">
        <v>0</v>
      </c>
      <c r="F74" s="26">
        <v>450000000</v>
      </c>
      <c r="G74" s="26">
        <v>0</v>
      </c>
      <c r="H74" s="26">
        <v>450000000</v>
      </c>
      <c r="I74" s="26">
        <v>0</v>
      </c>
      <c r="J74" s="26">
        <v>450000000</v>
      </c>
      <c r="K74" s="26">
        <v>0</v>
      </c>
      <c r="L74" s="26">
        <v>0</v>
      </c>
      <c r="M74" s="26">
        <v>0</v>
      </c>
      <c r="N74" s="26">
        <v>450000000</v>
      </c>
      <c r="O74" s="27">
        <v>0</v>
      </c>
      <c r="P74" s="26">
        <v>0</v>
      </c>
      <c r="Q74" s="26">
        <v>0</v>
      </c>
      <c r="R74" s="26">
        <v>0</v>
      </c>
      <c r="S74" s="27">
        <v>0</v>
      </c>
      <c r="T74" s="26">
        <v>0</v>
      </c>
      <c r="U74" s="26">
        <v>0</v>
      </c>
      <c r="V74" s="26">
        <v>0</v>
      </c>
    </row>
    <row r="75" spans="2:22" x14ac:dyDescent="0.25">
      <c r="B75" s="25" t="s">
        <v>71</v>
      </c>
      <c r="C75" s="26">
        <v>15000000</v>
      </c>
      <c r="D75" s="26">
        <v>0</v>
      </c>
      <c r="E75" s="26">
        <v>0</v>
      </c>
      <c r="F75" s="26">
        <v>15000000</v>
      </c>
      <c r="G75" s="26">
        <v>0</v>
      </c>
      <c r="H75" s="26">
        <v>15000000</v>
      </c>
      <c r="I75" s="26">
        <v>0</v>
      </c>
      <c r="J75" s="26">
        <v>2800000</v>
      </c>
      <c r="K75" s="26">
        <v>12200000</v>
      </c>
      <c r="L75" s="26">
        <v>0</v>
      </c>
      <c r="M75" s="26">
        <v>1817052</v>
      </c>
      <c r="N75" s="26">
        <v>982948</v>
      </c>
      <c r="O75" s="27">
        <v>12.1137</v>
      </c>
      <c r="P75" s="26">
        <v>0</v>
      </c>
      <c r="Q75" s="26">
        <v>1817052</v>
      </c>
      <c r="R75" s="26">
        <v>0</v>
      </c>
      <c r="S75" s="27">
        <v>12.1137</v>
      </c>
      <c r="T75" s="26">
        <v>0</v>
      </c>
      <c r="U75" s="26">
        <v>1817052</v>
      </c>
      <c r="V75" s="26">
        <v>0</v>
      </c>
    </row>
    <row r="76" spans="2:22" x14ac:dyDescent="0.25">
      <c r="B76" s="25" t="s">
        <v>72</v>
      </c>
      <c r="C76" s="26">
        <v>130000000</v>
      </c>
      <c r="D76" s="26">
        <v>0</v>
      </c>
      <c r="E76" s="26">
        <v>0</v>
      </c>
      <c r="F76" s="26">
        <v>130000000</v>
      </c>
      <c r="G76" s="26">
        <v>0</v>
      </c>
      <c r="H76" s="26">
        <v>130000000</v>
      </c>
      <c r="I76" s="26">
        <v>0</v>
      </c>
      <c r="J76" s="26">
        <v>130000000</v>
      </c>
      <c r="K76" s="26">
        <v>0</v>
      </c>
      <c r="L76" s="26">
        <v>0</v>
      </c>
      <c r="M76" s="26">
        <v>130000000</v>
      </c>
      <c r="N76" s="26">
        <v>0</v>
      </c>
      <c r="O76" s="27">
        <v>100</v>
      </c>
      <c r="P76" s="26">
        <v>10590297</v>
      </c>
      <c r="Q76" s="26">
        <v>105512156</v>
      </c>
      <c r="R76" s="26">
        <v>24487844</v>
      </c>
      <c r="S76" s="27">
        <v>81.163200000000003</v>
      </c>
      <c r="T76" s="26">
        <v>10590297</v>
      </c>
      <c r="U76" s="26">
        <v>105512156</v>
      </c>
      <c r="V76" s="26">
        <v>0</v>
      </c>
    </row>
    <row r="77" spans="2:22" x14ac:dyDescent="0.25">
      <c r="B77" s="25" t="s">
        <v>73</v>
      </c>
      <c r="C77" s="26">
        <v>50000000</v>
      </c>
      <c r="D77" s="26">
        <v>0</v>
      </c>
      <c r="E77" s="26">
        <v>0</v>
      </c>
      <c r="F77" s="26">
        <v>50000000</v>
      </c>
      <c r="G77" s="26">
        <v>0</v>
      </c>
      <c r="H77" s="26">
        <v>50000000</v>
      </c>
      <c r="I77" s="26">
        <v>0</v>
      </c>
      <c r="J77" s="26">
        <v>50000000</v>
      </c>
      <c r="K77" s="26">
        <v>0</v>
      </c>
      <c r="L77" s="26">
        <v>0</v>
      </c>
      <c r="M77" s="26">
        <v>50000000</v>
      </c>
      <c r="N77" s="26">
        <v>0</v>
      </c>
      <c r="O77" s="27">
        <v>100</v>
      </c>
      <c r="P77" s="26">
        <v>0</v>
      </c>
      <c r="Q77" s="26">
        <v>20540708</v>
      </c>
      <c r="R77" s="26">
        <v>29459292</v>
      </c>
      <c r="S77" s="27">
        <v>41.081400000000002</v>
      </c>
      <c r="T77" s="26">
        <v>0</v>
      </c>
      <c r="U77" s="26">
        <v>20540708</v>
      </c>
      <c r="V77" s="26">
        <v>0</v>
      </c>
    </row>
    <row r="78" spans="2:22" x14ac:dyDescent="0.25">
      <c r="B78" s="25" t="s">
        <v>74</v>
      </c>
      <c r="C78" s="26">
        <v>15000000</v>
      </c>
      <c r="D78" s="26">
        <v>0</v>
      </c>
      <c r="E78" s="26">
        <v>0</v>
      </c>
      <c r="F78" s="26">
        <v>15000000</v>
      </c>
      <c r="G78" s="26">
        <v>0</v>
      </c>
      <c r="H78" s="26">
        <v>15000000</v>
      </c>
      <c r="I78" s="26">
        <v>0</v>
      </c>
      <c r="J78" s="26">
        <v>15000000</v>
      </c>
      <c r="K78" s="26">
        <v>0</v>
      </c>
      <c r="L78" s="26">
        <v>0</v>
      </c>
      <c r="M78" s="26">
        <v>15000000</v>
      </c>
      <c r="N78" s="26">
        <v>0</v>
      </c>
      <c r="O78" s="27">
        <v>100</v>
      </c>
      <c r="P78" s="26">
        <v>0</v>
      </c>
      <c r="Q78" s="26">
        <v>6081650</v>
      </c>
      <c r="R78" s="26">
        <v>8918350</v>
      </c>
      <c r="S78" s="27">
        <v>40.5443</v>
      </c>
      <c r="T78" s="26">
        <v>0</v>
      </c>
      <c r="U78" s="26">
        <v>6081650</v>
      </c>
      <c r="V78" s="26">
        <v>0</v>
      </c>
    </row>
    <row r="79" spans="2:22" x14ac:dyDescent="0.25">
      <c r="B79" s="25" t="s">
        <v>75</v>
      </c>
      <c r="C79" s="26">
        <v>2000000</v>
      </c>
      <c r="D79" s="26">
        <v>0</v>
      </c>
      <c r="E79" s="26">
        <v>0</v>
      </c>
      <c r="F79" s="26">
        <v>2000000</v>
      </c>
      <c r="G79" s="26">
        <v>0</v>
      </c>
      <c r="H79" s="26">
        <v>2000000</v>
      </c>
      <c r="I79" s="26">
        <v>0</v>
      </c>
      <c r="J79" s="26">
        <v>2000000</v>
      </c>
      <c r="K79" s="26">
        <v>0</v>
      </c>
      <c r="L79" s="26">
        <v>0</v>
      </c>
      <c r="M79" s="26">
        <v>2000000</v>
      </c>
      <c r="N79" s="26">
        <v>0</v>
      </c>
      <c r="O79" s="27">
        <v>100</v>
      </c>
      <c r="P79" s="26">
        <v>6990</v>
      </c>
      <c r="Q79" s="26">
        <v>76010</v>
      </c>
      <c r="R79" s="26">
        <v>1923990</v>
      </c>
      <c r="S79" s="27">
        <v>3.8005</v>
      </c>
      <c r="T79" s="26">
        <v>6990</v>
      </c>
      <c r="U79" s="26">
        <v>76010</v>
      </c>
      <c r="V79" s="26">
        <v>0</v>
      </c>
    </row>
    <row r="80" spans="2:22" x14ac:dyDescent="0.25">
      <c r="B80" s="25" t="s">
        <v>76</v>
      </c>
      <c r="C80" s="26">
        <v>35000000</v>
      </c>
      <c r="D80" s="26">
        <v>135000000</v>
      </c>
      <c r="E80" s="26">
        <v>135000000</v>
      </c>
      <c r="F80" s="26">
        <v>170000000</v>
      </c>
      <c r="G80" s="26">
        <v>0</v>
      </c>
      <c r="H80" s="26">
        <v>170000000</v>
      </c>
      <c r="I80" s="26">
        <v>111461259</v>
      </c>
      <c r="J80" s="26">
        <v>125000000</v>
      </c>
      <c r="K80" s="26">
        <v>45000000</v>
      </c>
      <c r="L80" s="26">
        <v>2049257</v>
      </c>
      <c r="M80" s="26">
        <v>13607191</v>
      </c>
      <c r="N80" s="26">
        <v>111392809</v>
      </c>
      <c r="O80" s="27">
        <v>8.0042000000000009</v>
      </c>
      <c r="P80" s="26">
        <v>2049257</v>
      </c>
      <c r="Q80" s="26">
        <v>13607191</v>
      </c>
      <c r="R80" s="26">
        <v>0</v>
      </c>
      <c r="S80" s="27">
        <v>8.0042000000000009</v>
      </c>
      <c r="T80" s="26">
        <v>2049257</v>
      </c>
      <c r="U80" s="26">
        <v>13607191</v>
      </c>
      <c r="V80" s="26">
        <v>0</v>
      </c>
    </row>
    <row r="81" spans="1:22" x14ac:dyDescent="0.25">
      <c r="B81" s="25" t="s">
        <v>77</v>
      </c>
      <c r="C81" s="26">
        <v>75000000</v>
      </c>
      <c r="D81" s="26">
        <v>0</v>
      </c>
      <c r="E81" s="26">
        <v>0</v>
      </c>
      <c r="F81" s="26">
        <v>75000000</v>
      </c>
      <c r="G81" s="26">
        <v>0</v>
      </c>
      <c r="H81" s="26">
        <v>75000000</v>
      </c>
      <c r="I81" s="26">
        <v>10714000</v>
      </c>
      <c r="J81" s="26">
        <v>39512452</v>
      </c>
      <c r="K81" s="26">
        <v>35487548</v>
      </c>
      <c r="L81" s="26">
        <v>714000</v>
      </c>
      <c r="M81" s="26">
        <v>29512452</v>
      </c>
      <c r="N81" s="26">
        <v>10000000</v>
      </c>
      <c r="O81" s="27">
        <v>39.349899999999998</v>
      </c>
      <c r="P81" s="26">
        <v>15328000</v>
      </c>
      <c r="Q81" s="26">
        <v>20981252</v>
      </c>
      <c r="R81" s="26">
        <v>8531200</v>
      </c>
      <c r="S81" s="27">
        <v>27.975000000000001</v>
      </c>
      <c r="T81" s="26">
        <v>15328000</v>
      </c>
      <c r="U81" s="26">
        <v>20981252</v>
      </c>
      <c r="V81" s="26">
        <v>0</v>
      </c>
    </row>
    <row r="82" spans="1:22" x14ac:dyDescent="0.25">
      <c r="B82" s="25" t="s">
        <v>78</v>
      </c>
      <c r="C82" s="26">
        <v>210000000</v>
      </c>
      <c r="D82" s="26">
        <v>-90000000</v>
      </c>
      <c r="E82" s="26">
        <v>-90000000</v>
      </c>
      <c r="F82" s="26">
        <v>120000000</v>
      </c>
      <c r="G82" s="26">
        <v>0</v>
      </c>
      <c r="H82" s="26">
        <v>120000000</v>
      </c>
      <c r="I82" s="26">
        <v>112954458</v>
      </c>
      <c r="J82" s="26">
        <v>112954458</v>
      </c>
      <c r="K82" s="26">
        <v>7045542</v>
      </c>
      <c r="L82" s="26">
        <v>0</v>
      </c>
      <c r="M82" s="26">
        <v>0</v>
      </c>
      <c r="N82" s="26">
        <v>112954458</v>
      </c>
      <c r="O82" s="27">
        <v>0</v>
      </c>
      <c r="P82" s="26">
        <v>0</v>
      </c>
      <c r="Q82" s="26">
        <v>0</v>
      </c>
      <c r="R82" s="26">
        <v>0</v>
      </c>
      <c r="S82" s="27">
        <v>0</v>
      </c>
      <c r="T82" s="26">
        <v>0</v>
      </c>
      <c r="U82" s="26">
        <v>0</v>
      </c>
      <c r="V82" s="26">
        <v>0</v>
      </c>
    </row>
    <row r="83" spans="1:22" x14ac:dyDescent="0.25">
      <c r="B83" s="25" t="s">
        <v>79</v>
      </c>
      <c r="C83" s="26">
        <v>106000000</v>
      </c>
      <c r="D83" s="26">
        <v>0</v>
      </c>
      <c r="E83" s="26">
        <v>0</v>
      </c>
      <c r="F83" s="26">
        <v>106000000</v>
      </c>
      <c r="G83" s="26">
        <v>0</v>
      </c>
      <c r="H83" s="26">
        <v>106000000</v>
      </c>
      <c r="I83" s="26">
        <v>45000000</v>
      </c>
      <c r="J83" s="26">
        <v>56500000</v>
      </c>
      <c r="K83" s="26">
        <v>49500000</v>
      </c>
      <c r="L83" s="26">
        <v>0</v>
      </c>
      <c r="M83" s="26">
        <v>2000502</v>
      </c>
      <c r="N83" s="26">
        <v>54499498</v>
      </c>
      <c r="O83" s="27">
        <v>1.8873</v>
      </c>
      <c r="P83" s="26">
        <v>0</v>
      </c>
      <c r="Q83" s="26">
        <v>2000502</v>
      </c>
      <c r="R83" s="26">
        <v>0</v>
      </c>
      <c r="S83" s="27">
        <v>1.8873</v>
      </c>
      <c r="T83" s="26">
        <v>0</v>
      </c>
      <c r="U83" s="26">
        <v>2000502</v>
      </c>
      <c r="V83" s="26">
        <v>0</v>
      </c>
    </row>
    <row r="84" spans="1:22" s="3" customFormat="1" x14ac:dyDescent="0.25">
      <c r="A84" s="42">
        <v>315</v>
      </c>
      <c r="B84" s="28" t="s">
        <v>89</v>
      </c>
      <c r="C84" s="29">
        <f>SUM(C85:C86)</f>
        <v>205723000000</v>
      </c>
      <c r="D84" s="29">
        <f t="shared" ref="D84:V84" si="3">SUM(D85:D86)</f>
        <v>0</v>
      </c>
      <c r="E84" s="29">
        <f t="shared" si="3"/>
        <v>0</v>
      </c>
      <c r="F84" s="29">
        <f t="shared" si="3"/>
        <v>205723000000</v>
      </c>
      <c r="G84" s="29">
        <f t="shared" si="3"/>
        <v>0</v>
      </c>
      <c r="H84" s="29">
        <f t="shared" si="3"/>
        <v>205723000000</v>
      </c>
      <c r="I84" s="29">
        <f t="shared" si="3"/>
        <v>0</v>
      </c>
      <c r="J84" s="29">
        <f t="shared" si="3"/>
        <v>205323000000</v>
      </c>
      <c r="K84" s="29">
        <f t="shared" si="3"/>
        <v>400000000</v>
      </c>
      <c r="L84" s="29">
        <f t="shared" si="3"/>
        <v>0</v>
      </c>
      <c r="M84" s="29">
        <f t="shared" si="3"/>
        <v>117825647145</v>
      </c>
      <c r="N84" s="29">
        <f t="shared" si="3"/>
        <v>87497352855</v>
      </c>
      <c r="O84" s="30">
        <v>50.77</v>
      </c>
      <c r="P84" s="29">
        <f t="shared" si="3"/>
        <v>0</v>
      </c>
      <c r="Q84" s="29">
        <f t="shared" si="3"/>
        <v>117825647145</v>
      </c>
      <c r="R84" s="29">
        <f t="shared" si="3"/>
        <v>0</v>
      </c>
      <c r="S84" s="30">
        <v>50.77</v>
      </c>
      <c r="T84" s="29">
        <f t="shared" si="3"/>
        <v>0</v>
      </c>
      <c r="U84" s="29">
        <f t="shared" si="3"/>
        <v>117825647145</v>
      </c>
      <c r="V84" s="29">
        <f t="shared" si="3"/>
        <v>0</v>
      </c>
    </row>
    <row r="85" spans="1:22" x14ac:dyDescent="0.25">
      <c r="B85" s="25" t="s">
        <v>80</v>
      </c>
      <c r="C85" s="26">
        <v>205323000000</v>
      </c>
      <c r="D85" s="26">
        <v>0</v>
      </c>
      <c r="E85" s="26">
        <v>0</v>
      </c>
      <c r="F85" s="26">
        <v>205323000000</v>
      </c>
      <c r="G85" s="26">
        <v>0</v>
      </c>
      <c r="H85" s="26">
        <v>205323000000</v>
      </c>
      <c r="I85" s="26">
        <v>0</v>
      </c>
      <c r="J85" s="26">
        <v>205323000000</v>
      </c>
      <c r="K85" s="26">
        <v>0</v>
      </c>
      <c r="L85" s="26">
        <v>0</v>
      </c>
      <c r="M85" s="26">
        <v>117825647145</v>
      </c>
      <c r="N85" s="26">
        <v>87497352855</v>
      </c>
      <c r="O85" s="27">
        <v>57.3855</v>
      </c>
      <c r="P85" s="26">
        <v>0</v>
      </c>
      <c r="Q85" s="26">
        <v>117825647145</v>
      </c>
      <c r="R85" s="26">
        <v>0</v>
      </c>
      <c r="S85" s="27">
        <v>57.3855</v>
      </c>
      <c r="T85" s="26">
        <v>0</v>
      </c>
      <c r="U85" s="26">
        <v>117825647145</v>
      </c>
      <c r="V85" s="26">
        <v>0</v>
      </c>
    </row>
    <row r="86" spans="1:22" x14ac:dyDescent="0.25">
      <c r="B86" s="25" t="s">
        <v>81</v>
      </c>
      <c r="C86" s="26">
        <v>400000000</v>
      </c>
      <c r="D86" s="26">
        <v>0</v>
      </c>
      <c r="E86" s="26">
        <v>0</v>
      </c>
      <c r="F86" s="26">
        <v>400000000</v>
      </c>
      <c r="G86" s="26">
        <v>0</v>
      </c>
      <c r="H86" s="26">
        <v>400000000</v>
      </c>
      <c r="I86" s="26">
        <v>0</v>
      </c>
      <c r="J86" s="26">
        <v>0</v>
      </c>
      <c r="K86" s="26">
        <v>400000000</v>
      </c>
      <c r="L86" s="26">
        <v>0</v>
      </c>
      <c r="M86" s="26">
        <v>0</v>
      </c>
      <c r="N86" s="26">
        <v>0</v>
      </c>
      <c r="O86" s="27">
        <v>0</v>
      </c>
      <c r="P86" s="26">
        <v>0</v>
      </c>
      <c r="Q86" s="26">
        <v>0</v>
      </c>
      <c r="R86" s="26">
        <v>0</v>
      </c>
      <c r="S86" s="27">
        <v>0</v>
      </c>
      <c r="T86" s="26">
        <v>0</v>
      </c>
      <c r="U86" s="26">
        <v>0</v>
      </c>
      <c r="V86" s="26">
        <v>0</v>
      </c>
    </row>
    <row r="87" spans="1:22" s="3" customFormat="1" x14ac:dyDescent="0.25">
      <c r="A87" s="42">
        <v>331</v>
      </c>
      <c r="B87" s="28" t="s">
        <v>90</v>
      </c>
      <c r="C87" s="29">
        <f>SUM(C88:C92)</f>
        <v>147117947000</v>
      </c>
      <c r="D87" s="29">
        <f t="shared" ref="D87:V87" si="4">SUM(D88:D92)</f>
        <v>0</v>
      </c>
      <c r="E87" s="29">
        <f t="shared" si="4"/>
        <v>0</v>
      </c>
      <c r="F87" s="29">
        <f t="shared" si="4"/>
        <v>147117947000</v>
      </c>
      <c r="G87" s="29">
        <f t="shared" si="4"/>
        <v>0</v>
      </c>
      <c r="H87" s="29">
        <f t="shared" si="4"/>
        <v>147117947000</v>
      </c>
      <c r="I87" s="29">
        <f t="shared" si="4"/>
        <v>7762942689</v>
      </c>
      <c r="J87" s="29">
        <f t="shared" si="4"/>
        <v>127597064017</v>
      </c>
      <c r="K87" s="29">
        <f t="shared" si="4"/>
        <v>19520882983</v>
      </c>
      <c r="L87" s="29">
        <f t="shared" si="4"/>
        <v>11272403207</v>
      </c>
      <c r="M87" s="29">
        <f t="shared" si="4"/>
        <v>102734423097</v>
      </c>
      <c r="N87" s="29">
        <f t="shared" si="4"/>
        <v>24862640920</v>
      </c>
      <c r="O87" s="30">
        <v>60.85</v>
      </c>
      <c r="P87" s="29">
        <f>SUM(P88:P92)</f>
        <v>9899178889</v>
      </c>
      <c r="Q87" s="29">
        <f t="shared" si="4"/>
        <v>51825217426</v>
      </c>
      <c r="R87" s="29">
        <f t="shared" si="4"/>
        <v>50909205671</v>
      </c>
      <c r="S87" s="30">
        <v>23.07</v>
      </c>
      <c r="T87" s="29">
        <f t="shared" si="4"/>
        <v>9889602888</v>
      </c>
      <c r="U87" s="29">
        <f t="shared" si="4"/>
        <v>51815641425</v>
      </c>
      <c r="V87" s="29">
        <f t="shared" si="4"/>
        <v>9576001</v>
      </c>
    </row>
    <row r="88" spans="1:22" x14ac:dyDescent="0.25">
      <c r="B88" s="25" t="s">
        <v>82</v>
      </c>
      <c r="C88" s="26">
        <v>100000000</v>
      </c>
      <c r="D88" s="26">
        <v>0</v>
      </c>
      <c r="E88" s="26">
        <v>0</v>
      </c>
      <c r="F88" s="26">
        <v>100000000</v>
      </c>
      <c r="G88" s="26">
        <v>0</v>
      </c>
      <c r="H88" s="26">
        <v>100000000</v>
      </c>
      <c r="I88" s="26">
        <v>0</v>
      </c>
      <c r="J88" s="26">
        <v>100000000</v>
      </c>
      <c r="K88" s="26">
        <v>0</v>
      </c>
      <c r="L88" s="26">
        <v>100000000</v>
      </c>
      <c r="M88" s="26">
        <v>100000000</v>
      </c>
      <c r="N88" s="26">
        <v>0</v>
      </c>
      <c r="O88" s="27">
        <v>100</v>
      </c>
      <c r="P88" s="26">
        <v>100000000</v>
      </c>
      <c r="Q88" s="26">
        <v>100000000</v>
      </c>
      <c r="R88" s="26">
        <v>0</v>
      </c>
      <c r="S88" s="27">
        <v>100</v>
      </c>
      <c r="T88" s="26">
        <v>100000000</v>
      </c>
      <c r="U88" s="26">
        <v>100000000</v>
      </c>
      <c r="V88" s="26">
        <v>0</v>
      </c>
    </row>
    <row r="89" spans="1:22" x14ac:dyDescent="0.25">
      <c r="B89" s="25" t="s">
        <v>83</v>
      </c>
      <c r="C89" s="26">
        <v>6894681000</v>
      </c>
      <c r="D89" s="26">
        <v>0</v>
      </c>
      <c r="E89" s="26">
        <v>0</v>
      </c>
      <c r="F89" s="26">
        <v>6894681000</v>
      </c>
      <c r="G89" s="26">
        <v>0</v>
      </c>
      <c r="H89" s="26">
        <v>6894681000</v>
      </c>
      <c r="I89" s="26">
        <v>24978571</v>
      </c>
      <c r="J89" s="26">
        <v>4556409785</v>
      </c>
      <c r="K89" s="26">
        <v>2338271215</v>
      </c>
      <c r="L89" s="26">
        <v>582454539</v>
      </c>
      <c r="M89" s="26">
        <v>3552084383</v>
      </c>
      <c r="N89" s="26">
        <v>1004325402</v>
      </c>
      <c r="O89" s="27">
        <v>51.519199999999998</v>
      </c>
      <c r="P89" s="26">
        <v>243312231</v>
      </c>
      <c r="Q89" s="26">
        <v>1857469522</v>
      </c>
      <c r="R89" s="26">
        <v>1694614861</v>
      </c>
      <c r="S89" s="27">
        <v>26.9406</v>
      </c>
      <c r="T89" s="26">
        <v>243312231</v>
      </c>
      <c r="U89" s="26">
        <v>1857469523</v>
      </c>
      <c r="V89" s="26">
        <v>-1</v>
      </c>
    </row>
    <row r="90" spans="1:22" x14ac:dyDescent="0.25">
      <c r="B90" s="25" t="s">
        <v>84</v>
      </c>
      <c r="C90" s="26">
        <v>119604788000</v>
      </c>
      <c r="D90" s="26">
        <v>0</v>
      </c>
      <c r="E90" s="26">
        <v>-400000000</v>
      </c>
      <c r="F90" s="26">
        <v>119204788000</v>
      </c>
      <c r="G90" s="26">
        <v>0</v>
      </c>
      <c r="H90" s="26">
        <v>119204788000</v>
      </c>
      <c r="I90" s="26">
        <v>7199020098</v>
      </c>
      <c r="J90" s="26">
        <v>104207574659</v>
      </c>
      <c r="K90" s="26">
        <v>14997213341</v>
      </c>
      <c r="L90" s="26">
        <v>9301558662</v>
      </c>
      <c r="M90" s="26">
        <v>81230117459</v>
      </c>
      <c r="N90" s="26">
        <v>22977457200</v>
      </c>
      <c r="O90" s="27">
        <v>68.143299999999996</v>
      </c>
      <c r="P90" s="26">
        <v>7929941507</v>
      </c>
      <c r="Q90" s="26">
        <v>38766641732</v>
      </c>
      <c r="R90" s="26">
        <v>42463475727</v>
      </c>
      <c r="S90" s="27">
        <v>32.521000000000001</v>
      </c>
      <c r="T90" s="26">
        <v>7920365506</v>
      </c>
      <c r="U90" s="26">
        <v>38757065730</v>
      </c>
      <c r="V90" s="26">
        <v>9576002</v>
      </c>
    </row>
    <row r="91" spans="1:22" x14ac:dyDescent="0.25">
      <c r="B91" s="25" t="s">
        <v>85</v>
      </c>
      <c r="C91" s="26">
        <v>7926512000</v>
      </c>
      <c r="D91" s="26">
        <v>0</v>
      </c>
      <c r="E91" s="26">
        <v>400000000</v>
      </c>
      <c r="F91" s="26">
        <v>8326512000</v>
      </c>
      <c r="G91" s="26">
        <v>0</v>
      </c>
      <c r="H91" s="26">
        <v>8326512000</v>
      </c>
      <c r="I91" s="26">
        <v>0</v>
      </c>
      <c r="J91" s="26">
        <v>7061927771</v>
      </c>
      <c r="K91" s="26">
        <v>1264584229</v>
      </c>
      <c r="L91" s="26">
        <v>71646333</v>
      </c>
      <c r="M91" s="26">
        <v>7015574086</v>
      </c>
      <c r="N91" s="26">
        <v>46353685</v>
      </c>
      <c r="O91" s="27">
        <v>84.255899999999997</v>
      </c>
      <c r="P91" s="26">
        <v>683950218</v>
      </c>
      <c r="Q91" s="26">
        <v>4096700100</v>
      </c>
      <c r="R91" s="26">
        <v>2918873986</v>
      </c>
      <c r="S91" s="27">
        <v>49.200699999999998</v>
      </c>
      <c r="T91" s="26">
        <v>683950218</v>
      </c>
      <c r="U91" s="26">
        <v>4096700100</v>
      </c>
      <c r="V91" s="26">
        <v>0</v>
      </c>
    </row>
    <row r="92" spans="1:22" x14ac:dyDescent="0.25">
      <c r="B92" s="25" t="s">
        <v>86</v>
      </c>
      <c r="C92" s="26">
        <v>12591966000</v>
      </c>
      <c r="D92" s="26">
        <v>0</v>
      </c>
      <c r="E92" s="26">
        <v>0</v>
      </c>
      <c r="F92" s="26">
        <v>12591966000</v>
      </c>
      <c r="G92" s="26">
        <v>0</v>
      </c>
      <c r="H92" s="26">
        <v>12591966000</v>
      </c>
      <c r="I92" s="26">
        <v>538944020</v>
      </c>
      <c r="J92" s="26">
        <v>11671151802</v>
      </c>
      <c r="K92" s="26">
        <v>920814198</v>
      </c>
      <c r="L92" s="26">
        <v>1216743673</v>
      </c>
      <c r="M92" s="26">
        <v>10836647169</v>
      </c>
      <c r="N92" s="26">
        <v>834504633</v>
      </c>
      <c r="O92" s="27">
        <v>86.06</v>
      </c>
      <c r="P92" s="26">
        <v>941974933</v>
      </c>
      <c r="Q92" s="26">
        <v>7004406072</v>
      </c>
      <c r="R92" s="26">
        <v>3832241097</v>
      </c>
      <c r="S92" s="27">
        <v>55.625999999999998</v>
      </c>
      <c r="T92" s="26">
        <v>941974933</v>
      </c>
      <c r="U92" s="26">
        <v>7004406072</v>
      </c>
      <c r="V92" s="26">
        <v>0</v>
      </c>
    </row>
    <row r="93" spans="1:22" s="3" customFormat="1" x14ac:dyDescent="0.25">
      <c r="A93" s="42"/>
      <c r="B93" s="28" t="s">
        <v>91</v>
      </c>
      <c r="C93" s="29">
        <f>+C87+C84+C39+C12</f>
        <v>370419947000</v>
      </c>
      <c r="D93" s="28">
        <f t="shared" ref="D93:G93" si="5">+D87+D84+D39+D13</f>
        <v>0</v>
      </c>
      <c r="E93" s="28">
        <f t="shared" si="5"/>
        <v>0</v>
      </c>
      <c r="F93" s="29">
        <f>+F87+F84+F38+F12</f>
        <v>378470965000</v>
      </c>
      <c r="G93" s="28">
        <f t="shared" si="5"/>
        <v>0</v>
      </c>
      <c r="H93" s="29">
        <f>+H87+H84+H38+H12</f>
        <v>378470965000</v>
      </c>
      <c r="I93" s="29">
        <f>+I87+I84+I38+I12</f>
        <v>9203832212</v>
      </c>
      <c r="J93" s="29">
        <f>+J87+J84+J38+J12</f>
        <v>353733106774</v>
      </c>
      <c r="K93" s="29">
        <f>+K87+K84+K38+K12</f>
        <v>24737858226</v>
      </c>
      <c r="L93" s="29">
        <f t="shared" ref="L93:U93" si="6">+L87+L84+L38+L12</f>
        <v>12558484582</v>
      </c>
      <c r="M93" s="29">
        <f t="shared" si="6"/>
        <v>240360993168</v>
      </c>
      <c r="N93" s="29">
        <f t="shared" si="6"/>
        <v>113372113606</v>
      </c>
      <c r="O93" s="28">
        <v>60.19</v>
      </c>
      <c r="P93" s="29">
        <f t="shared" si="6"/>
        <v>11532775538</v>
      </c>
      <c r="Q93" s="29">
        <f t="shared" si="6"/>
        <v>186912072046</v>
      </c>
      <c r="R93" s="29">
        <f t="shared" si="6"/>
        <v>53448921122</v>
      </c>
      <c r="S93" s="28">
        <v>46.34</v>
      </c>
      <c r="T93" s="29">
        <f t="shared" si="6"/>
        <v>11523199537</v>
      </c>
      <c r="U93" s="29">
        <f t="shared" si="6"/>
        <v>186902496046</v>
      </c>
      <c r="V93" s="28">
        <v>-1</v>
      </c>
    </row>
    <row r="94" spans="1:22" s="1" customFormat="1" ht="12.75" x14ac:dyDescent="0.2">
      <c r="A94" s="41"/>
      <c r="B94" s="31"/>
      <c r="C94" s="43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/>
      <c r="P94" s="43"/>
      <c r="Q94" s="32"/>
      <c r="R94" s="32"/>
      <c r="S94" s="32"/>
      <c r="T94" s="43"/>
      <c r="U94" s="32"/>
      <c r="V94" s="34"/>
    </row>
    <row r="95" spans="1:22" s="1" customFormat="1" ht="12.75" x14ac:dyDescent="0.2">
      <c r="A95" s="41"/>
      <c r="B95" s="31"/>
      <c r="C95" s="43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/>
      <c r="P95" s="43"/>
      <c r="Q95" s="32"/>
      <c r="R95" s="32"/>
      <c r="S95" s="32"/>
      <c r="T95" s="43"/>
      <c r="U95" s="32"/>
      <c r="V95" s="34"/>
    </row>
    <row r="96" spans="1:22" s="1" customFormat="1" ht="12.75" x14ac:dyDescent="0.2">
      <c r="A96" s="41"/>
      <c r="B96" s="31"/>
      <c r="C96" s="43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/>
      <c r="P96" s="43"/>
      <c r="Q96" s="32"/>
      <c r="R96" s="32"/>
      <c r="S96" s="32"/>
      <c r="T96" s="43"/>
      <c r="U96" s="32"/>
      <c r="V96" s="34"/>
    </row>
    <row r="97" spans="1:22" s="1" customFormat="1" ht="12.75" x14ac:dyDescent="0.2">
      <c r="A97" s="41"/>
      <c r="B97" s="31"/>
      <c r="C97" s="43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/>
      <c r="P97" s="43"/>
      <c r="Q97" s="32"/>
      <c r="R97" s="32"/>
      <c r="S97" s="32"/>
      <c r="T97" s="43"/>
      <c r="U97" s="32"/>
      <c r="V97" s="34"/>
    </row>
    <row r="98" spans="1:22" s="1" customFormat="1" ht="12.75" x14ac:dyDescent="0.2">
      <c r="A98" s="41"/>
      <c r="B98" s="31"/>
      <c r="C98" s="4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/>
      <c r="P98" s="43"/>
      <c r="Q98" s="32"/>
      <c r="R98" s="32"/>
      <c r="S98" s="32"/>
      <c r="T98" s="43"/>
      <c r="U98" s="32"/>
      <c r="V98" s="34"/>
    </row>
    <row r="99" spans="1:22" s="1" customFormat="1" ht="12.75" customHeight="1" x14ac:dyDescent="0.2">
      <c r="A99" s="41"/>
      <c r="B99" s="31"/>
      <c r="C99" s="43"/>
      <c r="D99" s="32"/>
      <c r="E99" s="32"/>
      <c r="F99" s="45" t="s">
        <v>110</v>
      </c>
      <c r="G99" s="45"/>
      <c r="H99" s="45"/>
      <c r="I99" s="32"/>
      <c r="J99" s="32"/>
      <c r="K99" s="49" t="s">
        <v>113</v>
      </c>
      <c r="L99" s="49"/>
      <c r="M99" s="49"/>
      <c r="N99" s="32"/>
      <c r="O99" s="33"/>
      <c r="P99" s="43"/>
      <c r="Q99" s="32"/>
      <c r="R99" s="43"/>
      <c r="S99" s="43"/>
      <c r="T99" s="43"/>
      <c r="U99" s="32"/>
      <c r="V99" s="34"/>
    </row>
    <row r="100" spans="1:22" s="1" customFormat="1" ht="12.75" customHeight="1" x14ac:dyDescent="0.2">
      <c r="A100" s="41"/>
      <c r="B100" s="31"/>
      <c r="C100" s="43"/>
      <c r="D100" s="32"/>
      <c r="E100" s="32"/>
      <c r="F100" s="46" t="s">
        <v>111</v>
      </c>
      <c r="G100" s="46"/>
      <c r="H100" s="46"/>
      <c r="I100" s="32"/>
      <c r="J100" s="32"/>
      <c r="K100" s="48" t="s">
        <v>114</v>
      </c>
      <c r="L100" s="48"/>
      <c r="M100" s="48"/>
      <c r="N100" s="32"/>
      <c r="O100" s="33"/>
      <c r="P100" s="43"/>
      <c r="Q100" s="32"/>
      <c r="R100" s="43"/>
      <c r="S100" s="43"/>
      <c r="T100" s="43"/>
      <c r="U100" s="32"/>
      <c r="V100" s="34"/>
    </row>
    <row r="101" spans="1:22" s="1" customFormat="1" ht="12.75" x14ac:dyDescent="0.2">
      <c r="A101" s="41"/>
      <c r="B101" s="31"/>
      <c r="C101" s="43"/>
      <c r="D101" s="32"/>
      <c r="E101" s="32"/>
      <c r="F101" s="47" t="s">
        <v>115</v>
      </c>
      <c r="G101" s="47"/>
      <c r="H101" s="47"/>
      <c r="I101" s="32"/>
      <c r="J101" s="32"/>
      <c r="K101" s="44" t="s">
        <v>120</v>
      </c>
      <c r="L101" s="44"/>
      <c r="M101" s="32"/>
      <c r="N101" s="32"/>
      <c r="O101" s="33"/>
      <c r="P101" s="43"/>
      <c r="Q101" s="32"/>
      <c r="R101" s="43"/>
      <c r="S101" s="43"/>
      <c r="T101" s="43"/>
      <c r="U101" s="32"/>
      <c r="V101" s="34"/>
    </row>
    <row r="102" spans="1:22" s="1" customFormat="1" ht="12.75" x14ac:dyDescent="0.2">
      <c r="A102" s="41"/>
      <c r="B102" s="31"/>
      <c r="C102" s="43"/>
      <c r="D102" s="32"/>
      <c r="E102" s="32"/>
      <c r="F102" s="47" t="s">
        <v>112</v>
      </c>
      <c r="G102" s="47"/>
      <c r="H102" s="47"/>
      <c r="I102" s="32"/>
      <c r="J102" s="32"/>
      <c r="K102" s="48" t="s">
        <v>112</v>
      </c>
      <c r="L102" s="48"/>
      <c r="M102" s="48"/>
      <c r="N102" s="32"/>
      <c r="O102" s="33"/>
      <c r="P102" s="43"/>
      <c r="Q102" s="32"/>
      <c r="R102" s="43"/>
      <c r="S102" s="43"/>
      <c r="T102" s="43"/>
      <c r="U102" s="32"/>
      <c r="V102" s="34"/>
    </row>
    <row r="103" spans="1:22" s="1" customFormat="1" ht="12.75" x14ac:dyDescent="0.2">
      <c r="A103" s="41"/>
      <c r="B103" s="35"/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8"/>
      <c r="P103" s="36"/>
      <c r="Q103" s="37"/>
      <c r="R103" s="37"/>
      <c r="S103" s="37"/>
      <c r="T103" s="36"/>
      <c r="U103" s="37"/>
      <c r="V103" s="39"/>
    </row>
  </sheetData>
  <mergeCells count="13">
    <mergeCell ref="T7:V7"/>
    <mergeCell ref="B2:V2"/>
    <mergeCell ref="B3:V3"/>
    <mergeCell ref="B4:V4"/>
    <mergeCell ref="B5:V5"/>
    <mergeCell ref="T6:V6"/>
    <mergeCell ref="F99:H99"/>
    <mergeCell ref="F100:H100"/>
    <mergeCell ref="F101:H101"/>
    <mergeCell ref="F102:H102"/>
    <mergeCell ref="K100:M100"/>
    <mergeCell ref="K99:M99"/>
    <mergeCell ref="K102:M102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30C5-0797-4994-885D-F272743B8E02}">
  <dimension ref="B1:L162"/>
  <sheetViews>
    <sheetView workbookViewId="0">
      <selection activeCell="D9" sqref="D9"/>
    </sheetView>
  </sheetViews>
  <sheetFormatPr baseColWidth="10" defaultRowHeight="11.25" x14ac:dyDescent="0.2"/>
  <cols>
    <col min="1" max="1" width="2.85546875" style="58" customWidth="1"/>
    <col min="2" max="2" width="7.85546875" style="58" customWidth="1"/>
    <col min="3" max="3" width="21.7109375" style="58" customWidth="1"/>
    <col min="4" max="4" width="63.5703125" style="58" customWidth="1"/>
    <col min="5" max="5" width="13.85546875" style="58" customWidth="1"/>
    <col min="6" max="6" width="11" style="58" customWidth="1"/>
    <col min="7" max="7" width="13.140625" style="58" customWidth="1"/>
    <col min="8" max="8" width="13.42578125" style="58" customWidth="1"/>
    <col min="9" max="9" width="13" style="58" customWidth="1"/>
    <col min="10" max="10" width="15.42578125" style="58" customWidth="1"/>
    <col min="11" max="11" width="11.28515625" style="58" customWidth="1"/>
    <col min="12" max="12" width="13.7109375" style="58" customWidth="1"/>
    <col min="13" max="16384" width="11.42578125" style="58"/>
  </cols>
  <sheetData>
    <row r="1" spans="2:12" x14ac:dyDescent="0.2">
      <c r="B1" s="57" t="s">
        <v>92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2:12" x14ac:dyDescent="0.2">
      <c r="B2" s="57" t="s">
        <v>93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x14ac:dyDescent="0.2">
      <c r="B3" s="57" t="s">
        <v>94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12" x14ac:dyDescent="0.2">
      <c r="B4" s="57" t="s">
        <v>121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2:12" x14ac:dyDescent="0.2">
      <c r="B5" s="59"/>
      <c r="C5" s="59" t="s">
        <v>96</v>
      </c>
      <c r="D5" s="60"/>
      <c r="E5" s="61"/>
      <c r="F5" s="61"/>
      <c r="G5" s="61"/>
      <c r="H5" s="61"/>
      <c r="I5" s="61"/>
      <c r="J5" s="62"/>
      <c r="K5" s="63" t="s">
        <v>122</v>
      </c>
      <c r="L5" s="63"/>
    </row>
    <row r="6" spans="2:12" x14ac:dyDescent="0.2">
      <c r="B6" s="59"/>
      <c r="C6" s="59" t="s">
        <v>97</v>
      </c>
      <c r="D6" s="60"/>
      <c r="E6" s="61"/>
      <c r="F6" s="61"/>
      <c r="G6" s="61"/>
      <c r="H6" s="61"/>
      <c r="I6" s="61"/>
      <c r="J6" s="62"/>
      <c r="K6" s="63" t="s">
        <v>123</v>
      </c>
      <c r="L6" s="63"/>
    </row>
    <row r="7" spans="2:12" ht="33" customHeight="1" x14ac:dyDescent="0.2">
      <c r="B7" s="64" t="s">
        <v>124</v>
      </c>
      <c r="C7" s="65" t="s">
        <v>125</v>
      </c>
      <c r="D7" s="66" t="s">
        <v>126</v>
      </c>
      <c r="E7" s="65" t="s">
        <v>127</v>
      </c>
      <c r="F7" s="65" t="s">
        <v>128</v>
      </c>
      <c r="G7" s="65" t="s">
        <v>129</v>
      </c>
      <c r="H7" s="65" t="s">
        <v>130</v>
      </c>
      <c r="I7" s="65" t="s">
        <v>131</v>
      </c>
      <c r="J7" s="65" t="s">
        <v>132</v>
      </c>
      <c r="K7" s="65" t="s">
        <v>133</v>
      </c>
      <c r="L7" s="67" t="s">
        <v>134</v>
      </c>
    </row>
    <row r="8" spans="2:12" x14ac:dyDescent="0.2">
      <c r="B8" s="68" t="s">
        <v>135</v>
      </c>
      <c r="C8" s="68" t="s">
        <v>136</v>
      </c>
      <c r="D8" s="68" t="s">
        <v>137</v>
      </c>
      <c r="E8" s="69">
        <v>45029140591</v>
      </c>
      <c r="F8" s="69">
        <v>-20126771</v>
      </c>
      <c r="G8" s="69">
        <v>-1165055781</v>
      </c>
      <c r="H8" s="69">
        <v>43864084810</v>
      </c>
      <c r="I8" s="69">
        <v>1619234498</v>
      </c>
      <c r="J8" s="69">
        <v>33807112114</v>
      </c>
      <c r="K8" s="70">
        <v>77.069999999999993</v>
      </c>
      <c r="L8" s="69">
        <v>10056972696</v>
      </c>
    </row>
    <row r="9" spans="2:12" x14ac:dyDescent="0.2">
      <c r="B9" s="68" t="s">
        <v>135</v>
      </c>
      <c r="C9" s="68" t="s">
        <v>138</v>
      </c>
      <c r="D9" s="68" t="s">
        <v>139</v>
      </c>
      <c r="E9" s="69">
        <v>45029140591</v>
      </c>
      <c r="F9" s="69">
        <v>-20126771</v>
      </c>
      <c r="G9" s="69">
        <v>-1165055781</v>
      </c>
      <c r="H9" s="69">
        <v>43864084810</v>
      </c>
      <c r="I9" s="69">
        <v>1619234498</v>
      </c>
      <c r="J9" s="69">
        <v>33807112114</v>
      </c>
      <c r="K9" s="70">
        <v>77.069999999999993</v>
      </c>
      <c r="L9" s="69">
        <v>10056972696</v>
      </c>
    </row>
    <row r="10" spans="2:12" x14ac:dyDescent="0.2">
      <c r="B10" s="68" t="s">
        <v>135</v>
      </c>
      <c r="C10" s="68" t="s">
        <v>140</v>
      </c>
      <c r="D10" s="68" t="s">
        <v>141</v>
      </c>
      <c r="E10" s="69">
        <v>3102982477</v>
      </c>
      <c r="F10" s="69">
        <v>-2052491</v>
      </c>
      <c r="G10" s="69">
        <v>-31400770</v>
      </c>
      <c r="H10" s="69">
        <v>3071581707</v>
      </c>
      <c r="I10" s="69">
        <v>77009100</v>
      </c>
      <c r="J10" s="69">
        <v>2426315719</v>
      </c>
      <c r="K10" s="70">
        <v>78.989999999999995</v>
      </c>
      <c r="L10" s="69">
        <v>645265988</v>
      </c>
    </row>
    <row r="11" spans="2:12" x14ac:dyDescent="0.2">
      <c r="B11" s="68" t="s">
        <v>135</v>
      </c>
      <c r="C11" s="68" t="s">
        <v>142</v>
      </c>
      <c r="D11" s="68" t="s">
        <v>143</v>
      </c>
      <c r="E11" s="69">
        <v>856192191</v>
      </c>
      <c r="F11" s="69">
        <v>0</v>
      </c>
      <c r="G11" s="69">
        <v>0</v>
      </c>
      <c r="H11" s="69">
        <v>856192191</v>
      </c>
      <c r="I11" s="69">
        <v>0</v>
      </c>
      <c r="J11" s="69">
        <v>856192191</v>
      </c>
      <c r="K11" s="70">
        <v>100</v>
      </c>
      <c r="L11" s="69">
        <v>0</v>
      </c>
    </row>
    <row r="12" spans="2:12" x14ac:dyDescent="0.2">
      <c r="B12" s="68" t="s">
        <v>135</v>
      </c>
      <c r="C12" s="68" t="s">
        <v>144</v>
      </c>
      <c r="D12" s="68" t="s">
        <v>145</v>
      </c>
      <c r="E12" s="69">
        <v>856192191</v>
      </c>
      <c r="F12" s="69">
        <v>0</v>
      </c>
      <c r="G12" s="69">
        <v>0</v>
      </c>
      <c r="H12" s="69">
        <v>856192191</v>
      </c>
      <c r="I12" s="69">
        <v>0</v>
      </c>
      <c r="J12" s="69">
        <v>856192191</v>
      </c>
      <c r="K12" s="70">
        <v>100</v>
      </c>
      <c r="L12" s="69">
        <v>0</v>
      </c>
    </row>
    <row r="13" spans="2:12" x14ac:dyDescent="0.2">
      <c r="B13" s="68" t="s">
        <v>135</v>
      </c>
      <c r="C13" s="68" t="s">
        <v>146</v>
      </c>
      <c r="D13" s="68" t="s">
        <v>147</v>
      </c>
      <c r="E13" s="69">
        <v>259993961</v>
      </c>
      <c r="F13" s="69">
        <v>0</v>
      </c>
      <c r="G13" s="69">
        <v>0</v>
      </c>
      <c r="H13" s="69">
        <v>259993961</v>
      </c>
      <c r="I13" s="69">
        <v>0</v>
      </c>
      <c r="J13" s="69">
        <v>259993961</v>
      </c>
      <c r="K13" s="70">
        <v>100</v>
      </c>
      <c r="L13" s="69">
        <v>0</v>
      </c>
    </row>
    <row r="14" spans="2:12" x14ac:dyDescent="0.2">
      <c r="B14" s="68" t="s">
        <v>135</v>
      </c>
      <c r="C14" s="68" t="s">
        <v>148</v>
      </c>
      <c r="D14" s="68" t="s">
        <v>149</v>
      </c>
      <c r="E14" s="69">
        <v>259699101</v>
      </c>
      <c r="F14" s="69">
        <v>0</v>
      </c>
      <c r="G14" s="69">
        <v>0</v>
      </c>
      <c r="H14" s="69">
        <v>259699101</v>
      </c>
      <c r="I14" s="69">
        <v>0</v>
      </c>
      <c r="J14" s="69">
        <v>259699101</v>
      </c>
      <c r="K14" s="70">
        <v>100</v>
      </c>
      <c r="L14" s="69">
        <v>0</v>
      </c>
    </row>
    <row r="15" spans="2:12" x14ac:dyDescent="0.2">
      <c r="B15" s="68" t="s">
        <v>135</v>
      </c>
      <c r="C15" s="68" t="s">
        <v>150</v>
      </c>
      <c r="D15" s="68" t="s">
        <v>151</v>
      </c>
      <c r="E15" s="69">
        <v>982868</v>
      </c>
      <c r="F15" s="69">
        <v>0</v>
      </c>
      <c r="G15" s="69">
        <v>0</v>
      </c>
      <c r="H15" s="69">
        <v>982868</v>
      </c>
      <c r="I15" s="69">
        <v>0</v>
      </c>
      <c r="J15" s="69">
        <v>982868</v>
      </c>
      <c r="K15" s="70">
        <v>100</v>
      </c>
      <c r="L15" s="69">
        <v>0</v>
      </c>
    </row>
    <row r="16" spans="2:12" x14ac:dyDescent="0.2">
      <c r="B16" s="68" t="s">
        <v>135</v>
      </c>
      <c r="C16" s="68" t="s">
        <v>152</v>
      </c>
      <c r="D16" s="68" t="s">
        <v>153</v>
      </c>
      <c r="E16" s="69">
        <v>17583811</v>
      </c>
      <c r="F16" s="69">
        <v>0</v>
      </c>
      <c r="G16" s="69">
        <v>0</v>
      </c>
      <c r="H16" s="69">
        <v>17583811</v>
      </c>
      <c r="I16" s="69">
        <v>0</v>
      </c>
      <c r="J16" s="69">
        <v>17583811</v>
      </c>
      <c r="K16" s="70">
        <v>100</v>
      </c>
      <c r="L16" s="69">
        <v>0</v>
      </c>
    </row>
    <row r="17" spans="2:12" x14ac:dyDescent="0.2">
      <c r="B17" s="68" t="s">
        <v>135</v>
      </c>
      <c r="C17" s="68" t="s">
        <v>154</v>
      </c>
      <c r="D17" s="68" t="s">
        <v>155</v>
      </c>
      <c r="E17" s="69">
        <v>241132422</v>
      </c>
      <c r="F17" s="69">
        <v>0</v>
      </c>
      <c r="G17" s="69">
        <v>0</v>
      </c>
      <c r="H17" s="69">
        <v>241132422</v>
      </c>
      <c r="I17" s="69">
        <v>0</v>
      </c>
      <c r="J17" s="69">
        <v>241132422</v>
      </c>
      <c r="K17" s="70">
        <v>100</v>
      </c>
      <c r="L17" s="69">
        <v>0</v>
      </c>
    </row>
    <row r="18" spans="2:12" x14ac:dyDescent="0.2">
      <c r="B18" s="68" t="s">
        <v>135</v>
      </c>
      <c r="C18" s="68" t="s">
        <v>156</v>
      </c>
      <c r="D18" s="68" t="s">
        <v>157</v>
      </c>
      <c r="E18" s="69">
        <v>294860</v>
      </c>
      <c r="F18" s="69">
        <v>0</v>
      </c>
      <c r="G18" s="69">
        <v>0</v>
      </c>
      <c r="H18" s="69">
        <v>294860</v>
      </c>
      <c r="I18" s="69">
        <v>0</v>
      </c>
      <c r="J18" s="69">
        <v>294860</v>
      </c>
      <c r="K18" s="70">
        <v>100</v>
      </c>
      <c r="L18" s="69">
        <v>0</v>
      </c>
    </row>
    <row r="19" spans="2:12" x14ac:dyDescent="0.2">
      <c r="B19" s="68" t="s">
        <v>135</v>
      </c>
      <c r="C19" s="68" t="s">
        <v>158</v>
      </c>
      <c r="D19" s="68" t="s">
        <v>159</v>
      </c>
      <c r="E19" s="69">
        <v>294860</v>
      </c>
      <c r="F19" s="69">
        <v>0</v>
      </c>
      <c r="G19" s="69">
        <v>0</v>
      </c>
      <c r="H19" s="69">
        <v>294860</v>
      </c>
      <c r="I19" s="69">
        <v>0</v>
      </c>
      <c r="J19" s="69">
        <v>294860</v>
      </c>
      <c r="K19" s="70">
        <v>100</v>
      </c>
      <c r="L19" s="69">
        <v>0</v>
      </c>
    </row>
    <row r="20" spans="2:12" x14ac:dyDescent="0.2">
      <c r="B20" s="68" t="s">
        <v>135</v>
      </c>
      <c r="C20" s="68" t="s">
        <v>160</v>
      </c>
      <c r="D20" s="68" t="s">
        <v>161</v>
      </c>
      <c r="E20" s="69">
        <v>33229047</v>
      </c>
      <c r="F20" s="69">
        <v>0</v>
      </c>
      <c r="G20" s="69">
        <v>0</v>
      </c>
      <c r="H20" s="69">
        <v>33229047</v>
      </c>
      <c r="I20" s="69">
        <v>0</v>
      </c>
      <c r="J20" s="69">
        <v>33229047</v>
      </c>
      <c r="K20" s="70">
        <v>100</v>
      </c>
      <c r="L20" s="69">
        <v>0</v>
      </c>
    </row>
    <row r="21" spans="2:12" x14ac:dyDescent="0.2">
      <c r="B21" s="68" t="s">
        <v>135</v>
      </c>
      <c r="C21" s="68" t="s">
        <v>162</v>
      </c>
      <c r="D21" s="68" t="s">
        <v>163</v>
      </c>
      <c r="E21" s="69">
        <v>33229047</v>
      </c>
      <c r="F21" s="69">
        <v>0</v>
      </c>
      <c r="G21" s="69">
        <v>0</v>
      </c>
      <c r="H21" s="69">
        <v>33229047</v>
      </c>
      <c r="I21" s="69">
        <v>0</v>
      </c>
      <c r="J21" s="69">
        <v>33229047</v>
      </c>
      <c r="K21" s="70">
        <v>100</v>
      </c>
      <c r="L21" s="69">
        <v>0</v>
      </c>
    </row>
    <row r="22" spans="2:12" x14ac:dyDescent="0.2">
      <c r="B22" s="68" t="s">
        <v>135</v>
      </c>
      <c r="C22" s="68" t="s">
        <v>164</v>
      </c>
      <c r="D22" s="68" t="s">
        <v>165</v>
      </c>
      <c r="E22" s="69">
        <v>33229047</v>
      </c>
      <c r="F22" s="69">
        <v>0</v>
      </c>
      <c r="G22" s="69">
        <v>0</v>
      </c>
      <c r="H22" s="69">
        <v>33229047</v>
      </c>
      <c r="I22" s="69">
        <v>0</v>
      </c>
      <c r="J22" s="69">
        <v>33229047</v>
      </c>
      <c r="K22" s="70">
        <v>100</v>
      </c>
      <c r="L22" s="69">
        <v>0</v>
      </c>
    </row>
    <row r="23" spans="2:12" x14ac:dyDescent="0.2">
      <c r="B23" s="68" t="s">
        <v>135</v>
      </c>
      <c r="C23" s="68" t="s">
        <v>166</v>
      </c>
      <c r="D23" s="68" t="s">
        <v>167</v>
      </c>
      <c r="E23" s="69">
        <v>562969183</v>
      </c>
      <c r="F23" s="69">
        <v>0</v>
      </c>
      <c r="G23" s="69">
        <v>0</v>
      </c>
      <c r="H23" s="69">
        <v>562969183</v>
      </c>
      <c r="I23" s="69">
        <v>0</v>
      </c>
      <c r="J23" s="69">
        <v>562969183</v>
      </c>
      <c r="K23" s="70">
        <v>100</v>
      </c>
      <c r="L23" s="69">
        <v>0</v>
      </c>
    </row>
    <row r="24" spans="2:12" x14ac:dyDescent="0.2">
      <c r="B24" s="68" t="s">
        <v>135</v>
      </c>
      <c r="C24" s="68" t="s">
        <v>168</v>
      </c>
      <c r="D24" s="68" t="s">
        <v>169</v>
      </c>
      <c r="E24" s="69">
        <v>404061519</v>
      </c>
      <c r="F24" s="69">
        <v>0</v>
      </c>
      <c r="G24" s="69">
        <v>0</v>
      </c>
      <c r="H24" s="69">
        <v>404061519</v>
      </c>
      <c r="I24" s="69">
        <v>0</v>
      </c>
      <c r="J24" s="69">
        <v>404061519</v>
      </c>
      <c r="K24" s="70">
        <v>100</v>
      </c>
      <c r="L24" s="69">
        <v>0</v>
      </c>
    </row>
    <row r="25" spans="2:12" x14ac:dyDescent="0.2">
      <c r="B25" s="68" t="s">
        <v>135</v>
      </c>
      <c r="C25" s="68" t="s">
        <v>170</v>
      </c>
      <c r="D25" s="68" t="s">
        <v>171</v>
      </c>
      <c r="E25" s="69">
        <v>21527519</v>
      </c>
      <c r="F25" s="69">
        <v>0</v>
      </c>
      <c r="G25" s="69">
        <v>0</v>
      </c>
      <c r="H25" s="69">
        <v>21527519</v>
      </c>
      <c r="I25" s="69">
        <v>0</v>
      </c>
      <c r="J25" s="69">
        <v>21527519</v>
      </c>
      <c r="K25" s="70">
        <v>100</v>
      </c>
      <c r="L25" s="69">
        <v>0</v>
      </c>
    </row>
    <row r="26" spans="2:12" x14ac:dyDescent="0.2">
      <c r="B26" s="68" t="s">
        <v>135</v>
      </c>
      <c r="C26" s="68" t="s">
        <v>172</v>
      </c>
      <c r="D26" s="68" t="s">
        <v>173</v>
      </c>
      <c r="E26" s="69">
        <v>137380145</v>
      </c>
      <c r="F26" s="69">
        <v>0</v>
      </c>
      <c r="G26" s="69">
        <v>0</v>
      </c>
      <c r="H26" s="69">
        <v>137380145</v>
      </c>
      <c r="I26" s="69">
        <v>0</v>
      </c>
      <c r="J26" s="69">
        <v>137380145</v>
      </c>
      <c r="K26" s="70">
        <v>100</v>
      </c>
      <c r="L26" s="69">
        <v>0</v>
      </c>
    </row>
    <row r="27" spans="2:12" x14ac:dyDescent="0.2">
      <c r="B27" s="68" t="s">
        <v>135</v>
      </c>
      <c r="C27" s="68" t="s">
        <v>174</v>
      </c>
      <c r="D27" s="68" t="s">
        <v>175</v>
      </c>
      <c r="E27" s="69">
        <v>2246790286</v>
      </c>
      <c r="F27" s="69">
        <v>-2052491</v>
      </c>
      <c r="G27" s="69">
        <v>-31400770</v>
      </c>
      <c r="H27" s="69">
        <v>2215389516</v>
      </c>
      <c r="I27" s="69">
        <v>77009100</v>
      </c>
      <c r="J27" s="69">
        <v>1570123528</v>
      </c>
      <c r="K27" s="70">
        <v>70.87</v>
      </c>
      <c r="L27" s="69">
        <v>645265988</v>
      </c>
    </row>
    <row r="28" spans="2:12" x14ac:dyDescent="0.2">
      <c r="B28" s="68" t="s">
        <v>135</v>
      </c>
      <c r="C28" s="68" t="s">
        <v>176</v>
      </c>
      <c r="D28" s="68" t="s">
        <v>177</v>
      </c>
      <c r="E28" s="69">
        <v>5391890</v>
      </c>
      <c r="F28" s="69">
        <v>0</v>
      </c>
      <c r="G28" s="69">
        <v>0</v>
      </c>
      <c r="H28" s="69">
        <v>5391890</v>
      </c>
      <c r="I28" s="69">
        <v>0</v>
      </c>
      <c r="J28" s="69">
        <v>5391890</v>
      </c>
      <c r="K28" s="70">
        <v>100</v>
      </c>
      <c r="L28" s="69">
        <v>0</v>
      </c>
    </row>
    <row r="29" spans="2:12" x14ac:dyDescent="0.2">
      <c r="B29" s="68" t="s">
        <v>135</v>
      </c>
      <c r="C29" s="68" t="s">
        <v>178</v>
      </c>
      <c r="D29" s="68" t="s">
        <v>179</v>
      </c>
      <c r="E29" s="69">
        <v>5391890</v>
      </c>
      <c r="F29" s="69">
        <v>0</v>
      </c>
      <c r="G29" s="69">
        <v>0</v>
      </c>
      <c r="H29" s="69">
        <v>5391890</v>
      </c>
      <c r="I29" s="69">
        <v>0</v>
      </c>
      <c r="J29" s="69">
        <v>5391890</v>
      </c>
      <c r="K29" s="70">
        <v>100</v>
      </c>
      <c r="L29" s="69">
        <v>0</v>
      </c>
    </row>
    <row r="30" spans="2:12" x14ac:dyDescent="0.2">
      <c r="B30" s="68" t="s">
        <v>135</v>
      </c>
      <c r="C30" s="68" t="s">
        <v>180</v>
      </c>
      <c r="D30" s="68" t="s">
        <v>181</v>
      </c>
      <c r="E30" s="69">
        <v>5391890</v>
      </c>
      <c r="F30" s="69">
        <v>0</v>
      </c>
      <c r="G30" s="69">
        <v>0</v>
      </c>
      <c r="H30" s="69">
        <v>5391890</v>
      </c>
      <c r="I30" s="69">
        <v>0</v>
      </c>
      <c r="J30" s="69">
        <v>5391890</v>
      </c>
      <c r="K30" s="70">
        <v>100</v>
      </c>
      <c r="L30" s="69">
        <v>0</v>
      </c>
    </row>
    <row r="31" spans="2:12" x14ac:dyDescent="0.2">
      <c r="B31" s="68" t="s">
        <v>135</v>
      </c>
      <c r="C31" s="68" t="s">
        <v>182</v>
      </c>
      <c r="D31" s="68" t="s">
        <v>183</v>
      </c>
      <c r="E31" s="69">
        <v>5391890</v>
      </c>
      <c r="F31" s="69">
        <v>0</v>
      </c>
      <c r="G31" s="69">
        <v>0</v>
      </c>
      <c r="H31" s="69">
        <v>5391890</v>
      </c>
      <c r="I31" s="69">
        <v>0</v>
      </c>
      <c r="J31" s="69">
        <v>5391890</v>
      </c>
      <c r="K31" s="70">
        <v>100</v>
      </c>
      <c r="L31" s="69">
        <v>0</v>
      </c>
    </row>
    <row r="32" spans="2:12" x14ac:dyDescent="0.2">
      <c r="B32" s="68" t="s">
        <v>135</v>
      </c>
      <c r="C32" s="68" t="s">
        <v>184</v>
      </c>
      <c r="D32" s="68" t="s">
        <v>185</v>
      </c>
      <c r="E32" s="69">
        <v>2241398396</v>
      </c>
      <c r="F32" s="69">
        <v>-2052491</v>
      </c>
      <c r="G32" s="69">
        <v>-31400770</v>
      </c>
      <c r="H32" s="69">
        <v>2209997626</v>
      </c>
      <c r="I32" s="69">
        <v>77009100</v>
      </c>
      <c r="J32" s="69">
        <v>1564731638</v>
      </c>
      <c r="K32" s="70">
        <v>70.8</v>
      </c>
      <c r="L32" s="69">
        <v>645265988</v>
      </c>
    </row>
    <row r="33" spans="2:12" x14ac:dyDescent="0.2">
      <c r="B33" s="68" t="s">
        <v>135</v>
      </c>
      <c r="C33" s="68" t="s">
        <v>186</v>
      </c>
      <c r="D33" s="68" t="s">
        <v>187</v>
      </c>
      <c r="E33" s="69">
        <v>39848162</v>
      </c>
      <c r="F33" s="69">
        <v>0</v>
      </c>
      <c r="G33" s="69">
        <v>-5868546</v>
      </c>
      <c r="H33" s="69">
        <v>33979616</v>
      </c>
      <c r="I33" s="69">
        <v>0</v>
      </c>
      <c r="J33" s="69">
        <v>28029614</v>
      </c>
      <c r="K33" s="70">
        <v>82.49</v>
      </c>
      <c r="L33" s="69">
        <v>5950002</v>
      </c>
    </row>
    <row r="34" spans="2:12" x14ac:dyDescent="0.2">
      <c r="B34" s="68" t="s">
        <v>135</v>
      </c>
      <c r="C34" s="68" t="s">
        <v>188</v>
      </c>
      <c r="D34" s="68" t="s">
        <v>189</v>
      </c>
      <c r="E34" s="69">
        <v>10643442</v>
      </c>
      <c r="F34" s="69">
        <v>0</v>
      </c>
      <c r="G34" s="69">
        <v>0</v>
      </c>
      <c r="H34" s="69">
        <v>10643442</v>
      </c>
      <c r="I34" s="69">
        <v>0</v>
      </c>
      <c r="J34" s="69">
        <v>5693440</v>
      </c>
      <c r="K34" s="70">
        <v>53.49</v>
      </c>
      <c r="L34" s="69">
        <v>4950002</v>
      </c>
    </row>
    <row r="35" spans="2:12" x14ac:dyDescent="0.2">
      <c r="B35" s="68" t="s">
        <v>135</v>
      </c>
      <c r="C35" s="68" t="s">
        <v>190</v>
      </c>
      <c r="D35" s="68" t="s">
        <v>191</v>
      </c>
      <c r="E35" s="69">
        <v>3893442</v>
      </c>
      <c r="F35" s="69">
        <v>0</v>
      </c>
      <c r="G35" s="69">
        <v>0</v>
      </c>
      <c r="H35" s="69">
        <v>3893442</v>
      </c>
      <c r="I35" s="69">
        <v>0</v>
      </c>
      <c r="J35" s="69">
        <v>3893442</v>
      </c>
      <c r="K35" s="70">
        <v>100</v>
      </c>
      <c r="L35" s="69">
        <v>0</v>
      </c>
    </row>
    <row r="36" spans="2:12" x14ac:dyDescent="0.2">
      <c r="B36" s="68" t="s">
        <v>135</v>
      </c>
      <c r="C36" s="68" t="s">
        <v>192</v>
      </c>
      <c r="D36" s="68" t="s">
        <v>193</v>
      </c>
      <c r="E36" s="69">
        <v>6750000</v>
      </c>
      <c r="F36" s="69">
        <v>0</v>
      </c>
      <c r="G36" s="69">
        <v>0</v>
      </c>
      <c r="H36" s="69">
        <v>6750000</v>
      </c>
      <c r="I36" s="69">
        <v>0</v>
      </c>
      <c r="J36" s="69">
        <v>1799998</v>
      </c>
      <c r="K36" s="70">
        <v>26.67</v>
      </c>
      <c r="L36" s="69">
        <v>4950002</v>
      </c>
    </row>
    <row r="37" spans="2:12" x14ac:dyDescent="0.2">
      <c r="B37" s="68" t="s">
        <v>135</v>
      </c>
      <c r="C37" s="68" t="s">
        <v>194</v>
      </c>
      <c r="D37" s="68" t="s">
        <v>195</v>
      </c>
      <c r="E37" s="69">
        <v>29204720</v>
      </c>
      <c r="F37" s="69">
        <v>0</v>
      </c>
      <c r="G37" s="69">
        <v>-5868546</v>
      </c>
      <c r="H37" s="69">
        <v>23336174</v>
      </c>
      <c r="I37" s="69">
        <v>0</v>
      </c>
      <c r="J37" s="69">
        <v>22336174</v>
      </c>
      <c r="K37" s="70">
        <v>95.71</v>
      </c>
      <c r="L37" s="69">
        <v>1000000</v>
      </c>
    </row>
    <row r="38" spans="2:12" x14ac:dyDescent="0.2">
      <c r="B38" s="68" t="s">
        <v>135</v>
      </c>
      <c r="C38" s="68" t="s">
        <v>196</v>
      </c>
      <c r="D38" s="68" t="s">
        <v>197</v>
      </c>
      <c r="E38" s="69">
        <v>3000</v>
      </c>
      <c r="F38" s="69">
        <v>0</v>
      </c>
      <c r="G38" s="69">
        <v>-3000</v>
      </c>
      <c r="H38" s="69">
        <v>0</v>
      </c>
      <c r="I38" s="69">
        <v>0</v>
      </c>
      <c r="J38" s="69">
        <v>0</v>
      </c>
      <c r="K38" s="70">
        <v>0</v>
      </c>
      <c r="L38" s="69">
        <v>0</v>
      </c>
    </row>
    <row r="39" spans="2:12" x14ac:dyDescent="0.2">
      <c r="B39" s="68" t="s">
        <v>135</v>
      </c>
      <c r="C39" s="68" t="s">
        <v>198</v>
      </c>
      <c r="D39" s="68" t="s">
        <v>199</v>
      </c>
      <c r="E39" s="69">
        <v>22534224</v>
      </c>
      <c r="F39" s="69">
        <v>0</v>
      </c>
      <c r="G39" s="69">
        <v>-5589940</v>
      </c>
      <c r="H39" s="69">
        <v>16944284</v>
      </c>
      <c r="I39" s="69">
        <v>0</v>
      </c>
      <c r="J39" s="69">
        <v>16944284</v>
      </c>
      <c r="K39" s="70">
        <v>100</v>
      </c>
      <c r="L39" s="69">
        <v>0</v>
      </c>
    </row>
    <row r="40" spans="2:12" x14ac:dyDescent="0.2">
      <c r="B40" s="68" t="s">
        <v>135</v>
      </c>
      <c r="C40" s="68" t="s">
        <v>200</v>
      </c>
      <c r="D40" s="68" t="s">
        <v>201</v>
      </c>
      <c r="E40" s="69">
        <v>5391890</v>
      </c>
      <c r="F40" s="69">
        <v>0</v>
      </c>
      <c r="G40" s="69">
        <v>0</v>
      </c>
      <c r="H40" s="69">
        <v>5391890</v>
      </c>
      <c r="I40" s="69">
        <v>0</v>
      </c>
      <c r="J40" s="69">
        <v>5391890</v>
      </c>
      <c r="K40" s="70">
        <v>100</v>
      </c>
      <c r="L40" s="69">
        <v>0</v>
      </c>
    </row>
    <row r="41" spans="2:12" x14ac:dyDescent="0.2">
      <c r="B41" s="68" t="s">
        <v>135</v>
      </c>
      <c r="C41" s="68" t="s">
        <v>202</v>
      </c>
      <c r="D41" s="68" t="s">
        <v>203</v>
      </c>
      <c r="E41" s="69">
        <v>1000000</v>
      </c>
      <c r="F41" s="69">
        <v>0</v>
      </c>
      <c r="G41" s="69">
        <v>0</v>
      </c>
      <c r="H41" s="69">
        <v>1000000</v>
      </c>
      <c r="I41" s="69">
        <v>0</v>
      </c>
      <c r="J41" s="69">
        <v>0</v>
      </c>
      <c r="K41" s="70">
        <v>0</v>
      </c>
      <c r="L41" s="69">
        <v>1000000</v>
      </c>
    </row>
    <row r="42" spans="2:12" x14ac:dyDescent="0.2">
      <c r="B42" s="68" t="s">
        <v>135</v>
      </c>
      <c r="C42" s="68" t="s">
        <v>204</v>
      </c>
      <c r="D42" s="68" t="s">
        <v>205</v>
      </c>
      <c r="E42" s="69">
        <v>275606</v>
      </c>
      <c r="F42" s="69">
        <v>0</v>
      </c>
      <c r="G42" s="69">
        <v>-275606</v>
      </c>
      <c r="H42" s="69">
        <v>0</v>
      </c>
      <c r="I42" s="69">
        <v>0</v>
      </c>
      <c r="J42" s="69">
        <v>0</v>
      </c>
      <c r="K42" s="70">
        <v>0</v>
      </c>
      <c r="L42" s="69">
        <v>0</v>
      </c>
    </row>
    <row r="43" spans="2:12" x14ac:dyDescent="0.2">
      <c r="B43" s="68" t="s">
        <v>135</v>
      </c>
      <c r="C43" s="68" t="s">
        <v>206</v>
      </c>
      <c r="D43" s="68" t="s">
        <v>207</v>
      </c>
      <c r="E43" s="69">
        <v>2201550234</v>
      </c>
      <c r="F43" s="69">
        <v>-2052491</v>
      </c>
      <c r="G43" s="69">
        <v>-25532224</v>
      </c>
      <c r="H43" s="69">
        <v>2176018010</v>
      </c>
      <c r="I43" s="69">
        <v>77009100</v>
      </c>
      <c r="J43" s="69">
        <v>1536702024</v>
      </c>
      <c r="K43" s="70">
        <v>70.62</v>
      </c>
      <c r="L43" s="69">
        <v>639315986</v>
      </c>
    </row>
    <row r="44" spans="2:12" x14ac:dyDescent="0.2">
      <c r="B44" s="68" t="s">
        <v>135</v>
      </c>
      <c r="C44" s="68" t="s">
        <v>208</v>
      </c>
      <c r="D44" s="68" t="s">
        <v>209</v>
      </c>
      <c r="E44" s="69">
        <v>81278972</v>
      </c>
      <c r="F44" s="69">
        <v>0</v>
      </c>
      <c r="G44" s="69">
        <v>-292415</v>
      </c>
      <c r="H44" s="69">
        <v>80986557</v>
      </c>
      <c r="I44" s="69">
        <v>0</v>
      </c>
      <c r="J44" s="69">
        <v>71566437</v>
      </c>
      <c r="K44" s="70">
        <v>88.37</v>
      </c>
      <c r="L44" s="69">
        <v>9420120</v>
      </c>
    </row>
    <row r="45" spans="2:12" x14ac:dyDescent="0.2">
      <c r="B45" s="68" t="s">
        <v>135</v>
      </c>
      <c r="C45" s="68" t="s">
        <v>210</v>
      </c>
      <c r="D45" s="68" t="s">
        <v>211</v>
      </c>
      <c r="E45" s="69">
        <v>292415</v>
      </c>
      <c r="F45" s="69">
        <v>0</v>
      </c>
      <c r="G45" s="69">
        <v>-292415</v>
      </c>
      <c r="H45" s="69">
        <v>0</v>
      </c>
      <c r="I45" s="69">
        <v>0</v>
      </c>
      <c r="J45" s="69">
        <v>0</v>
      </c>
      <c r="K45" s="70">
        <v>0</v>
      </c>
      <c r="L45" s="69">
        <v>0</v>
      </c>
    </row>
    <row r="46" spans="2:12" x14ac:dyDescent="0.2">
      <c r="B46" s="68" t="s">
        <v>135</v>
      </c>
      <c r="C46" s="68" t="s">
        <v>212</v>
      </c>
      <c r="D46" s="68" t="s">
        <v>213</v>
      </c>
      <c r="E46" s="69">
        <v>80986557</v>
      </c>
      <c r="F46" s="69">
        <v>0</v>
      </c>
      <c r="G46" s="69">
        <v>0</v>
      </c>
      <c r="H46" s="69">
        <v>80986557</v>
      </c>
      <c r="I46" s="69">
        <v>0</v>
      </c>
      <c r="J46" s="69">
        <v>71566437</v>
      </c>
      <c r="K46" s="70">
        <v>88.37</v>
      </c>
      <c r="L46" s="69">
        <v>9420120</v>
      </c>
    </row>
    <row r="47" spans="2:12" x14ac:dyDescent="0.2">
      <c r="B47" s="68" t="s">
        <v>135</v>
      </c>
      <c r="C47" s="68" t="s">
        <v>214</v>
      </c>
      <c r="D47" s="68" t="s">
        <v>215</v>
      </c>
      <c r="E47" s="69">
        <v>80986557</v>
      </c>
      <c r="F47" s="69">
        <v>0</v>
      </c>
      <c r="G47" s="69">
        <v>0</v>
      </c>
      <c r="H47" s="69">
        <v>80986557</v>
      </c>
      <c r="I47" s="69">
        <v>0</v>
      </c>
      <c r="J47" s="69">
        <v>71566437</v>
      </c>
      <c r="K47" s="70">
        <v>88.37</v>
      </c>
      <c r="L47" s="69">
        <v>9420120</v>
      </c>
    </row>
    <row r="48" spans="2:12" x14ac:dyDescent="0.2">
      <c r="B48" s="68" t="s">
        <v>135</v>
      </c>
      <c r="C48" s="68" t="s">
        <v>216</v>
      </c>
      <c r="D48" s="68" t="s">
        <v>217</v>
      </c>
      <c r="E48" s="69">
        <v>36275730</v>
      </c>
      <c r="F48" s="69">
        <v>0</v>
      </c>
      <c r="G48" s="69">
        <v>-4990390</v>
      </c>
      <c r="H48" s="69">
        <v>31285340</v>
      </c>
      <c r="I48" s="69">
        <v>0</v>
      </c>
      <c r="J48" s="69">
        <v>31285339</v>
      </c>
      <c r="K48" s="70">
        <v>100</v>
      </c>
      <c r="L48" s="69">
        <v>1</v>
      </c>
    </row>
    <row r="49" spans="2:12" x14ac:dyDescent="0.2">
      <c r="B49" s="68" t="s">
        <v>135</v>
      </c>
      <c r="C49" s="68" t="s">
        <v>218</v>
      </c>
      <c r="D49" s="68" t="s">
        <v>219</v>
      </c>
      <c r="E49" s="69">
        <v>11464308</v>
      </c>
      <c r="F49" s="69">
        <v>0</v>
      </c>
      <c r="G49" s="69">
        <v>-4989500</v>
      </c>
      <c r="H49" s="69">
        <v>6474808</v>
      </c>
      <c r="I49" s="69">
        <v>0</v>
      </c>
      <c r="J49" s="69">
        <v>6474807</v>
      </c>
      <c r="K49" s="70">
        <v>100</v>
      </c>
      <c r="L49" s="69">
        <v>1</v>
      </c>
    </row>
    <row r="50" spans="2:12" x14ac:dyDescent="0.2">
      <c r="B50" s="68" t="s">
        <v>135</v>
      </c>
      <c r="C50" s="68" t="s">
        <v>220</v>
      </c>
      <c r="D50" s="68" t="s">
        <v>221</v>
      </c>
      <c r="E50" s="69">
        <v>4989500</v>
      </c>
      <c r="F50" s="69">
        <v>0</v>
      </c>
      <c r="G50" s="69">
        <v>-4989500</v>
      </c>
      <c r="H50" s="69">
        <v>0</v>
      </c>
      <c r="I50" s="69">
        <v>0</v>
      </c>
      <c r="J50" s="69">
        <v>0</v>
      </c>
      <c r="K50" s="70">
        <v>0</v>
      </c>
      <c r="L50" s="69">
        <v>0</v>
      </c>
    </row>
    <row r="51" spans="2:12" x14ac:dyDescent="0.2">
      <c r="B51" s="68" t="s">
        <v>135</v>
      </c>
      <c r="C51" s="68" t="s">
        <v>222</v>
      </c>
      <c r="D51" s="68" t="s">
        <v>223</v>
      </c>
      <c r="E51" s="69">
        <v>6474808</v>
      </c>
      <c r="F51" s="69">
        <v>0</v>
      </c>
      <c r="G51" s="69">
        <v>0</v>
      </c>
      <c r="H51" s="69">
        <v>6474808</v>
      </c>
      <c r="I51" s="69">
        <v>0</v>
      </c>
      <c r="J51" s="69">
        <v>6474807</v>
      </c>
      <c r="K51" s="70">
        <v>100</v>
      </c>
      <c r="L51" s="69">
        <v>1</v>
      </c>
    </row>
    <row r="52" spans="2:12" x14ac:dyDescent="0.2">
      <c r="B52" s="68" t="s">
        <v>135</v>
      </c>
      <c r="C52" s="68" t="s">
        <v>224</v>
      </c>
      <c r="D52" s="68" t="s">
        <v>225</v>
      </c>
      <c r="E52" s="69">
        <v>24811422</v>
      </c>
      <c r="F52" s="69">
        <v>0</v>
      </c>
      <c r="G52" s="69">
        <v>-890</v>
      </c>
      <c r="H52" s="69">
        <v>24810532</v>
      </c>
      <c r="I52" s="69">
        <v>0</v>
      </c>
      <c r="J52" s="69">
        <v>24810532</v>
      </c>
      <c r="K52" s="70">
        <v>100</v>
      </c>
      <c r="L52" s="69">
        <v>0</v>
      </c>
    </row>
    <row r="53" spans="2:12" x14ac:dyDescent="0.2">
      <c r="B53" s="68" t="s">
        <v>135</v>
      </c>
      <c r="C53" s="68" t="s">
        <v>226</v>
      </c>
      <c r="D53" s="68" t="s">
        <v>227</v>
      </c>
      <c r="E53" s="69">
        <v>24811422</v>
      </c>
      <c r="F53" s="69">
        <v>0</v>
      </c>
      <c r="G53" s="69">
        <v>-890</v>
      </c>
      <c r="H53" s="69">
        <v>24810532</v>
      </c>
      <c r="I53" s="69">
        <v>0</v>
      </c>
      <c r="J53" s="69">
        <v>24810532</v>
      </c>
      <c r="K53" s="70">
        <v>100</v>
      </c>
      <c r="L53" s="69">
        <v>0</v>
      </c>
    </row>
    <row r="54" spans="2:12" x14ac:dyDescent="0.2">
      <c r="B54" s="68" t="s">
        <v>135</v>
      </c>
      <c r="C54" s="68" t="s">
        <v>228</v>
      </c>
      <c r="D54" s="68" t="s">
        <v>229</v>
      </c>
      <c r="E54" s="69">
        <v>1741317844</v>
      </c>
      <c r="F54" s="69">
        <v>-2052491</v>
      </c>
      <c r="G54" s="69">
        <v>-3893088</v>
      </c>
      <c r="H54" s="69">
        <v>1737424756</v>
      </c>
      <c r="I54" s="69">
        <v>0</v>
      </c>
      <c r="J54" s="69">
        <v>1215859549</v>
      </c>
      <c r="K54" s="70">
        <v>69.98</v>
      </c>
      <c r="L54" s="69">
        <v>521565207</v>
      </c>
    </row>
    <row r="55" spans="2:12" x14ac:dyDescent="0.2">
      <c r="B55" s="68" t="s">
        <v>135</v>
      </c>
      <c r="C55" s="68" t="s">
        <v>230</v>
      </c>
      <c r="D55" s="68" t="s">
        <v>231</v>
      </c>
      <c r="E55" s="69">
        <v>1000215233</v>
      </c>
      <c r="F55" s="69">
        <v>0</v>
      </c>
      <c r="G55" s="69">
        <v>0</v>
      </c>
      <c r="H55" s="69">
        <v>1000215233</v>
      </c>
      <c r="I55" s="69">
        <v>0</v>
      </c>
      <c r="J55" s="69">
        <v>596103930</v>
      </c>
      <c r="K55" s="70">
        <v>59.6</v>
      </c>
      <c r="L55" s="69">
        <v>404111303</v>
      </c>
    </row>
    <row r="56" spans="2:12" x14ac:dyDescent="0.2">
      <c r="B56" s="68" t="s">
        <v>135</v>
      </c>
      <c r="C56" s="68" t="s">
        <v>232</v>
      </c>
      <c r="D56" s="68" t="s">
        <v>233</v>
      </c>
      <c r="E56" s="69">
        <v>142324000</v>
      </c>
      <c r="F56" s="69">
        <v>0</v>
      </c>
      <c r="G56" s="69">
        <v>0</v>
      </c>
      <c r="H56" s="69">
        <v>142324000</v>
      </c>
      <c r="I56" s="69">
        <v>0</v>
      </c>
      <c r="J56" s="69">
        <v>49813400</v>
      </c>
      <c r="K56" s="70">
        <v>35</v>
      </c>
      <c r="L56" s="69">
        <v>92510600</v>
      </c>
    </row>
    <row r="57" spans="2:12" x14ac:dyDescent="0.2">
      <c r="B57" s="68" t="s">
        <v>135</v>
      </c>
      <c r="C57" s="68" t="s">
        <v>234</v>
      </c>
      <c r="D57" s="68" t="s">
        <v>235</v>
      </c>
      <c r="E57" s="69">
        <v>857891233</v>
      </c>
      <c r="F57" s="69">
        <v>0</v>
      </c>
      <c r="G57" s="69">
        <v>0</v>
      </c>
      <c r="H57" s="69">
        <v>857891233</v>
      </c>
      <c r="I57" s="69">
        <v>0</v>
      </c>
      <c r="J57" s="69">
        <v>546290530</v>
      </c>
      <c r="K57" s="70">
        <v>63.68</v>
      </c>
      <c r="L57" s="69">
        <v>311600703</v>
      </c>
    </row>
    <row r="58" spans="2:12" x14ac:dyDescent="0.2">
      <c r="B58" s="68" t="s">
        <v>135</v>
      </c>
      <c r="C58" s="68" t="s">
        <v>236</v>
      </c>
      <c r="D58" s="68" t="s">
        <v>237</v>
      </c>
      <c r="E58" s="69">
        <v>319190906</v>
      </c>
      <c r="F58" s="69">
        <v>0</v>
      </c>
      <c r="G58" s="69">
        <v>0</v>
      </c>
      <c r="H58" s="69">
        <v>319190906</v>
      </c>
      <c r="I58" s="69">
        <v>0</v>
      </c>
      <c r="J58" s="69">
        <v>218690905</v>
      </c>
      <c r="K58" s="70">
        <v>68.510000000000005</v>
      </c>
      <c r="L58" s="69">
        <v>100500001</v>
      </c>
    </row>
    <row r="59" spans="2:12" x14ac:dyDescent="0.2">
      <c r="B59" s="68" t="s">
        <v>135</v>
      </c>
      <c r="C59" s="68" t="s">
        <v>238</v>
      </c>
      <c r="D59" s="68" t="s">
        <v>239</v>
      </c>
      <c r="E59" s="69">
        <v>319190906</v>
      </c>
      <c r="F59" s="69">
        <v>0</v>
      </c>
      <c r="G59" s="69">
        <v>0</v>
      </c>
      <c r="H59" s="69">
        <v>319190906</v>
      </c>
      <c r="I59" s="69">
        <v>0</v>
      </c>
      <c r="J59" s="69">
        <v>218690905</v>
      </c>
      <c r="K59" s="70">
        <v>68.510000000000005</v>
      </c>
      <c r="L59" s="69">
        <v>100500001</v>
      </c>
    </row>
    <row r="60" spans="2:12" x14ac:dyDescent="0.2">
      <c r="B60" s="68" t="s">
        <v>135</v>
      </c>
      <c r="C60" s="68" t="s">
        <v>240</v>
      </c>
      <c r="D60" s="68" t="s">
        <v>241</v>
      </c>
      <c r="E60" s="69">
        <v>21048001</v>
      </c>
      <c r="F60" s="69">
        <v>0</v>
      </c>
      <c r="G60" s="69">
        <v>-1747058</v>
      </c>
      <c r="H60" s="69">
        <v>19300943</v>
      </c>
      <c r="I60" s="69">
        <v>0</v>
      </c>
      <c r="J60" s="69">
        <v>3220294</v>
      </c>
      <c r="K60" s="70">
        <v>16.68</v>
      </c>
      <c r="L60" s="69">
        <v>16080649</v>
      </c>
    </row>
    <row r="61" spans="2:12" x14ac:dyDescent="0.2">
      <c r="B61" s="68" t="s">
        <v>135</v>
      </c>
      <c r="C61" s="68" t="s">
        <v>242</v>
      </c>
      <c r="D61" s="68" t="s">
        <v>243</v>
      </c>
      <c r="E61" s="69">
        <v>1504227</v>
      </c>
      <c r="F61" s="69">
        <v>0</v>
      </c>
      <c r="G61" s="69">
        <v>0</v>
      </c>
      <c r="H61" s="69">
        <v>1504227</v>
      </c>
      <c r="I61" s="69">
        <v>0</v>
      </c>
      <c r="J61" s="69">
        <v>1504227</v>
      </c>
      <c r="K61" s="70">
        <v>100</v>
      </c>
      <c r="L61" s="69">
        <v>0</v>
      </c>
    </row>
    <row r="62" spans="2:12" x14ac:dyDescent="0.2">
      <c r="B62" s="68" t="s">
        <v>135</v>
      </c>
      <c r="C62" s="68" t="s">
        <v>244</v>
      </c>
      <c r="D62" s="68" t="s">
        <v>245</v>
      </c>
      <c r="E62" s="69">
        <v>17796716</v>
      </c>
      <c r="F62" s="69">
        <v>0</v>
      </c>
      <c r="G62" s="69">
        <v>0</v>
      </c>
      <c r="H62" s="69">
        <v>17796716</v>
      </c>
      <c r="I62" s="69">
        <v>0</v>
      </c>
      <c r="J62" s="69">
        <v>1716067</v>
      </c>
      <c r="K62" s="70">
        <v>9.64</v>
      </c>
      <c r="L62" s="69">
        <v>16080649</v>
      </c>
    </row>
    <row r="63" spans="2:12" x14ac:dyDescent="0.2">
      <c r="B63" s="68" t="s">
        <v>135</v>
      </c>
      <c r="C63" s="68" t="s">
        <v>246</v>
      </c>
      <c r="D63" s="68" t="s">
        <v>247</v>
      </c>
      <c r="E63" s="69">
        <v>1747058</v>
      </c>
      <c r="F63" s="69">
        <v>0</v>
      </c>
      <c r="G63" s="69">
        <v>-1747058</v>
      </c>
      <c r="H63" s="69">
        <v>0</v>
      </c>
      <c r="I63" s="69">
        <v>0</v>
      </c>
      <c r="J63" s="69">
        <v>0</v>
      </c>
      <c r="K63" s="70">
        <v>0</v>
      </c>
      <c r="L63" s="69">
        <v>0</v>
      </c>
    </row>
    <row r="64" spans="2:12" x14ac:dyDescent="0.2">
      <c r="B64" s="68" t="s">
        <v>135</v>
      </c>
      <c r="C64" s="68" t="s">
        <v>248</v>
      </c>
      <c r="D64" s="68" t="s">
        <v>249</v>
      </c>
      <c r="E64" s="69">
        <v>375170165</v>
      </c>
      <c r="F64" s="69">
        <v>-2052491</v>
      </c>
      <c r="G64" s="69">
        <v>-2052491</v>
      </c>
      <c r="H64" s="69">
        <v>373117674</v>
      </c>
      <c r="I64" s="69">
        <v>0</v>
      </c>
      <c r="J64" s="69">
        <v>372244420</v>
      </c>
      <c r="K64" s="70">
        <v>99.77</v>
      </c>
      <c r="L64" s="69">
        <v>873254</v>
      </c>
    </row>
    <row r="65" spans="2:12" x14ac:dyDescent="0.2">
      <c r="B65" s="68" t="s">
        <v>135</v>
      </c>
      <c r="C65" s="68" t="s">
        <v>250</v>
      </c>
      <c r="D65" s="68" t="s">
        <v>251</v>
      </c>
      <c r="E65" s="69">
        <v>269327374</v>
      </c>
      <c r="F65" s="69">
        <v>0</v>
      </c>
      <c r="G65" s="69">
        <v>0</v>
      </c>
      <c r="H65" s="69">
        <v>269327374</v>
      </c>
      <c r="I65" s="69">
        <v>0</v>
      </c>
      <c r="J65" s="69">
        <v>269327374</v>
      </c>
      <c r="K65" s="70">
        <v>100</v>
      </c>
      <c r="L65" s="69">
        <v>0</v>
      </c>
    </row>
    <row r="66" spans="2:12" x14ac:dyDescent="0.2">
      <c r="B66" s="68" t="s">
        <v>135</v>
      </c>
      <c r="C66" s="68" t="s">
        <v>252</v>
      </c>
      <c r="D66" s="68" t="s">
        <v>253</v>
      </c>
      <c r="E66" s="69">
        <v>105842791</v>
      </c>
      <c r="F66" s="69">
        <v>-2052491</v>
      </c>
      <c r="G66" s="69">
        <v>-2052491</v>
      </c>
      <c r="H66" s="69">
        <v>103790300</v>
      </c>
      <c r="I66" s="69">
        <v>0</v>
      </c>
      <c r="J66" s="69">
        <v>102917046</v>
      </c>
      <c r="K66" s="70">
        <v>99.16</v>
      </c>
      <c r="L66" s="69">
        <v>873254</v>
      </c>
    </row>
    <row r="67" spans="2:12" x14ac:dyDescent="0.2">
      <c r="B67" s="68" t="s">
        <v>135</v>
      </c>
      <c r="C67" s="68" t="s">
        <v>254</v>
      </c>
      <c r="D67" s="68" t="s">
        <v>255</v>
      </c>
      <c r="E67" s="69">
        <v>25693539</v>
      </c>
      <c r="F67" s="69">
        <v>0</v>
      </c>
      <c r="G67" s="69">
        <v>-93539</v>
      </c>
      <c r="H67" s="69">
        <v>25600000</v>
      </c>
      <c r="I67" s="69">
        <v>0</v>
      </c>
      <c r="J67" s="69">
        <v>25600000</v>
      </c>
      <c r="K67" s="70">
        <v>100</v>
      </c>
      <c r="L67" s="69">
        <v>0</v>
      </c>
    </row>
    <row r="68" spans="2:12" x14ac:dyDescent="0.2">
      <c r="B68" s="68" t="s">
        <v>135</v>
      </c>
      <c r="C68" s="68" t="s">
        <v>256</v>
      </c>
      <c r="D68" s="68" t="s">
        <v>257</v>
      </c>
      <c r="E68" s="69">
        <v>25693539</v>
      </c>
      <c r="F68" s="69">
        <v>0</v>
      </c>
      <c r="G68" s="69">
        <v>-93539</v>
      </c>
      <c r="H68" s="69">
        <v>25600000</v>
      </c>
      <c r="I68" s="69">
        <v>0</v>
      </c>
      <c r="J68" s="69">
        <v>25600000</v>
      </c>
      <c r="K68" s="70">
        <v>100</v>
      </c>
      <c r="L68" s="69">
        <v>0</v>
      </c>
    </row>
    <row r="69" spans="2:12" x14ac:dyDescent="0.2">
      <c r="B69" s="68" t="s">
        <v>135</v>
      </c>
      <c r="C69" s="68" t="s">
        <v>258</v>
      </c>
      <c r="D69" s="68" t="s">
        <v>259</v>
      </c>
      <c r="E69" s="69">
        <v>26472273</v>
      </c>
      <c r="F69" s="69">
        <v>0</v>
      </c>
      <c r="G69" s="69">
        <v>-16356263</v>
      </c>
      <c r="H69" s="69">
        <v>10116010</v>
      </c>
      <c r="I69" s="69">
        <v>0</v>
      </c>
      <c r="J69" s="69">
        <v>8433970</v>
      </c>
      <c r="K69" s="70">
        <v>83.37</v>
      </c>
      <c r="L69" s="69">
        <v>1682040</v>
      </c>
    </row>
    <row r="70" spans="2:12" x14ac:dyDescent="0.2">
      <c r="B70" s="68" t="s">
        <v>135</v>
      </c>
      <c r="C70" s="68" t="s">
        <v>260</v>
      </c>
      <c r="D70" s="68" t="s">
        <v>261</v>
      </c>
      <c r="E70" s="69">
        <v>26472273</v>
      </c>
      <c r="F70" s="69">
        <v>0</v>
      </c>
      <c r="G70" s="69">
        <v>-16356263</v>
      </c>
      <c r="H70" s="69">
        <v>10116010</v>
      </c>
      <c r="I70" s="69">
        <v>0</v>
      </c>
      <c r="J70" s="69">
        <v>8433970</v>
      </c>
      <c r="K70" s="70">
        <v>83.37</v>
      </c>
      <c r="L70" s="69">
        <v>1682040</v>
      </c>
    </row>
    <row r="71" spans="2:12" x14ac:dyDescent="0.2">
      <c r="B71" s="68" t="s">
        <v>135</v>
      </c>
      <c r="C71" s="68" t="s">
        <v>262</v>
      </c>
      <c r="D71" s="68" t="s">
        <v>263</v>
      </c>
      <c r="E71" s="69">
        <v>175503</v>
      </c>
      <c r="F71" s="69">
        <v>0</v>
      </c>
      <c r="G71" s="69">
        <v>-175503</v>
      </c>
      <c r="H71" s="69">
        <v>0</v>
      </c>
      <c r="I71" s="69">
        <v>0</v>
      </c>
      <c r="J71" s="69">
        <v>0</v>
      </c>
      <c r="K71" s="70">
        <v>0</v>
      </c>
      <c r="L71" s="69">
        <v>0</v>
      </c>
    </row>
    <row r="72" spans="2:12" x14ac:dyDescent="0.2">
      <c r="B72" s="68" t="s">
        <v>135</v>
      </c>
      <c r="C72" s="68" t="s">
        <v>264</v>
      </c>
      <c r="D72" s="68" t="s">
        <v>265</v>
      </c>
      <c r="E72" s="69">
        <v>15515070</v>
      </c>
      <c r="F72" s="69">
        <v>0</v>
      </c>
      <c r="G72" s="69">
        <v>-10267430</v>
      </c>
      <c r="H72" s="69">
        <v>5247640</v>
      </c>
      <c r="I72" s="69">
        <v>0</v>
      </c>
      <c r="J72" s="69">
        <v>5247640</v>
      </c>
      <c r="K72" s="70">
        <v>100</v>
      </c>
      <c r="L72" s="69">
        <v>0</v>
      </c>
    </row>
    <row r="73" spans="2:12" x14ac:dyDescent="0.2">
      <c r="B73" s="68" t="s">
        <v>135</v>
      </c>
      <c r="C73" s="68" t="s">
        <v>266</v>
      </c>
      <c r="D73" s="68" t="s">
        <v>267</v>
      </c>
      <c r="E73" s="69">
        <v>9089460</v>
      </c>
      <c r="F73" s="69">
        <v>0</v>
      </c>
      <c r="G73" s="69">
        <v>-5913330</v>
      </c>
      <c r="H73" s="69">
        <v>3176130</v>
      </c>
      <c r="I73" s="69">
        <v>0</v>
      </c>
      <c r="J73" s="69">
        <v>3176130</v>
      </c>
      <c r="K73" s="70">
        <v>100</v>
      </c>
      <c r="L73" s="69">
        <v>0</v>
      </c>
    </row>
    <row r="74" spans="2:12" x14ac:dyDescent="0.2">
      <c r="B74" s="68" t="s">
        <v>135</v>
      </c>
      <c r="C74" s="68" t="s">
        <v>268</v>
      </c>
      <c r="D74" s="68" t="s">
        <v>269</v>
      </c>
      <c r="E74" s="69">
        <v>1692240</v>
      </c>
      <c r="F74" s="69">
        <v>0</v>
      </c>
      <c r="G74" s="69">
        <v>0</v>
      </c>
      <c r="H74" s="69">
        <v>1692240</v>
      </c>
      <c r="I74" s="69">
        <v>0</v>
      </c>
      <c r="J74" s="69">
        <v>10200</v>
      </c>
      <c r="K74" s="70">
        <v>0.6</v>
      </c>
      <c r="L74" s="69">
        <v>1682040</v>
      </c>
    </row>
    <row r="75" spans="2:12" x14ac:dyDescent="0.2">
      <c r="B75" s="68" t="s">
        <v>135</v>
      </c>
      <c r="C75" s="68" t="s">
        <v>270</v>
      </c>
      <c r="D75" s="68" t="s">
        <v>271</v>
      </c>
      <c r="E75" s="69">
        <v>31229600</v>
      </c>
      <c r="F75" s="69">
        <v>0</v>
      </c>
      <c r="G75" s="69">
        <v>0</v>
      </c>
      <c r="H75" s="69">
        <v>31229600</v>
      </c>
      <c r="I75" s="69">
        <v>5271867</v>
      </c>
      <c r="J75" s="69">
        <v>28370600</v>
      </c>
      <c r="K75" s="70">
        <v>90.85</v>
      </c>
      <c r="L75" s="69">
        <v>2859000</v>
      </c>
    </row>
    <row r="76" spans="2:12" x14ac:dyDescent="0.2">
      <c r="B76" s="68" t="s">
        <v>135</v>
      </c>
      <c r="C76" s="68" t="s">
        <v>272</v>
      </c>
      <c r="D76" s="68" t="s">
        <v>273</v>
      </c>
      <c r="E76" s="69">
        <v>198000000</v>
      </c>
      <c r="F76" s="69">
        <v>0</v>
      </c>
      <c r="G76" s="69">
        <v>0</v>
      </c>
      <c r="H76" s="69">
        <v>198000000</v>
      </c>
      <c r="I76" s="69">
        <v>71737233</v>
      </c>
      <c r="J76" s="69">
        <v>108746080</v>
      </c>
      <c r="K76" s="70">
        <v>54.92</v>
      </c>
      <c r="L76" s="69">
        <v>89253920</v>
      </c>
    </row>
    <row r="77" spans="2:12" x14ac:dyDescent="0.2">
      <c r="B77" s="68" t="s">
        <v>135</v>
      </c>
      <c r="C77" s="68" t="s">
        <v>274</v>
      </c>
      <c r="D77" s="68" t="s">
        <v>275</v>
      </c>
      <c r="E77" s="69">
        <v>86975815</v>
      </c>
      <c r="F77" s="69">
        <v>0</v>
      </c>
      <c r="G77" s="69">
        <v>-68</v>
      </c>
      <c r="H77" s="69">
        <v>86975747</v>
      </c>
      <c r="I77" s="69">
        <v>0</v>
      </c>
      <c r="J77" s="69">
        <v>72440049</v>
      </c>
      <c r="K77" s="70">
        <v>83.29</v>
      </c>
      <c r="L77" s="69">
        <v>14535698</v>
      </c>
    </row>
    <row r="78" spans="2:12" x14ac:dyDescent="0.2">
      <c r="B78" s="68" t="s">
        <v>135</v>
      </c>
      <c r="C78" s="68" t="s">
        <v>276</v>
      </c>
      <c r="D78" s="68" t="s">
        <v>277</v>
      </c>
      <c r="E78" s="69">
        <v>41926158114</v>
      </c>
      <c r="F78" s="69">
        <v>-18074280</v>
      </c>
      <c r="G78" s="69">
        <v>-1133655011</v>
      </c>
      <c r="H78" s="69">
        <v>40792503103</v>
      </c>
      <c r="I78" s="69">
        <v>1542225398</v>
      </c>
      <c r="J78" s="69">
        <v>31380796395</v>
      </c>
      <c r="K78" s="70">
        <v>76.930000000000007</v>
      </c>
      <c r="L78" s="69">
        <v>9411706708</v>
      </c>
    </row>
    <row r="79" spans="2:12" x14ac:dyDescent="0.2">
      <c r="B79" s="68" t="s">
        <v>135</v>
      </c>
      <c r="C79" s="68" t="s">
        <v>278</v>
      </c>
      <c r="D79" s="68" t="s">
        <v>279</v>
      </c>
      <c r="E79" s="69">
        <v>41926158114</v>
      </c>
      <c r="F79" s="69">
        <v>-18074280</v>
      </c>
      <c r="G79" s="69">
        <v>-1133655011</v>
      </c>
      <c r="H79" s="69">
        <v>40792503103</v>
      </c>
      <c r="I79" s="69">
        <v>1542225398</v>
      </c>
      <c r="J79" s="69">
        <v>31380796395</v>
      </c>
      <c r="K79" s="70">
        <v>76.930000000000007</v>
      </c>
      <c r="L79" s="69">
        <v>9411706708</v>
      </c>
    </row>
    <row r="80" spans="2:12" x14ac:dyDescent="0.2">
      <c r="B80" s="68" t="s">
        <v>135</v>
      </c>
      <c r="C80" s="68" t="s">
        <v>280</v>
      </c>
      <c r="D80" s="68" t="s">
        <v>281</v>
      </c>
      <c r="E80" s="69">
        <v>5335728826</v>
      </c>
      <c r="F80" s="69">
        <v>-3080686</v>
      </c>
      <c r="G80" s="69">
        <v>-446263892</v>
      </c>
      <c r="H80" s="69">
        <v>4889464934</v>
      </c>
      <c r="I80" s="69">
        <v>1500000</v>
      </c>
      <c r="J80" s="69">
        <v>3123406643</v>
      </c>
      <c r="K80" s="70">
        <v>63.88</v>
      </c>
      <c r="L80" s="69">
        <v>1766058291</v>
      </c>
    </row>
    <row r="81" spans="2:12" x14ac:dyDescent="0.2">
      <c r="B81" s="68" t="s">
        <v>135</v>
      </c>
      <c r="C81" s="68" t="s">
        <v>282</v>
      </c>
      <c r="D81" s="68" t="s">
        <v>283</v>
      </c>
      <c r="E81" s="69">
        <v>4526177491</v>
      </c>
      <c r="F81" s="69">
        <v>-1457398</v>
      </c>
      <c r="G81" s="69">
        <v>-426177731</v>
      </c>
      <c r="H81" s="69">
        <v>4099999760</v>
      </c>
      <c r="I81" s="69">
        <v>1500000</v>
      </c>
      <c r="J81" s="69">
        <v>2747131806</v>
      </c>
      <c r="K81" s="70">
        <v>67</v>
      </c>
      <c r="L81" s="69">
        <v>1352867954</v>
      </c>
    </row>
    <row r="82" spans="2:12" x14ac:dyDescent="0.2">
      <c r="B82" s="68" t="s">
        <v>135</v>
      </c>
      <c r="C82" s="68" t="s">
        <v>284</v>
      </c>
      <c r="D82" s="68" t="s">
        <v>285</v>
      </c>
      <c r="E82" s="69">
        <v>4526177491</v>
      </c>
      <c r="F82" s="69">
        <v>-1457398</v>
      </c>
      <c r="G82" s="69">
        <v>-426177731</v>
      </c>
      <c r="H82" s="69">
        <v>4099999760</v>
      </c>
      <c r="I82" s="69">
        <v>1500000</v>
      </c>
      <c r="J82" s="69">
        <v>2747131806</v>
      </c>
      <c r="K82" s="70">
        <v>67</v>
      </c>
      <c r="L82" s="69">
        <v>1352867954</v>
      </c>
    </row>
    <row r="83" spans="2:12" x14ac:dyDescent="0.2">
      <c r="B83" s="68" t="s">
        <v>135</v>
      </c>
      <c r="C83" s="68" t="s">
        <v>286</v>
      </c>
      <c r="D83" s="68" t="s">
        <v>287</v>
      </c>
      <c r="E83" s="69">
        <v>4458662859</v>
      </c>
      <c r="F83" s="69">
        <v>0</v>
      </c>
      <c r="G83" s="69">
        <v>-419246991</v>
      </c>
      <c r="H83" s="69">
        <v>4039415868</v>
      </c>
      <c r="I83" s="69">
        <v>1500000</v>
      </c>
      <c r="J83" s="69">
        <v>2686547914</v>
      </c>
      <c r="K83" s="70">
        <v>66.510000000000005</v>
      </c>
      <c r="L83" s="69">
        <v>1352867954</v>
      </c>
    </row>
    <row r="84" spans="2:12" x14ac:dyDescent="0.2">
      <c r="B84" s="68" t="s">
        <v>135</v>
      </c>
      <c r="C84" s="68" t="s">
        <v>288</v>
      </c>
      <c r="D84" s="68" t="s">
        <v>289</v>
      </c>
      <c r="E84" s="69">
        <v>4458662859</v>
      </c>
      <c r="F84" s="69">
        <v>0</v>
      </c>
      <c r="G84" s="69">
        <v>-419246991</v>
      </c>
      <c r="H84" s="69">
        <v>4039415868</v>
      </c>
      <c r="I84" s="69">
        <v>1500000</v>
      </c>
      <c r="J84" s="69">
        <v>2686547914</v>
      </c>
      <c r="K84" s="70">
        <v>66.510000000000005</v>
      </c>
      <c r="L84" s="69">
        <v>1352867954</v>
      </c>
    </row>
    <row r="85" spans="2:12" x14ac:dyDescent="0.2">
      <c r="B85" s="68" t="s">
        <v>135</v>
      </c>
      <c r="C85" s="68" t="s">
        <v>290</v>
      </c>
      <c r="D85" s="68" t="s">
        <v>291</v>
      </c>
      <c r="E85" s="69">
        <v>602548025</v>
      </c>
      <c r="F85" s="69">
        <v>0</v>
      </c>
      <c r="G85" s="69">
        <v>-108561302</v>
      </c>
      <c r="H85" s="69">
        <v>493986723</v>
      </c>
      <c r="I85" s="69">
        <v>1500000</v>
      </c>
      <c r="J85" s="69">
        <v>50361385</v>
      </c>
      <c r="K85" s="70">
        <v>10.19</v>
      </c>
      <c r="L85" s="69">
        <v>443625338</v>
      </c>
    </row>
    <row r="86" spans="2:12" x14ac:dyDescent="0.2">
      <c r="B86" s="68" t="s">
        <v>135</v>
      </c>
      <c r="C86" s="68" t="s">
        <v>292</v>
      </c>
      <c r="D86" s="68" t="s">
        <v>293</v>
      </c>
      <c r="E86" s="69">
        <v>39485000</v>
      </c>
      <c r="F86" s="69">
        <v>0</v>
      </c>
      <c r="G86" s="69">
        <v>-25240000</v>
      </c>
      <c r="H86" s="69">
        <v>14245000</v>
      </c>
      <c r="I86" s="69">
        <v>0</v>
      </c>
      <c r="J86" s="69">
        <v>14245000</v>
      </c>
      <c r="K86" s="70">
        <v>100</v>
      </c>
      <c r="L86" s="69">
        <v>0</v>
      </c>
    </row>
    <row r="87" spans="2:12" x14ac:dyDescent="0.2">
      <c r="B87" s="68" t="s">
        <v>135</v>
      </c>
      <c r="C87" s="68" t="s">
        <v>294</v>
      </c>
      <c r="D87" s="68" t="s">
        <v>295</v>
      </c>
      <c r="E87" s="69">
        <v>186233</v>
      </c>
      <c r="F87" s="69">
        <v>0</v>
      </c>
      <c r="G87" s="69">
        <v>0</v>
      </c>
      <c r="H87" s="69">
        <v>186233</v>
      </c>
      <c r="I87" s="69">
        <v>0</v>
      </c>
      <c r="J87" s="69">
        <v>0</v>
      </c>
      <c r="K87" s="70">
        <v>0</v>
      </c>
      <c r="L87" s="69">
        <v>186233</v>
      </c>
    </row>
    <row r="88" spans="2:12" x14ac:dyDescent="0.2">
      <c r="B88" s="68" t="s">
        <v>135</v>
      </c>
      <c r="C88" s="68" t="s">
        <v>296</v>
      </c>
      <c r="D88" s="68" t="s">
        <v>297</v>
      </c>
      <c r="E88" s="69">
        <v>330279760</v>
      </c>
      <c r="F88" s="69">
        <v>0</v>
      </c>
      <c r="G88" s="69">
        <v>-18094596</v>
      </c>
      <c r="H88" s="69">
        <v>312185164</v>
      </c>
      <c r="I88" s="69">
        <v>0</v>
      </c>
      <c r="J88" s="69">
        <v>312185164</v>
      </c>
      <c r="K88" s="70">
        <v>100</v>
      </c>
      <c r="L88" s="69">
        <v>0</v>
      </c>
    </row>
    <row r="89" spans="2:12" x14ac:dyDescent="0.2">
      <c r="B89" s="68" t="s">
        <v>135</v>
      </c>
      <c r="C89" s="68" t="s">
        <v>298</v>
      </c>
      <c r="D89" s="68" t="s">
        <v>299</v>
      </c>
      <c r="E89" s="69">
        <v>1358860009</v>
      </c>
      <c r="F89" s="69">
        <v>0</v>
      </c>
      <c r="G89" s="69">
        <v>0</v>
      </c>
      <c r="H89" s="69">
        <v>1358860009</v>
      </c>
      <c r="I89" s="69">
        <v>0</v>
      </c>
      <c r="J89" s="69">
        <v>1358860009</v>
      </c>
      <c r="K89" s="70">
        <v>100</v>
      </c>
      <c r="L89" s="69">
        <v>0</v>
      </c>
    </row>
    <row r="90" spans="2:12" x14ac:dyDescent="0.2">
      <c r="B90" s="68" t="s">
        <v>135</v>
      </c>
      <c r="C90" s="68" t="s">
        <v>300</v>
      </c>
      <c r="D90" s="68" t="s">
        <v>301</v>
      </c>
      <c r="E90" s="69">
        <v>1977095126</v>
      </c>
      <c r="F90" s="69">
        <v>0</v>
      </c>
      <c r="G90" s="69">
        <v>-267351093</v>
      </c>
      <c r="H90" s="69">
        <v>1709744033</v>
      </c>
      <c r="I90" s="69">
        <v>0</v>
      </c>
      <c r="J90" s="69">
        <v>930369364</v>
      </c>
      <c r="K90" s="70">
        <v>54.42</v>
      </c>
      <c r="L90" s="69">
        <v>779374669</v>
      </c>
    </row>
    <row r="91" spans="2:12" x14ac:dyDescent="0.2">
      <c r="B91" s="68" t="s">
        <v>135</v>
      </c>
      <c r="C91" s="68" t="s">
        <v>302</v>
      </c>
      <c r="D91" s="68" t="s">
        <v>303</v>
      </c>
      <c r="E91" s="69">
        <v>150208706</v>
      </c>
      <c r="F91" s="69">
        <v>0</v>
      </c>
      <c r="G91" s="69">
        <v>0</v>
      </c>
      <c r="H91" s="69">
        <v>150208706</v>
      </c>
      <c r="I91" s="69">
        <v>0</v>
      </c>
      <c r="J91" s="69">
        <v>20526992</v>
      </c>
      <c r="K91" s="70">
        <v>13.67</v>
      </c>
      <c r="L91" s="69">
        <v>129681714</v>
      </c>
    </row>
    <row r="92" spans="2:12" x14ac:dyDescent="0.2">
      <c r="B92" s="68" t="s">
        <v>135</v>
      </c>
      <c r="C92" s="68" t="s">
        <v>304</v>
      </c>
      <c r="D92" s="68" t="s">
        <v>305</v>
      </c>
      <c r="E92" s="69">
        <v>67514632</v>
      </c>
      <c r="F92" s="69">
        <v>-1457398</v>
      </c>
      <c r="G92" s="69">
        <v>-6930740</v>
      </c>
      <c r="H92" s="69">
        <v>60583892</v>
      </c>
      <c r="I92" s="69">
        <v>0</v>
      </c>
      <c r="J92" s="69">
        <v>60583892</v>
      </c>
      <c r="K92" s="70">
        <v>100</v>
      </c>
      <c r="L92" s="69">
        <v>0</v>
      </c>
    </row>
    <row r="93" spans="2:12" x14ac:dyDescent="0.2">
      <c r="B93" s="68" t="s">
        <v>135</v>
      </c>
      <c r="C93" s="68" t="s">
        <v>306</v>
      </c>
      <c r="D93" s="68" t="s">
        <v>307</v>
      </c>
      <c r="E93" s="69">
        <v>67514632</v>
      </c>
      <c r="F93" s="69">
        <v>-1457398</v>
      </c>
      <c r="G93" s="69">
        <v>-6930740</v>
      </c>
      <c r="H93" s="69">
        <v>60583892</v>
      </c>
      <c r="I93" s="69">
        <v>0</v>
      </c>
      <c r="J93" s="69">
        <v>60583892</v>
      </c>
      <c r="K93" s="70">
        <v>100</v>
      </c>
      <c r="L93" s="69">
        <v>0</v>
      </c>
    </row>
    <row r="94" spans="2:12" x14ac:dyDescent="0.2">
      <c r="B94" s="68" t="s">
        <v>135</v>
      </c>
      <c r="C94" s="68" t="s">
        <v>308</v>
      </c>
      <c r="D94" s="68" t="s">
        <v>309</v>
      </c>
      <c r="E94" s="69">
        <v>35536125</v>
      </c>
      <c r="F94" s="69">
        <v>-1457398</v>
      </c>
      <c r="G94" s="69">
        <v>-1457399</v>
      </c>
      <c r="H94" s="69">
        <v>34078726</v>
      </c>
      <c r="I94" s="69">
        <v>0</v>
      </c>
      <c r="J94" s="69">
        <v>34078726</v>
      </c>
      <c r="K94" s="70">
        <v>100</v>
      </c>
      <c r="L94" s="69">
        <v>0</v>
      </c>
    </row>
    <row r="95" spans="2:12" x14ac:dyDescent="0.2">
      <c r="B95" s="68" t="s">
        <v>135</v>
      </c>
      <c r="C95" s="68" t="s">
        <v>310</v>
      </c>
      <c r="D95" s="68" t="s">
        <v>311</v>
      </c>
      <c r="E95" s="69">
        <v>10540008</v>
      </c>
      <c r="F95" s="69">
        <v>0</v>
      </c>
      <c r="G95" s="69">
        <v>-5473341</v>
      </c>
      <c r="H95" s="69">
        <v>5066667</v>
      </c>
      <c r="I95" s="69">
        <v>0</v>
      </c>
      <c r="J95" s="69">
        <v>5066667</v>
      </c>
      <c r="K95" s="70">
        <v>100</v>
      </c>
      <c r="L95" s="69">
        <v>0</v>
      </c>
    </row>
    <row r="96" spans="2:12" x14ac:dyDescent="0.2">
      <c r="B96" s="68" t="s">
        <v>135</v>
      </c>
      <c r="C96" s="68" t="s">
        <v>312</v>
      </c>
      <c r="D96" s="68" t="s">
        <v>313</v>
      </c>
      <c r="E96" s="69">
        <v>21438499</v>
      </c>
      <c r="F96" s="69">
        <v>0</v>
      </c>
      <c r="G96" s="69">
        <v>0</v>
      </c>
      <c r="H96" s="69">
        <v>21438499</v>
      </c>
      <c r="I96" s="69">
        <v>0</v>
      </c>
      <c r="J96" s="69">
        <v>21438499</v>
      </c>
      <c r="K96" s="70">
        <v>100</v>
      </c>
      <c r="L96" s="69">
        <v>0</v>
      </c>
    </row>
    <row r="97" spans="2:12" x14ac:dyDescent="0.2">
      <c r="B97" s="68" t="s">
        <v>135</v>
      </c>
      <c r="C97" s="68" t="s">
        <v>314</v>
      </c>
      <c r="D97" s="68" t="s">
        <v>315</v>
      </c>
      <c r="E97" s="69">
        <v>329715062</v>
      </c>
      <c r="F97" s="69">
        <v>0</v>
      </c>
      <c r="G97" s="69">
        <v>-1166668</v>
      </c>
      <c r="H97" s="69">
        <v>328548394</v>
      </c>
      <c r="I97" s="69">
        <v>0</v>
      </c>
      <c r="J97" s="69">
        <v>13030318</v>
      </c>
      <c r="K97" s="70">
        <v>3.97</v>
      </c>
      <c r="L97" s="69">
        <v>315518076</v>
      </c>
    </row>
    <row r="98" spans="2:12" x14ac:dyDescent="0.2">
      <c r="B98" s="68" t="s">
        <v>135</v>
      </c>
      <c r="C98" s="68" t="s">
        <v>316</v>
      </c>
      <c r="D98" s="68" t="s">
        <v>317</v>
      </c>
      <c r="E98" s="69">
        <v>329715062</v>
      </c>
      <c r="F98" s="69">
        <v>0</v>
      </c>
      <c r="G98" s="69">
        <v>-1166668</v>
      </c>
      <c r="H98" s="69">
        <v>328548394</v>
      </c>
      <c r="I98" s="69">
        <v>0</v>
      </c>
      <c r="J98" s="69">
        <v>13030318</v>
      </c>
      <c r="K98" s="70">
        <v>3.97</v>
      </c>
      <c r="L98" s="69">
        <v>315518076</v>
      </c>
    </row>
    <row r="99" spans="2:12" x14ac:dyDescent="0.2">
      <c r="B99" s="68" t="s">
        <v>135</v>
      </c>
      <c r="C99" s="68" t="s">
        <v>318</v>
      </c>
      <c r="D99" s="68" t="s">
        <v>319</v>
      </c>
      <c r="E99" s="69">
        <v>329715062</v>
      </c>
      <c r="F99" s="69">
        <v>0</v>
      </c>
      <c r="G99" s="69">
        <v>-1166668</v>
      </c>
      <c r="H99" s="69">
        <v>328548394</v>
      </c>
      <c r="I99" s="69">
        <v>0</v>
      </c>
      <c r="J99" s="69">
        <v>13030318</v>
      </c>
      <c r="K99" s="70">
        <v>3.97</v>
      </c>
      <c r="L99" s="69">
        <v>315518076</v>
      </c>
    </row>
    <row r="100" spans="2:12" x14ac:dyDescent="0.2">
      <c r="B100" s="68" t="s">
        <v>135</v>
      </c>
      <c r="C100" s="68" t="s">
        <v>320</v>
      </c>
      <c r="D100" s="68" t="s">
        <v>321</v>
      </c>
      <c r="E100" s="69">
        <v>329715062</v>
      </c>
      <c r="F100" s="69">
        <v>0</v>
      </c>
      <c r="G100" s="69">
        <v>-1166668</v>
      </c>
      <c r="H100" s="69">
        <v>328548394</v>
      </c>
      <c r="I100" s="69">
        <v>0</v>
      </c>
      <c r="J100" s="69">
        <v>13030318</v>
      </c>
      <c r="K100" s="70">
        <v>3.97</v>
      </c>
      <c r="L100" s="69">
        <v>315518076</v>
      </c>
    </row>
    <row r="101" spans="2:12" x14ac:dyDescent="0.2">
      <c r="B101" s="68" t="s">
        <v>135</v>
      </c>
      <c r="C101" s="68" t="s">
        <v>322</v>
      </c>
      <c r="D101" s="68" t="s">
        <v>323</v>
      </c>
      <c r="E101" s="69">
        <v>14196986</v>
      </c>
      <c r="F101" s="69">
        <v>0</v>
      </c>
      <c r="G101" s="69">
        <v>-1166668</v>
      </c>
      <c r="H101" s="69">
        <v>13030318</v>
      </c>
      <c r="I101" s="69">
        <v>0</v>
      </c>
      <c r="J101" s="69">
        <v>13030318</v>
      </c>
      <c r="K101" s="70">
        <v>100</v>
      </c>
      <c r="L101" s="69">
        <v>0</v>
      </c>
    </row>
    <row r="102" spans="2:12" x14ac:dyDescent="0.2">
      <c r="B102" s="68" t="s">
        <v>135</v>
      </c>
      <c r="C102" s="68" t="s">
        <v>324</v>
      </c>
      <c r="D102" s="68" t="s">
        <v>325</v>
      </c>
      <c r="E102" s="69">
        <v>315518076</v>
      </c>
      <c r="F102" s="69">
        <v>0</v>
      </c>
      <c r="G102" s="69">
        <v>0</v>
      </c>
      <c r="H102" s="69">
        <v>315518076</v>
      </c>
      <c r="I102" s="69">
        <v>0</v>
      </c>
      <c r="J102" s="69">
        <v>0</v>
      </c>
      <c r="K102" s="70">
        <v>0</v>
      </c>
      <c r="L102" s="69">
        <v>315518076</v>
      </c>
    </row>
    <row r="103" spans="2:12" x14ac:dyDescent="0.2">
      <c r="B103" s="68" t="s">
        <v>135</v>
      </c>
      <c r="C103" s="68" t="s">
        <v>326</v>
      </c>
      <c r="D103" s="68" t="s">
        <v>327</v>
      </c>
      <c r="E103" s="69">
        <v>479836273</v>
      </c>
      <c r="F103" s="69">
        <v>-1623288</v>
      </c>
      <c r="G103" s="69">
        <v>-18919493</v>
      </c>
      <c r="H103" s="69">
        <v>460916780</v>
      </c>
      <c r="I103" s="69">
        <v>0</v>
      </c>
      <c r="J103" s="69">
        <v>363244519</v>
      </c>
      <c r="K103" s="70">
        <v>78.81</v>
      </c>
      <c r="L103" s="69">
        <v>97672261</v>
      </c>
    </row>
    <row r="104" spans="2:12" x14ac:dyDescent="0.2">
      <c r="B104" s="68" t="s">
        <v>135</v>
      </c>
      <c r="C104" s="68" t="s">
        <v>328</v>
      </c>
      <c r="D104" s="68" t="s">
        <v>329</v>
      </c>
      <c r="E104" s="69">
        <v>479836273</v>
      </c>
      <c r="F104" s="69">
        <v>-1623288</v>
      </c>
      <c r="G104" s="69">
        <v>-18919493</v>
      </c>
      <c r="H104" s="69">
        <v>460916780</v>
      </c>
      <c r="I104" s="69">
        <v>0</v>
      </c>
      <c r="J104" s="69">
        <v>363244519</v>
      </c>
      <c r="K104" s="70">
        <v>78.81</v>
      </c>
      <c r="L104" s="69">
        <v>97672261</v>
      </c>
    </row>
    <row r="105" spans="2:12" x14ac:dyDescent="0.2">
      <c r="B105" s="68" t="s">
        <v>135</v>
      </c>
      <c r="C105" s="68" t="s">
        <v>330</v>
      </c>
      <c r="D105" s="68" t="s">
        <v>331</v>
      </c>
      <c r="E105" s="69">
        <v>479836273</v>
      </c>
      <c r="F105" s="69">
        <v>-1623288</v>
      </c>
      <c r="G105" s="69">
        <v>-18919493</v>
      </c>
      <c r="H105" s="69">
        <v>460916780</v>
      </c>
      <c r="I105" s="69">
        <v>0</v>
      </c>
      <c r="J105" s="69">
        <v>363244519</v>
      </c>
      <c r="K105" s="70">
        <v>78.81</v>
      </c>
      <c r="L105" s="69">
        <v>97672261</v>
      </c>
    </row>
    <row r="106" spans="2:12" x14ac:dyDescent="0.2">
      <c r="B106" s="68" t="s">
        <v>135</v>
      </c>
      <c r="C106" s="68" t="s">
        <v>332</v>
      </c>
      <c r="D106" s="68" t="s">
        <v>333</v>
      </c>
      <c r="E106" s="69">
        <v>479836273</v>
      </c>
      <c r="F106" s="69">
        <v>-1623288</v>
      </c>
      <c r="G106" s="69">
        <v>-18919493</v>
      </c>
      <c r="H106" s="69">
        <v>460916780</v>
      </c>
      <c r="I106" s="69">
        <v>0</v>
      </c>
      <c r="J106" s="69">
        <v>363244519</v>
      </c>
      <c r="K106" s="70">
        <v>78.81</v>
      </c>
      <c r="L106" s="69">
        <v>97672261</v>
      </c>
    </row>
    <row r="107" spans="2:12" x14ac:dyDescent="0.2">
      <c r="B107" s="68" t="s">
        <v>135</v>
      </c>
      <c r="C107" s="68" t="s">
        <v>290</v>
      </c>
      <c r="D107" s="68" t="s">
        <v>291</v>
      </c>
      <c r="E107" s="69">
        <v>164936852</v>
      </c>
      <c r="F107" s="69">
        <v>-938365</v>
      </c>
      <c r="G107" s="69">
        <v>-18234570</v>
      </c>
      <c r="H107" s="69">
        <v>146702282</v>
      </c>
      <c r="I107" s="69">
        <v>0</v>
      </c>
      <c r="J107" s="69">
        <v>144064501</v>
      </c>
      <c r="K107" s="70">
        <v>98.2</v>
      </c>
      <c r="L107" s="69">
        <v>2637781</v>
      </c>
    </row>
    <row r="108" spans="2:12" x14ac:dyDescent="0.2">
      <c r="B108" s="68" t="s">
        <v>135</v>
      </c>
      <c r="C108" s="68" t="s">
        <v>334</v>
      </c>
      <c r="D108" s="68" t="s">
        <v>335</v>
      </c>
      <c r="E108" s="69">
        <v>76480824</v>
      </c>
      <c r="F108" s="69">
        <v>0</v>
      </c>
      <c r="G108" s="69">
        <v>0</v>
      </c>
      <c r="H108" s="69">
        <v>76480824</v>
      </c>
      <c r="I108" s="69">
        <v>0</v>
      </c>
      <c r="J108" s="69">
        <v>57360618</v>
      </c>
      <c r="K108" s="70">
        <v>75</v>
      </c>
      <c r="L108" s="69">
        <v>19120206</v>
      </c>
    </row>
    <row r="109" spans="2:12" x14ac:dyDescent="0.2">
      <c r="B109" s="68" t="s">
        <v>135</v>
      </c>
      <c r="C109" s="68" t="s">
        <v>336</v>
      </c>
      <c r="D109" s="68" t="s">
        <v>337</v>
      </c>
      <c r="E109" s="69">
        <v>200723439</v>
      </c>
      <c r="F109" s="69">
        <v>0</v>
      </c>
      <c r="G109" s="69">
        <v>0</v>
      </c>
      <c r="H109" s="69">
        <v>200723439</v>
      </c>
      <c r="I109" s="69">
        <v>0</v>
      </c>
      <c r="J109" s="69">
        <v>127475940</v>
      </c>
      <c r="K109" s="70">
        <v>63.51</v>
      </c>
      <c r="L109" s="69">
        <v>73247499</v>
      </c>
    </row>
    <row r="110" spans="2:12" x14ac:dyDescent="0.2">
      <c r="B110" s="68" t="s">
        <v>135</v>
      </c>
      <c r="C110" s="68" t="s">
        <v>338</v>
      </c>
      <c r="D110" s="68" t="s">
        <v>339</v>
      </c>
      <c r="E110" s="69">
        <v>37695158</v>
      </c>
      <c r="F110" s="69">
        <v>-684923</v>
      </c>
      <c r="G110" s="69">
        <v>-684923</v>
      </c>
      <c r="H110" s="69">
        <v>37010235</v>
      </c>
      <c r="I110" s="69">
        <v>0</v>
      </c>
      <c r="J110" s="69">
        <v>34343460</v>
      </c>
      <c r="K110" s="70">
        <v>92.79</v>
      </c>
      <c r="L110" s="69">
        <v>2666775</v>
      </c>
    </row>
    <row r="111" spans="2:12" x14ac:dyDescent="0.2">
      <c r="B111" s="68" t="s">
        <v>135</v>
      </c>
      <c r="C111" s="68" t="s">
        <v>340</v>
      </c>
      <c r="D111" s="68" t="s">
        <v>341</v>
      </c>
      <c r="E111" s="69">
        <v>36590429288</v>
      </c>
      <c r="F111" s="69">
        <v>-14993594</v>
      </c>
      <c r="G111" s="69">
        <v>-687391119</v>
      </c>
      <c r="H111" s="69">
        <v>35903038169</v>
      </c>
      <c r="I111" s="69">
        <v>1540725398</v>
      </c>
      <c r="J111" s="69">
        <v>28257389752</v>
      </c>
      <c r="K111" s="70">
        <v>78.7</v>
      </c>
      <c r="L111" s="69">
        <v>7645648417</v>
      </c>
    </row>
    <row r="112" spans="2:12" x14ac:dyDescent="0.2">
      <c r="B112" s="68" t="s">
        <v>135</v>
      </c>
      <c r="C112" s="68" t="s">
        <v>342</v>
      </c>
      <c r="D112" s="68" t="s">
        <v>343</v>
      </c>
      <c r="E112" s="69">
        <v>400000000</v>
      </c>
      <c r="F112" s="69">
        <v>0</v>
      </c>
      <c r="G112" s="69">
        <v>0</v>
      </c>
      <c r="H112" s="69">
        <v>400000000</v>
      </c>
      <c r="I112" s="69">
        <v>0</v>
      </c>
      <c r="J112" s="69">
        <v>399865415</v>
      </c>
      <c r="K112" s="70">
        <v>99.97</v>
      </c>
      <c r="L112" s="69">
        <v>134585</v>
      </c>
    </row>
    <row r="113" spans="2:12" x14ac:dyDescent="0.2">
      <c r="B113" s="68" t="s">
        <v>135</v>
      </c>
      <c r="C113" s="68" t="s">
        <v>344</v>
      </c>
      <c r="D113" s="68" t="s">
        <v>345</v>
      </c>
      <c r="E113" s="69">
        <v>400000000</v>
      </c>
      <c r="F113" s="69">
        <v>0</v>
      </c>
      <c r="G113" s="69">
        <v>0</v>
      </c>
      <c r="H113" s="69">
        <v>400000000</v>
      </c>
      <c r="I113" s="69">
        <v>0</v>
      </c>
      <c r="J113" s="69">
        <v>399865415</v>
      </c>
      <c r="K113" s="70">
        <v>99.97</v>
      </c>
      <c r="L113" s="69">
        <v>134585</v>
      </c>
    </row>
    <row r="114" spans="2:12" x14ac:dyDescent="0.2">
      <c r="B114" s="68" t="s">
        <v>135</v>
      </c>
      <c r="C114" s="68" t="s">
        <v>346</v>
      </c>
      <c r="D114" s="68" t="s">
        <v>347</v>
      </c>
      <c r="E114" s="69">
        <v>400000000</v>
      </c>
      <c r="F114" s="69">
        <v>0</v>
      </c>
      <c r="G114" s="69">
        <v>0</v>
      </c>
      <c r="H114" s="69">
        <v>400000000</v>
      </c>
      <c r="I114" s="69">
        <v>0</v>
      </c>
      <c r="J114" s="69">
        <v>399865415</v>
      </c>
      <c r="K114" s="70">
        <v>99.97</v>
      </c>
      <c r="L114" s="69">
        <v>134585</v>
      </c>
    </row>
    <row r="115" spans="2:12" x14ac:dyDescent="0.2">
      <c r="B115" s="68" t="s">
        <v>135</v>
      </c>
      <c r="C115" s="68" t="s">
        <v>348</v>
      </c>
      <c r="D115" s="68" t="s">
        <v>349</v>
      </c>
      <c r="E115" s="69">
        <v>400000000</v>
      </c>
      <c r="F115" s="69">
        <v>0</v>
      </c>
      <c r="G115" s="69">
        <v>0</v>
      </c>
      <c r="H115" s="69">
        <v>400000000</v>
      </c>
      <c r="I115" s="69">
        <v>0</v>
      </c>
      <c r="J115" s="69">
        <v>399865415</v>
      </c>
      <c r="K115" s="70">
        <v>99.97</v>
      </c>
      <c r="L115" s="69">
        <v>134585</v>
      </c>
    </row>
    <row r="116" spans="2:12" x14ac:dyDescent="0.2">
      <c r="B116" s="68" t="s">
        <v>135</v>
      </c>
      <c r="C116" s="68" t="s">
        <v>350</v>
      </c>
      <c r="D116" s="68" t="s">
        <v>351</v>
      </c>
      <c r="E116" s="69">
        <v>27091482714</v>
      </c>
      <c r="F116" s="69">
        <v>-9575966</v>
      </c>
      <c r="G116" s="69">
        <v>-461169264</v>
      </c>
      <c r="H116" s="69">
        <v>26630313450</v>
      </c>
      <c r="I116" s="69">
        <v>978650869</v>
      </c>
      <c r="J116" s="69">
        <v>20182091870</v>
      </c>
      <c r="K116" s="70">
        <v>75.790000000000006</v>
      </c>
      <c r="L116" s="69">
        <v>6448221580</v>
      </c>
    </row>
    <row r="117" spans="2:12" x14ac:dyDescent="0.2">
      <c r="B117" s="68" t="s">
        <v>135</v>
      </c>
      <c r="C117" s="68" t="s">
        <v>352</v>
      </c>
      <c r="D117" s="68" t="s">
        <v>353</v>
      </c>
      <c r="E117" s="69">
        <v>1933413498</v>
      </c>
      <c r="F117" s="69">
        <v>0</v>
      </c>
      <c r="G117" s="69">
        <v>-1734081</v>
      </c>
      <c r="H117" s="69">
        <v>1931679417</v>
      </c>
      <c r="I117" s="69">
        <v>28268233</v>
      </c>
      <c r="J117" s="69">
        <v>1456868275</v>
      </c>
      <c r="K117" s="70">
        <v>75.42</v>
      </c>
      <c r="L117" s="69">
        <v>474811142</v>
      </c>
    </row>
    <row r="118" spans="2:12" x14ac:dyDescent="0.2">
      <c r="B118" s="68" t="s">
        <v>135</v>
      </c>
      <c r="C118" s="68" t="s">
        <v>354</v>
      </c>
      <c r="D118" s="68" t="s">
        <v>355</v>
      </c>
      <c r="E118" s="69">
        <v>1933413498</v>
      </c>
      <c r="F118" s="69">
        <v>0</v>
      </c>
      <c r="G118" s="69">
        <v>-1734081</v>
      </c>
      <c r="H118" s="69">
        <v>1931679417</v>
      </c>
      <c r="I118" s="69">
        <v>28268233</v>
      </c>
      <c r="J118" s="69">
        <v>1456868275</v>
      </c>
      <c r="K118" s="70">
        <v>75.42</v>
      </c>
      <c r="L118" s="69">
        <v>474811142</v>
      </c>
    </row>
    <row r="119" spans="2:12" x14ac:dyDescent="0.2">
      <c r="B119" s="68" t="s">
        <v>135</v>
      </c>
      <c r="C119" s="68" t="s">
        <v>308</v>
      </c>
      <c r="D119" s="68" t="s">
        <v>309</v>
      </c>
      <c r="E119" s="69">
        <v>1184792617</v>
      </c>
      <c r="F119" s="69">
        <v>0</v>
      </c>
      <c r="G119" s="69">
        <v>0</v>
      </c>
      <c r="H119" s="69">
        <v>1184792617</v>
      </c>
      <c r="I119" s="69">
        <v>28268233</v>
      </c>
      <c r="J119" s="69">
        <v>927851955</v>
      </c>
      <c r="K119" s="70">
        <v>78.31</v>
      </c>
      <c r="L119" s="69">
        <v>256940662</v>
      </c>
    </row>
    <row r="120" spans="2:12" x14ac:dyDescent="0.2">
      <c r="B120" s="68" t="s">
        <v>135</v>
      </c>
      <c r="C120" s="68" t="s">
        <v>356</v>
      </c>
      <c r="D120" s="68" t="s">
        <v>357</v>
      </c>
      <c r="E120" s="69">
        <v>148115354</v>
      </c>
      <c r="F120" s="69">
        <v>0</v>
      </c>
      <c r="G120" s="69">
        <v>0</v>
      </c>
      <c r="H120" s="69">
        <v>148115354</v>
      </c>
      <c r="I120" s="69">
        <v>0</v>
      </c>
      <c r="J120" s="69">
        <v>146833874</v>
      </c>
      <c r="K120" s="70">
        <v>99.13</v>
      </c>
      <c r="L120" s="69">
        <v>1281480</v>
      </c>
    </row>
    <row r="121" spans="2:12" x14ac:dyDescent="0.2">
      <c r="B121" s="68" t="s">
        <v>135</v>
      </c>
      <c r="C121" s="68" t="s">
        <v>310</v>
      </c>
      <c r="D121" s="68" t="s">
        <v>311</v>
      </c>
      <c r="E121" s="69">
        <v>215740664</v>
      </c>
      <c r="F121" s="69">
        <v>0</v>
      </c>
      <c r="G121" s="69">
        <v>-1734081</v>
      </c>
      <c r="H121" s="69">
        <v>214006583</v>
      </c>
      <c r="I121" s="69">
        <v>0</v>
      </c>
      <c r="J121" s="69">
        <v>214006583</v>
      </c>
      <c r="K121" s="70">
        <v>100</v>
      </c>
      <c r="L121" s="69">
        <v>0</v>
      </c>
    </row>
    <row r="122" spans="2:12" x14ac:dyDescent="0.2">
      <c r="B122" s="68" t="s">
        <v>135</v>
      </c>
      <c r="C122" s="68" t="s">
        <v>312</v>
      </c>
      <c r="D122" s="68" t="s">
        <v>313</v>
      </c>
      <c r="E122" s="69">
        <v>168175863</v>
      </c>
      <c r="F122" s="69">
        <v>0</v>
      </c>
      <c r="G122" s="69">
        <v>0</v>
      </c>
      <c r="H122" s="69">
        <v>168175863</v>
      </c>
      <c r="I122" s="69">
        <v>0</v>
      </c>
      <c r="J122" s="69">
        <v>168175863</v>
      </c>
      <c r="K122" s="70">
        <v>100</v>
      </c>
      <c r="L122" s="69">
        <v>0</v>
      </c>
    </row>
    <row r="123" spans="2:12" x14ac:dyDescent="0.2">
      <c r="B123" s="68" t="s">
        <v>135</v>
      </c>
      <c r="C123" s="68" t="s">
        <v>358</v>
      </c>
      <c r="D123" s="68" t="s">
        <v>359</v>
      </c>
      <c r="E123" s="69">
        <v>216589000</v>
      </c>
      <c r="F123" s="69">
        <v>0</v>
      </c>
      <c r="G123" s="69">
        <v>0</v>
      </c>
      <c r="H123" s="69">
        <v>216589000</v>
      </c>
      <c r="I123" s="69">
        <v>0</v>
      </c>
      <c r="J123" s="69">
        <v>0</v>
      </c>
      <c r="K123" s="70">
        <v>0</v>
      </c>
      <c r="L123" s="69">
        <v>216589000</v>
      </c>
    </row>
    <row r="124" spans="2:12" x14ac:dyDescent="0.2">
      <c r="B124" s="68" t="s">
        <v>135</v>
      </c>
      <c r="C124" s="68" t="s">
        <v>360</v>
      </c>
      <c r="D124" s="68" t="s">
        <v>361</v>
      </c>
      <c r="E124" s="69">
        <v>25158069216</v>
      </c>
      <c r="F124" s="69">
        <v>-9575966</v>
      </c>
      <c r="G124" s="69">
        <v>-459435183</v>
      </c>
      <c r="H124" s="69">
        <v>24698634033</v>
      </c>
      <c r="I124" s="69">
        <v>950382636</v>
      </c>
      <c r="J124" s="69">
        <v>18725223595</v>
      </c>
      <c r="K124" s="70">
        <v>75.81</v>
      </c>
      <c r="L124" s="69">
        <v>5973410438</v>
      </c>
    </row>
    <row r="125" spans="2:12" x14ac:dyDescent="0.2">
      <c r="B125" s="68" t="s">
        <v>135</v>
      </c>
      <c r="C125" s="68" t="s">
        <v>362</v>
      </c>
      <c r="D125" s="68" t="s">
        <v>363</v>
      </c>
      <c r="E125" s="69">
        <v>25158069216</v>
      </c>
      <c r="F125" s="69">
        <v>-9575966</v>
      </c>
      <c r="G125" s="69">
        <v>-459435183</v>
      </c>
      <c r="H125" s="69">
        <v>24698634033</v>
      </c>
      <c r="I125" s="69">
        <v>950382636</v>
      </c>
      <c r="J125" s="69">
        <v>18725223595</v>
      </c>
      <c r="K125" s="70">
        <v>75.81</v>
      </c>
      <c r="L125" s="69">
        <v>5973410438</v>
      </c>
    </row>
    <row r="126" spans="2:12" x14ac:dyDescent="0.2">
      <c r="B126" s="68" t="s">
        <v>135</v>
      </c>
      <c r="C126" s="68" t="s">
        <v>300</v>
      </c>
      <c r="D126" s="68" t="s">
        <v>301</v>
      </c>
      <c r="E126" s="69">
        <v>6636995128</v>
      </c>
      <c r="F126" s="69">
        <v>0</v>
      </c>
      <c r="G126" s="69">
        <v>0</v>
      </c>
      <c r="H126" s="69">
        <v>6636995128</v>
      </c>
      <c r="I126" s="69">
        <v>0</v>
      </c>
      <c r="J126" s="69">
        <v>5592512033</v>
      </c>
      <c r="K126" s="70">
        <v>84.26</v>
      </c>
      <c r="L126" s="69">
        <v>1044483095</v>
      </c>
    </row>
    <row r="127" spans="2:12" x14ac:dyDescent="0.2">
      <c r="B127" s="68" t="s">
        <v>135</v>
      </c>
      <c r="C127" s="68" t="s">
        <v>364</v>
      </c>
      <c r="D127" s="68" t="s">
        <v>365</v>
      </c>
      <c r="E127" s="69">
        <v>5423958273</v>
      </c>
      <c r="F127" s="69">
        <v>0</v>
      </c>
      <c r="G127" s="69">
        <v>0</v>
      </c>
      <c r="H127" s="69">
        <v>5423958273</v>
      </c>
      <c r="I127" s="69">
        <v>780965715</v>
      </c>
      <c r="J127" s="69">
        <v>4724292200</v>
      </c>
      <c r="K127" s="70">
        <v>87.1</v>
      </c>
      <c r="L127" s="69">
        <v>699666073</v>
      </c>
    </row>
    <row r="128" spans="2:12" x14ac:dyDescent="0.2">
      <c r="B128" s="68" t="s">
        <v>135</v>
      </c>
      <c r="C128" s="68" t="s">
        <v>290</v>
      </c>
      <c r="D128" s="68" t="s">
        <v>291</v>
      </c>
      <c r="E128" s="69">
        <v>2143382645</v>
      </c>
      <c r="F128" s="69">
        <v>-9575966</v>
      </c>
      <c r="G128" s="69">
        <v>-119445621</v>
      </c>
      <c r="H128" s="69">
        <v>2023937024</v>
      </c>
      <c r="I128" s="69">
        <v>7910000</v>
      </c>
      <c r="J128" s="69">
        <v>1997690024</v>
      </c>
      <c r="K128" s="70">
        <v>98.7</v>
      </c>
      <c r="L128" s="69">
        <v>26247000</v>
      </c>
    </row>
    <row r="129" spans="2:12" x14ac:dyDescent="0.2">
      <c r="B129" s="68" t="s">
        <v>135</v>
      </c>
      <c r="C129" s="68" t="s">
        <v>292</v>
      </c>
      <c r="D129" s="68" t="s">
        <v>293</v>
      </c>
      <c r="E129" s="69">
        <v>657126111</v>
      </c>
      <c r="F129" s="69">
        <v>0</v>
      </c>
      <c r="G129" s="69">
        <v>0</v>
      </c>
      <c r="H129" s="69">
        <v>657126111</v>
      </c>
      <c r="I129" s="69">
        <v>25106211</v>
      </c>
      <c r="J129" s="69">
        <v>241666843</v>
      </c>
      <c r="K129" s="70">
        <v>36.78</v>
      </c>
      <c r="L129" s="69">
        <v>415459268</v>
      </c>
    </row>
    <row r="130" spans="2:12" x14ac:dyDescent="0.2">
      <c r="B130" s="68" t="s">
        <v>135</v>
      </c>
      <c r="C130" s="68" t="s">
        <v>366</v>
      </c>
      <c r="D130" s="68" t="s">
        <v>367</v>
      </c>
      <c r="E130" s="69">
        <v>279600670</v>
      </c>
      <c r="F130" s="69">
        <v>0</v>
      </c>
      <c r="G130" s="69">
        <v>-279600670</v>
      </c>
      <c r="H130" s="69">
        <v>0</v>
      </c>
      <c r="I130" s="69">
        <v>0</v>
      </c>
      <c r="J130" s="69">
        <v>0</v>
      </c>
      <c r="K130" s="70">
        <v>0</v>
      </c>
      <c r="L130" s="69">
        <v>0</v>
      </c>
    </row>
    <row r="131" spans="2:12" x14ac:dyDescent="0.2">
      <c r="B131" s="68" t="s">
        <v>135</v>
      </c>
      <c r="C131" s="68" t="s">
        <v>368</v>
      </c>
      <c r="D131" s="68" t="s">
        <v>369</v>
      </c>
      <c r="E131" s="69">
        <v>690462098</v>
      </c>
      <c r="F131" s="69">
        <v>0</v>
      </c>
      <c r="G131" s="69">
        <v>0</v>
      </c>
      <c r="H131" s="69">
        <v>690462098</v>
      </c>
      <c r="I131" s="69">
        <v>0</v>
      </c>
      <c r="J131" s="69">
        <v>577984659</v>
      </c>
      <c r="K131" s="70">
        <v>83.71</v>
      </c>
      <c r="L131" s="69">
        <v>112477439</v>
      </c>
    </row>
    <row r="132" spans="2:12" x14ac:dyDescent="0.2">
      <c r="B132" s="68" t="s">
        <v>135</v>
      </c>
      <c r="C132" s="68" t="s">
        <v>370</v>
      </c>
      <c r="D132" s="68" t="s">
        <v>371</v>
      </c>
      <c r="E132" s="69">
        <v>1785000</v>
      </c>
      <c r="F132" s="69">
        <v>0</v>
      </c>
      <c r="G132" s="69">
        <v>-1785000</v>
      </c>
      <c r="H132" s="69">
        <v>0</v>
      </c>
      <c r="I132" s="69">
        <v>0</v>
      </c>
      <c r="J132" s="69">
        <v>0</v>
      </c>
      <c r="K132" s="70">
        <v>0</v>
      </c>
      <c r="L132" s="69">
        <v>0</v>
      </c>
    </row>
    <row r="133" spans="2:12" x14ac:dyDescent="0.2">
      <c r="B133" s="68" t="s">
        <v>135</v>
      </c>
      <c r="C133" s="68" t="s">
        <v>294</v>
      </c>
      <c r="D133" s="68" t="s">
        <v>295</v>
      </c>
      <c r="E133" s="69">
        <v>185419010</v>
      </c>
      <c r="F133" s="69">
        <v>0</v>
      </c>
      <c r="G133" s="69">
        <v>0</v>
      </c>
      <c r="H133" s="69">
        <v>185419010</v>
      </c>
      <c r="I133" s="69">
        <v>0</v>
      </c>
      <c r="J133" s="69">
        <v>182640332</v>
      </c>
      <c r="K133" s="70">
        <v>98.5</v>
      </c>
      <c r="L133" s="69">
        <v>2778678</v>
      </c>
    </row>
    <row r="134" spans="2:12" x14ac:dyDescent="0.2">
      <c r="B134" s="68" t="s">
        <v>135</v>
      </c>
      <c r="C134" s="68" t="s">
        <v>372</v>
      </c>
      <c r="D134" s="68" t="s">
        <v>373</v>
      </c>
      <c r="E134" s="69">
        <v>570000000</v>
      </c>
      <c r="F134" s="69">
        <v>0</v>
      </c>
      <c r="G134" s="69">
        <v>0</v>
      </c>
      <c r="H134" s="69">
        <v>570000000</v>
      </c>
      <c r="I134" s="69">
        <v>39756601</v>
      </c>
      <c r="J134" s="69">
        <v>389769120</v>
      </c>
      <c r="K134" s="70">
        <v>68.38</v>
      </c>
      <c r="L134" s="69">
        <v>180230880</v>
      </c>
    </row>
    <row r="135" spans="2:12" x14ac:dyDescent="0.2">
      <c r="B135" s="68" t="s">
        <v>135</v>
      </c>
      <c r="C135" s="68" t="s">
        <v>358</v>
      </c>
      <c r="D135" s="68" t="s">
        <v>359</v>
      </c>
      <c r="E135" s="69">
        <v>3796014328</v>
      </c>
      <c r="F135" s="69">
        <v>0</v>
      </c>
      <c r="G135" s="69">
        <v>0</v>
      </c>
      <c r="H135" s="69">
        <v>3796014328</v>
      </c>
      <c r="I135" s="69">
        <v>0</v>
      </c>
      <c r="J135" s="69">
        <v>1666527880</v>
      </c>
      <c r="K135" s="70">
        <v>43.9</v>
      </c>
      <c r="L135" s="69">
        <v>2129486448</v>
      </c>
    </row>
    <row r="136" spans="2:12" x14ac:dyDescent="0.2">
      <c r="B136" s="68" t="s">
        <v>135</v>
      </c>
      <c r="C136" s="68" t="s">
        <v>296</v>
      </c>
      <c r="D136" s="68" t="s">
        <v>297</v>
      </c>
      <c r="E136" s="69">
        <v>875811958</v>
      </c>
      <c r="F136" s="69">
        <v>0</v>
      </c>
      <c r="G136" s="69">
        <v>-58603892</v>
      </c>
      <c r="H136" s="69">
        <v>817208066</v>
      </c>
      <c r="I136" s="69">
        <v>0</v>
      </c>
      <c r="J136" s="69">
        <v>817208066</v>
      </c>
      <c r="K136" s="70">
        <v>100</v>
      </c>
      <c r="L136" s="69">
        <v>0</v>
      </c>
    </row>
    <row r="137" spans="2:12" x14ac:dyDescent="0.2">
      <c r="B137" s="68" t="s">
        <v>135</v>
      </c>
      <c r="C137" s="68" t="s">
        <v>302</v>
      </c>
      <c r="D137" s="68" t="s">
        <v>303</v>
      </c>
      <c r="E137" s="69">
        <v>2381055430</v>
      </c>
      <c r="F137" s="69">
        <v>0</v>
      </c>
      <c r="G137" s="69">
        <v>0</v>
      </c>
      <c r="H137" s="69">
        <v>2381055430</v>
      </c>
      <c r="I137" s="69">
        <v>96644109</v>
      </c>
      <c r="J137" s="69">
        <v>1337728308</v>
      </c>
      <c r="K137" s="70">
        <v>56.18</v>
      </c>
      <c r="L137" s="69">
        <v>1043327122</v>
      </c>
    </row>
    <row r="138" spans="2:12" x14ac:dyDescent="0.2">
      <c r="B138" s="68" t="s">
        <v>135</v>
      </c>
      <c r="C138" s="68" t="s">
        <v>374</v>
      </c>
      <c r="D138" s="68" t="s">
        <v>375</v>
      </c>
      <c r="E138" s="69">
        <v>1516458565</v>
      </c>
      <c r="F138" s="69">
        <v>0</v>
      </c>
      <c r="G138" s="69">
        <v>0</v>
      </c>
      <c r="H138" s="69">
        <v>1516458565</v>
      </c>
      <c r="I138" s="69">
        <v>0</v>
      </c>
      <c r="J138" s="69">
        <v>1197204130</v>
      </c>
      <c r="K138" s="70">
        <v>78.95</v>
      </c>
      <c r="L138" s="69">
        <v>319254435</v>
      </c>
    </row>
    <row r="139" spans="2:12" x14ac:dyDescent="0.2">
      <c r="B139" s="68" t="s">
        <v>135</v>
      </c>
      <c r="C139" s="68" t="s">
        <v>376</v>
      </c>
      <c r="D139" s="68" t="s">
        <v>377</v>
      </c>
      <c r="E139" s="69">
        <v>2720488380</v>
      </c>
      <c r="F139" s="69">
        <v>0</v>
      </c>
      <c r="G139" s="69">
        <v>-2944096</v>
      </c>
      <c r="H139" s="69">
        <v>2717544284</v>
      </c>
      <c r="I139" s="69">
        <v>0</v>
      </c>
      <c r="J139" s="69">
        <v>2612371594</v>
      </c>
      <c r="K139" s="70">
        <v>96.13</v>
      </c>
      <c r="L139" s="69">
        <v>105172690</v>
      </c>
    </row>
    <row r="140" spans="2:12" x14ac:dyDescent="0.2">
      <c r="B140" s="68" t="s">
        <v>135</v>
      </c>
      <c r="C140" s="68" t="s">
        <v>378</v>
      </c>
      <c r="D140" s="68" t="s">
        <v>379</v>
      </c>
      <c r="E140" s="69">
        <v>2720488380</v>
      </c>
      <c r="F140" s="69">
        <v>0</v>
      </c>
      <c r="G140" s="69">
        <v>-2944096</v>
      </c>
      <c r="H140" s="69">
        <v>2717544284</v>
      </c>
      <c r="I140" s="69">
        <v>0</v>
      </c>
      <c r="J140" s="69">
        <v>2612371594</v>
      </c>
      <c r="K140" s="70">
        <v>96.13</v>
      </c>
      <c r="L140" s="69">
        <v>105172690</v>
      </c>
    </row>
    <row r="141" spans="2:12" x14ac:dyDescent="0.2">
      <c r="B141" s="68" t="s">
        <v>135</v>
      </c>
      <c r="C141" s="68" t="s">
        <v>380</v>
      </c>
      <c r="D141" s="68" t="s">
        <v>381</v>
      </c>
      <c r="E141" s="69">
        <v>2720488380</v>
      </c>
      <c r="F141" s="69">
        <v>0</v>
      </c>
      <c r="G141" s="69">
        <v>-2944096</v>
      </c>
      <c r="H141" s="69">
        <v>2717544284</v>
      </c>
      <c r="I141" s="69">
        <v>0</v>
      </c>
      <c r="J141" s="69">
        <v>2612371594</v>
      </c>
      <c r="K141" s="70">
        <v>96.13</v>
      </c>
      <c r="L141" s="69">
        <v>105172690</v>
      </c>
    </row>
    <row r="142" spans="2:12" x14ac:dyDescent="0.2">
      <c r="B142" s="68" t="s">
        <v>135</v>
      </c>
      <c r="C142" s="68" t="s">
        <v>322</v>
      </c>
      <c r="D142" s="68" t="s">
        <v>323</v>
      </c>
      <c r="E142" s="69">
        <v>245315690</v>
      </c>
      <c r="F142" s="69">
        <v>0</v>
      </c>
      <c r="G142" s="69">
        <v>-2944096</v>
      </c>
      <c r="H142" s="69">
        <v>242371594</v>
      </c>
      <c r="I142" s="69">
        <v>0</v>
      </c>
      <c r="J142" s="69">
        <v>242371594</v>
      </c>
      <c r="K142" s="70">
        <v>100</v>
      </c>
      <c r="L142" s="69">
        <v>0</v>
      </c>
    </row>
    <row r="143" spans="2:12" x14ac:dyDescent="0.2">
      <c r="B143" s="68" t="s">
        <v>135</v>
      </c>
      <c r="C143" s="68" t="s">
        <v>324</v>
      </c>
      <c r="D143" s="68" t="s">
        <v>325</v>
      </c>
      <c r="E143" s="69">
        <v>2475172690</v>
      </c>
      <c r="F143" s="69">
        <v>0</v>
      </c>
      <c r="G143" s="69">
        <v>0</v>
      </c>
      <c r="H143" s="69">
        <v>2475172690</v>
      </c>
      <c r="I143" s="69">
        <v>0</v>
      </c>
      <c r="J143" s="69">
        <v>2370000000</v>
      </c>
      <c r="K143" s="70">
        <v>95.75</v>
      </c>
      <c r="L143" s="69">
        <v>105172690</v>
      </c>
    </row>
    <row r="144" spans="2:12" x14ac:dyDescent="0.2">
      <c r="B144" s="68" t="s">
        <v>135</v>
      </c>
      <c r="C144" s="68" t="s">
        <v>382</v>
      </c>
      <c r="D144" s="68" t="s">
        <v>383</v>
      </c>
      <c r="E144" s="69">
        <v>6378458194</v>
      </c>
      <c r="F144" s="69">
        <v>-5417628</v>
      </c>
      <c r="G144" s="69">
        <v>-223277759</v>
      </c>
      <c r="H144" s="69">
        <v>6155180435</v>
      </c>
      <c r="I144" s="69">
        <v>562074529</v>
      </c>
      <c r="J144" s="69">
        <v>5063060873</v>
      </c>
      <c r="K144" s="70">
        <v>82.26</v>
      </c>
      <c r="L144" s="69">
        <v>1092119562</v>
      </c>
    </row>
    <row r="145" spans="2:12" x14ac:dyDescent="0.2">
      <c r="B145" s="68" t="s">
        <v>135</v>
      </c>
      <c r="C145" s="68" t="s">
        <v>384</v>
      </c>
      <c r="D145" s="68" t="s">
        <v>385</v>
      </c>
      <c r="E145" s="69">
        <v>6378458194</v>
      </c>
      <c r="F145" s="69">
        <v>-5417628</v>
      </c>
      <c r="G145" s="69">
        <v>-223277759</v>
      </c>
      <c r="H145" s="69">
        <v>6155180435</v>
      </c>
      <c r="I145" s="69">
        <v>562074529</v>
      </c>
      <c r="J145" s="69">
        <v>5063060873</v>
      </c>
      <c r="K145" s="70">
        <v>82.26</v>
      </c>
      <c r="L145" s="69">
        <v>1092119562</v>
      </c>
    </row>
    <row r="146" spans="2:12" x14ac:dyDescent="0.2">
      <c r="B146" s="68" t="s">
        <v>135</v>
      </c>
      <c r="C146" s="68" t="s">
        <v>386</v>
      </c>
      <c r="D146" s="68" t="s">
        <v>387</v>
      </c>
      <c r="E146" s="69">
        <v>6378458194</v>
      </c>
      <c r="F146" s="69">
        <v>-5417628</v>
      </c>
      <c r="G146" s="69">
        <v>-223277759</v>
      </c>
      <c r="H146" s="69">
        <v>6155180435</v>
      </c>
      <c r="I146" s="69">
        <v>562074529</v>
      </c>
      <c r="J146" s="69">
        <v>5063060873</v>
      </c>
      <c r="K146" s="70">
        <v>82.26</v>
      </c>
      <c r="L146" s="69">
        <v>1092119562</v>
      </c>
    </row>
    <row r="147" spans="2:12" x14ac:dyDescent="0.2">
      <c r="B147" s="68" t="s">
        <v>135</v>
      </c>
      <c r="C147" s="68" t="s">
        <v>388</v>
      </c>
      <c r="D147" s="68" t="s">
        <v>389</v>
      </c>
      <c r="E147" s="69">
        <v>987881559</v>
      </c>
      <c r="F147" s="69">
        <v>0</v>
      </c>
      <c r="G147" s="69">
        <v>0</v>
      </c>
      <c r="H147" s="69">
        <v>987881559</v>
      </c>
      <c r="I147" s="69">
        <v>31377920</v>
      </c>
      <c r="J147" s="69">
        <v>984781262</v>
      </c>
      <c r="K147" s="70">
        <v>99.69</v>
      </c>
      <c r="L147" s="69">
        <v>3100297</v>
      </c>
    </row>
    <row r="148" spans="2:12" x14ac:dyDescent="0.2">
      <c r="B148" s="68" t="s">
        <v>135</v>
      </c>
      <c r="C148" s="68" t="s">
        <v>372</v>
      </c>
      <c r="D148" s="68" t="s">
        <v>373</v>
      </c>
      <c r="E148" s="69">
        <v>755776416</v>
      </c>
      <c r="F148" s="69">
        <v>0</v>
      </c>
      <c r="G148" s="69">
        <v>-3</v>
      </c>
      <c r="H148" s="69">
        <v>755776413</v>
      </c>
      <c r="I148" s="69">
        <v>233646562</v>
      </c>
      <c r="J148" s="69">
        <v>378599740</v>
      </c>
      <c r="K148" s="70">
        <v>50.09</v>
      </c>
      <c r="L148" s="69">
        <v>377176673</v>
      </c>
    </row>
    <row r="149" spans="2:12" x14ac:dyDescent="0.2">
      <c r="B149" s="68" t="s">
        <v>135</v>
      </c>
      <c r="C149" s="68" t="s">
        <v>336</v>
      </c>
      <c r="D149" s="68" t="s">
        <v>337</v>
      </c>
      <c r="E149" s="69">
        <v>70836621</v>
      </c>
      <c r="F149" s="69">
        <v>0</v>
      </c>
      <c r="G149" s="69">
        <v>0</v>
      </c>
      <c r="H149" s="69">
        <v>70836621</v>
      </c>
      <c r="I149" s="69">
        <v>0</v>
      </c>
      <c r="J149" s="69">
        <v>36703891</v>
      </c>
      <c r="K149" s="70">
        <v>51.81</v>
      </c>
      <c r="L149" s="69">
        <v>34132730</v>
      </c>
    </row>
    <row r="150" spans="2:12" x14ac:dyDescent="0.2">
      <c r="B150" s="68" t="s">
        <v>135</v>
      </c>
      <c r="C150" s="68" t="s">
        <v>290</v>
      </c>
      <c r="D150" s="68" t="s">
        <v>291</v>
      </c>
      <c r="E150" s="69">
        <v>2730508266</v>
      </c>
      <c r="F150" s="69">
        <v>-5417628</v>
      </c>
      <c r="G150" s="69">
        <v>-223277756</v>
      </c>
      <c r="H150" s="69">
        <v>2507230510</v>
      </c>
      <c r="I150" s="69">
        <v>20062113</v>
      </c>
      <c r="J150" s="69">
        <v>2179118156</v>
      </c>
      <c r="K150" s="70">
        <v>86.91</v>
      </c>
      <c r="L150" s="69">
        <v>328112354</v>
      </c>
    </row>
    <row r="151" spans="2:12" x14ac:dyDescent="0.2">
      <c r="B151" s="68" t="s">
        <v>135</v>
      </c>
      <c r="C151" s="68" t="s">
        <v>390</v>
      </c>
      <c r="D151" s="68" t="s">
        <v>391</v>
      </c>
      <c r="E151" s="69">
        <v>1034776874</v>
      </c>
      <c r="F151" s="69">
        <v>0</v>
      </c>
      <c r="G151" s="69">
        <v>0</v>
      </c>
      <c r="H151" s="69">
        <v>1034776874</v>
      </c>
      <c r="I151" s="69">
        <v>276987934</v>
      </c>
      <c r="J151" s="69">
        <v>725763461</v>
      </c>
      <c r="K151" s="70">
        <v>70.14</v>
      </c>
      <c r="L151" s="69">
        <v>309013413</v>
      </c>
    </row>
    <row r="152" spans="2:12" x14ac:dyDescent="0.2">
      <c r="B152" s="68" t="s">
        <v>135</v>
      </c>
      <c r="C152" s="68" t="s">
        <v>334</v>
      </c>
      <c r="D152" s="68" t="s">
        <v>335</v>
      </c>
      <c r="E152" s="69">
        <v>273447132</v>
      </c>
      <c r="F152" s="69">
        <v>0</v>
      </c>
      <c r="G152" s="69">
        <v>0</v>
      </c>
      <c r="H152" s="69">
        <v>273447132</v>
      </c>
      <c r="I152" s="69">
        <v>0</v>
      </c>
      <c r="J152" s="69">
        <v>233807353</v>
      </c>
      <c r="K152" s="70">
        <v>85.5</v>
      </c>
      <c r="L152" s="69">
        <v>39639779</v>
      </c>
    </row>
    <row r="153" spans="2:12" x14ac:dyDescent="0.2">
      <c r="B153" s="68" t="s">
        <v>135</v>
      </c>
      <c r="C153" s="68" t="s">
        <v>356</v>
      </c>
      <c r="D153" s="68" t="s">
        <v>357</v>
      </c>
      <c r="E153" s="69">
        <v>525231326</v>
      </c>
      <c r="F153" s="69">
        <v>0</v>
      </c>
      <c r="G153" s="69">
        <v>0</v>
      </c>
      <c r="H153" s="69">
        <v>525231326</v>
      </c>
      <c r="I153" s="69">
        <v>0</v>
      </c>
      <c r="J153" s="69">
        <v>524287010</v>
      </c>
      <c r="K153" s="70">
        <v>99.82</v>
      </c>
      <c r="L153" s="69">
        <v>944316</v>
      </c>
    </row>
    <row r="154" spans="2:12" x14ac:dyDescent="0.2">
      <c r="B154" s="71"/>
      <c r="C154" s="72"/>
      <c r="D154" s="72"/>
      <c r="E154" s="72"/>
      <c r="F154" s="72"/>
      <c r="G154" s="72"/>
      <c r="H154" s="72"/>
      <c r="I154" s="72"/>
      <c r="J154" s="72"/>
      <c r="K154" s="72"/>
      <c r="L154" s="73"/>
    </row>
    <row r="155" spans="2:12" x14ac:dyDescent="0.2">
      <c r="B155" s="74"/>
      <c r="C155" s="75"/>
      <c r="D155" s="75"/>
      <c r="E155" s="75"/>
      <c r="F155" s="75"/>
      <c r="G155" s="75"/>
      <c r="H155" s="75"/>
      <c r="I155" s="75"/>
      <c r="J155" s="75"/>
      <c r="K155" s="75"/>
      <c r="L155" s="76"/>
    </row>
    <row r="156" spans="2:12" ht="15.75" x14ac:dyDescent="0.25">
      <c r="B156" s="74"/>
      <c r="C156" s="75"/>
      <c r="D156" s="75"/>
      <c r="E156" s="75"/>
      <c r="F156" s="75"/>
      <c r="G156" s="77"/>
      <c r="H156" s="75"/>
      <c r="I156" s="75"/>
      <c r="J156" s="75"/>
      <c r="K156" s="75"/>
      <c r="L156" s="76"/>
    </row>
    <row r="157" spans="2:12" x14ac:dyDescent="0.2">
      <c r="B157" s="74"/>
      <c r="C157" s="75"/>
      <c r="D157" s="75"/>
      <c r="E157" s="75"/>
      <c r="F157" s="75"/>
      <c r="G157" s="75"/>
      <c r="H157" s="75"/>
      <c r="I157" s="75"/>
      <c r="J157" s="75"/>
      <c r="K157" s="75"/>
      <c r="L157" s="76"/>
    </row>
    <row r="158" spans="2:12" x14ac:dyDescent="0.2">
      <c r="B158" s="74"/>
      <c r="C158" s="75"/>
      <c r="D158" s="75"/>
      <c r="E158" s="75"/>
      <c r="F158" s="75"/>
      <c r="G158" s="75"/>
      <c r="H158" s="75"/>
      <c r="I158" s="75"/>
      <c r="J158" s="75"/>
      <c r="K158" s="75"/>
      <c r="L158" s="76"/>
    </row>
    <row r="159" spans="2:12" x14ac:dyDescent="0.2">
      <c r="B159" s="74"/>
      <c r="C159" s="75"/>
      <c r="D159" s="72" t="s">
        <v>110</v>
      </c>
      <c r="E159" s="75"/>
      <c r="F159" s="75"/>
      <c r="G159" s="75"/>
      <c r="H159" s="78" t="s">
        <v>392</v>
      </c>
      <c r="I159" s="78"/>
      <c r="J159" s="78"/>
      <c r="K159" s="75"/>
      <c r="L159" s="76"/>
    </row>
    <row r="160" spans="2:12" x14ac:dyDescent="0.2">
      <c r="B160" s="74"/>
      <c r="C160" s="75"/>
      <c r="D160" s="75" t="s">
        <v>111</v>
      </c>
      <c r="E160" s="75"/>
      <c r="F160" s="75"/>
      <c r="G160" s="75"/>
      <c r="H160" s="79" t="s">
        <v>114</v>
      </c>
      <c r="I160" s="79"/>
      <c r="J160" s="79"/>
      <c r="K160" s="75"/>
      <c r="L160" s="76"/>
    </row>
    <row r="161" spans="2:12" x14ac:dyDescent="0.2">
      <c r="B161" s="74"/>
      <c r="C161" s="75"/>
      <c r="D161" s="75" t="s">
        <v>393</v>
      </c>
      <c r="E161" s="75"/>
      <c r="F161" s="75"/>
      <c r="G161" s="75"/>
      <c r="H161" s="79" t="s">
        <v>120</v>
      </c>
      <c r="I161" s="79"/>
      <c r="J161" s="79"/>
      <c r="K161" s="75"/>
      <c r="L161" s="76"/>
    </row>
    <row r="162" spans="2:12" x14ac:dyDescent="0.2">
      <c r="B162" s="80"/>
      <c r="C162" s="81"/>
      <c r="D162" s="81" t="s">
        <v>112</v>
      </c>
      <c r="E162" s="81"/>
      <c r="F162" s="81"/>
      <c r="G162" s="81"/>
      <c r="H162" s="82" t="s">
        <v>112</v>
      </c>
      <c r="I162" s="82"/>
      <c r="J162" s="82"/>
      <c r="K162" s="81"/>
      <c r="L162" s="83"/>
    </row>
  </sheetData>
  <mergeCells count="10">
    <mergeCell ref="H159:J159"/>
    <mergeCell ref="H160:J160"/>
    <mergeCell ref="H161:J161"/>
    <mergeCell ref="H162:J162"/>
    <mergeCell ref="B1:L1"/>
    <mergeCell ref="B2:L2"/>
    <mergeCell ref="B3:L3"/>
    <mergeCell ref="B4:L4"/>
    <mergeCell ref="K5:L5"/>
    <mergeCell ref="K6:L6"/>
  </mergeCells>
  <printOptions horizontalCentered="1"/>
  <pageMargins left="0.74803149606299213" right="0.74803149606299213" top="0.78740157480314965" bottom="0.78740157480314965" header="0.51181102362204722" footer="0.51181102362204722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BB3A-1EFB-4C21-AC92-44F1E4B6E728}">
  <dimension ref="A1:M30"/>
  <sheetViews>
    <sheetView topLeftCell="B1" workbookViewId="0">
      <selection activeCell="G13" sqref="G13"/>
    </sheetView>
  </sheetViews>
  <sheetFormatPr baseColWidth="10" defaultRowHeight="12" x14ac:dyDescent="0.2"/>
  <cols>
    <col min="1" max="1" width="56" style="87" customWidth="1"/>
    <col min="2" max="2" width="13.85546875" style="87" customWidth="1"/>
    <col min="3" max="3" width="12.140625" style="87" customWidth="1"/>
    <col min="4" max="4" width="9.42578125" style="87" customWidth="1"/>
    <col min="5" max="5" width="13.42578125" style="87" customWidth="1"/>
    <col min="6" max="6" width="12.5703125" style="87" customWidth="1"/>
    <col min="7" max="7" width="13.7109375" style="87" customWidth="1"/>
    <col min="8" max="8" width="14.7109375" style="87" customWidth="1"/>
    <col min="9" max="9" width="7.5703125" style="87" customWidth="1"/>
    <col min="10" max="10" width="12.28515625" style="87" customWidth="1"/>
    <col min="11" max="11" width="9.42578125" style="87" customWidth="1"/>
    <col min="12" max="12" width="9.7109375" style="87" customWidth="1"/>
    <col min="13" max="13" width="7.85546875" style="87" customWidth="1"/>
    <col min="14" max="16384" width="11.42578125" style="87"/>
  </cols>
  <sheetData>
    <row r="1" spans="1:13" x14ac:dyDescent="0.2">
      <c r="A1" s="84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x14ac:dyDescent="0.2">
      <c r="A2" s="88" t="s">
        <v>93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x14ac:dyDescent="0.2">
      <c r="A3" s="88" t="s">
        <v>94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1:13" x14ac:dyDescent="0.2">
      <c r="A4" s="88" t="s">
        <v>394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x14ac:dyDescent="0.2">
      <c r="A6" s="94" t="s">
        <v>395</v>
      </c>
      <c r="B6" s="95"/>
      <c r="C6" s="95"/>
      <c r="D6" s="95"/>
      <c r="E6" s="95"/>
      <c r="F6" s="95"/>
      <c r="G6" s="95"/>
      <c r="H6" s="95"/>
      <c r="I6" s="96"/>
      <c r="J6" s="97" t="s">
        <v>396</v>
      </c>
      <c r="K6" s="97"/>
      <c r="L6" s="97"/>
      <c r="M6" s="98"/>
    </row>
    <row r="7" spans="1:13" x14ac:dyDescent="0.2">
      <c r="A7" s="99" t="s">
        <v>397</v>
      </c>
      <c r="B7" s="100"/>
      <c r="C7" s="100"/>
      <c r="D7" s="100"/>
      <c r="E7" s="100"/>
      <c r="F7" s="100"/>
      <c r="G7" s="100"/>
      <c r="H7" s="100"/>
      <c r="I7" s="101"/>
      <c r="J7" s="102" t="s">
        <v>398</v>
      </c>
      <c r="K7" s="102"/>
      <c r="L7" s="102"/>
      <c r="M7" s="103"/>
    </row>
    <row r="8" spans="1:13" ht="36" x14ac:dyDescent="0.2">
      <c r="A8" s="14" t="s">
        <v>399</v>
      </c>
      <c r="B8" s="15" t="s">
        <v>400</v>
      </c>
      <c r="C8" s="16" t="s">
        <v>401</v>
      </c>
      <c r="D8" s="16" t="s">
        <v>402</v>
      </c>
      <c r="E8" s="16" t="s">
        <v>98</v>
      </c>
      <c r="F8" s="15" t="s">
        <v>403</v>
      </c>
      <c r="G8" s="16" t="s">
        <v>404</v>
      </c>
      <c r="H8" s="16" t="s">
        <v>405</v>
      </c>
      <c r="I8" s="14" t="s">
        <v>406</v>
      </c>
      <c r="J8" s="18" t="s">
        <v>407</v>
      </c>
      <c r="K8" s="18" t="s">
        <v>408</v>
      </c>
      <c r="L8" s="18" t="s">
        <v>409</v>
      </c>
      <c r="M8" s="14" t="s">
        <v>410</v>
      </c>
    </row>
    <row r="9" spans="1:13" x14ac:dyDescent="0.2">
      <c r="A9" s="104" t="s">
        <v>7</v>
      </c>
      <c r="B9" s="105">
        <v>-378470965000</v>
      </c>
      <c r="C9" s="105">
        <v>0</v>
      </c>
      <c r="D9" s="105">
        <v>0</v>
      </c>
      <c r="E9" s="105">
        <v>-378470965000</v>
      </c>
      <c r="F9" s="105">
        <v>-9776421865</v>
      </c>
      <c r="G9" s="105">
        <v>-225418080479</v>
      </c>
      <c r="H9" s="105">
        <v>-153052884521</v>
      </c>
      <c r="I9" s="106">
        <v>59.560200000000002</v>
      </c>
      <c r="J9" s="107">
        <v>0</v>
      </c>
      <c r="K9" s="107">
        <v>0</v>
      </c>
      <c r="L9" s="107">
        <v>0</v>
      </c>
      <c r="M9" s="106">
        <v>0</v>
      </c>
    </row>
    <row r="10" spans="1:13" x14ac:dyDescent="0.2">
      <c r="A10" s="104" t="s">
        <v>8</v>
      </c>
      <c r="B10" s="105">
        <v>-378470965000</v>
      </c>
      <c r="C10" s="105">
        <v>0</v>
      </c>
      <c r="D10" s="105">
        <v>0</v>
      </c>
      <c r="E10" s="105">
        <v>-378470965000</v>
      </c>
      <c r="F10" s="105">
        <v>-9776421865</v>
      </c>
      <c r="G10" s="105">
        <v>-225418080479</v>
      </c>
      <c r="H10" s="105">
        <v>-153052884521</v>
      </c>
      <c r="I10" s="106">
        <v>59.560200000000002</v>
      </c>
      <c r="J10" s="107">
        <v>0</v>
      </c>
      <c r="K10" s="107">
        <v>0</v>
      </c>
      <c r="L10" s="107">
        <v>0</v>
      </c>
      <c r="M10" s="106">
        <v>0</v>
      </c>
    </row>
    <row r="11" spans="1:13" x14ac:dyDescent="0.2">
      <c r="A11" s="104" t="s">
        <v>411</v>
      </c>
      <c r="B11" s="105">
        <v>0</v>
      </c>
      <c r="C11" s="105">
        <v>0</v>
      </c>
      <c r="D11" s="105">
        <v>0</v>
      </c>
      <c r="E11" s="105">
        <v>0</v>
      </c>
      <c r="F11" s="105">
        <v>-200000</v>
      </c>
      <c r="G11" s="105">
        <v>-4966655</v>
      </c>
      <c r="H11" s="105">
        <v>4966655</v>
      </c>
      <c r="I11" s="106">
        <v>0</v>
      </c>
      <c r="J11" s="107">
        <v>0</v>
      </c>
      <c r="K11" s="107">
        <v>0</v>
      </c>
      <c r="L11" s="107">
        <v>0</v>
      </c>
      <c r="M11" s="106">
        <v>0</v>
      </c>
    </row>
    <row r="12" spans="1:13" x14ac:dyDescent="0.2">
      <c r="A12" s="104" t="s">
        <v>412</v>
      </c>
      <c r="B12" s="105">
        <v>-30446000</v>
      </c>
      <c r="C12" s="105">
        <v>0</v>
      </c>
      <c r="D12" s="105">
        <v>0</v>
      </c>
      <c r="E12" s="105">
        <v>-30446000</v>
      </c>
      <c r="F12" s="105">
        <v>-3106396</v>
      </c>
      <c r="G12" s="105">
        <v>-33920392</v>
      </c>
      <c r="H12" s="105">
        <v>3474392</v>
      </c>
      <c r="I12" s="106">
        <v>111.4117</v>
      </c>
      <c r="J12" s="107">
        <v>0</v>
      </c>
      <c r="K12" s="107">
        <v>0</v>
      </c>
      <c r="L12" s="107">
        <v>0</v>
      </c>
      <c r="M12" s="106">
        <v>0</v>
      </c>
    </row>
    <row r="13" spans="1:13" x14ac:dyDescent="0.2">
      <c r="A13" s="104" t="s">
        <v>413</v>
      </c>
      <c r="B13" s="105">
        <v>-190160000</v>
      </c>
      <c r="C13" s="105">
        <v>0</v>
      </c>
      <c r="D13" s="105">
        <v>0</v>
      </c>
      <c r="E13" s="105">
        <v>-190160000</v>
      </c>
      <c r="F13" s="105">
        <v>0</v>
      </c>
      <c r="G13" s="105">
        <v>-3653277900</v>
      </c>
      <c r="H13" s="105">
        <v>3463117900</v>
      </c>
      <c r="I13" s="106">
        <v>1921.16</v>
      </c>
      <c r="J13" s="107">
        <v>0</v>
      </c>
      <c r="K13" s="107">
        <v>0</v>
      </c>
      <c r="L13" s="107">
        <v>0</v>
      </c>
      <c r="M13" s="106">
        <v>0</v>
      </c>
    </row>
    <row r="14" spans="1:13" x14ac:dyDescent="0.2">
      <c r="A14" s="104" t="s">
        <v>414</v>
      </c>
      <c r="B14" s="105">
        <v>-1706545000</v>
      </c>
      <c r="C14" s="105">
        <v>0</v>
      </c>
      <c r="D14" s="105">
        <v>0</v>
      </c>
      <c r="E14" s="105">
        <v>-1706545000</v>
      </c>
      <c r="F14" s="105">
        <v>0</v>
      </c>
      <c r="G14" s="105">
        <v>-440606411</v>
      </c>
      <c r="H14" s="105">
        <v>-1265938589</v>
      </c>
      <c r="I14" s="106">
        <v>25.8186</v>
      </c>
      <c r="J14" s="107">
        <v>0</v>
      </c>
      <c r="K14" s="107">
        <v>0</v>
      </c>
      <c r="L14" s="107">
        <v>0</v>
      </c>
      <c r="M14" s="106">
        <v>0</v>
      </c>
    </row>
    <row r="15" spans="1:13" x14ac:dyDescent="0.2">
      <c r="A15" s="104" t="s">
        <v>415</v>
      </c>
      <c r="B15" s="105">
        <v>-24075155000</v>
      </c>
      <c r="C15" s="105">
        <v>0</v>
      </c>
      <c r="D15" s="105">
        <v>0</v>
      </c>
      <c r="E15" s="105">
        <v>-24075155000</v>
      </c>
      <c r="F15" s="105">
        <v>0</v>
      </c>
      <c r="G15" s="105">
        <v>-24075155000</v>
      </c>
      <c r="H15" s="105">
        <v>0</v>
      </c>
      <c r="I15" s="106">
        <v>100</v>
      </c>
      <c r="J15" s="107">
        <v>0</v>
      </c>
      <c r="K15" s="107">
        <v>0</v>
      </c>
      <c r="L15" s="107">
        <v>0</v>
      </c>
      <c r="M15" s="106">
        <v>0</v>
      </c>
    </row>
    <row r="16" spans="1:13" x14ac:dyDescent="0.2">
      <c r="A16" s="104" t="s">
        <v>416</v>
      </c>
      <c r="B16" s="105">
        <v>-10889784000</v>
      </c>
      <c r="C16" s="105">
        <v>0</v>
      </c>
      <c r="D16" s="105">
        <v>0</v>
      </c>
      <c r="E16" s="105">
        <v>-10889784000</v>
      </c>
      <c r="F16" s="105">
        <v>0</v>
      </c>
      <c r="G16" s="105">
        <v>-10889784000</v>
      </c>
      <c r="H16" s="105">
        <v>0</v>
      </c>
      <c r="I16" s="106">
        <v>100</v>
      </c>
      <c r="J16" s="107">
        <v>0</v>
      </c>
      <c r="K16" s="107">
        <v>0</v>
      </c>
      <c r="L16" s="107">
        <v>0</v>
      </c>
      <c r="M16" s="106">
        <v>0</v>
      </c>
    </row>
    <row r="17" spans="1:13" x14ac:dyDescent="0.2">
      <c r="A17" s="104" t="s">
        <v>417</v>
      </c>
      <c r="B17" s="105">
        <v>-2825163000</v>
      </c>
      <c r="C17" s="105">
        <v>0</v>
      </c>
      <c r="D17" s="105">
        <v>0</v>
      </c>
      <c r="E17" s="105">
        <v>-2825163000</v>
      </c>
      <c r="F17" s="105">
        <v>0</v>
      </c>
      <c r="G17" s="105">
        <v>-2825163000</v>
      </c>
      <c r="H17" s="105">
        <v>0</v>
      </c>
      <c r="I17" s="106">
        <v>100</v>
      </c>
      <c r="J17" s="107">
        <v>0</v>
      </c>
      <c r="K17" s="107">
        <v>0</v>
      </c>
      <c r="L17" s="107">
        <v>0</v>
      </c>
      <c r="M17" s="106">
        <v>0</v>
      </c>
    </row>
    <row r="18" spans="1:13" x14ac:dyDescent="0.2">
      <c r="A18" s="104" t="s">
        <v>418</v>
      </c>
      <c r="B18" s="105">
        <v>-3500000000</v>
      </c>
      <c r="C18" s="105">
        <v>0</v>
      </c>
      <c r="D18" s="105">
        <v>0</v>
      </c>
      <c r="E18" s="105">
        <v>-3500000000</v>
      </c>
      <c r="F18" s="105">
        <v>-151134169</v>
      </c>
      <c r="G18" s="105">
        <v>-1410460537</v>
      </c>
      <c r="H18" s="105">
        <v>-2089539463</v>
      </c>
      <c r="I18" s="106">
        <v>40.298900000000003</v>
      </c>
      <c r="J18" s="107">
        <v>0</v>
      </c>
      <c r="K18" s="107">
        <v>0</v>
      </c>
      <c r="L18" s="107">
        <v>0</v>
      </c>
      <c r="M18" s="106">
        <v>0</v>
      </c>
    </row>
    <row r="19" spans="1:13" x14ac:dyDescent="0.2">
      <c r="A19" s="104" t="s">
        <v>419</v>
      </c>
      <c r="B19" s="105">
        <v>-252000000</v>
      </c>
      <c r="C19" s="105">
        <v>0</v>
      </c>
      <c r="D19" s="105">
        <v>0</v>
      </c>
      <c r="E19" s="105">
        <v>-252000000</v>
      </c>
      <c r="F19" s="105">
        <v>-15146690</v>
      </c>
      <c r="G19" s="105">
        <v>-134296221</v>
      </c>
      <c r="H19" s="105">
        <v>-117703779</v>
      </c>
      <c r="I19" s="106">
        <v>53.292200000000001</v>
      </c>
      <c r="J19" s="107">
        <v>0</v>
      </c>
      <c r="K19" s="107">
        <v>0</v>
      </c>
      <c r="L19" s="107">
        <v>0</v>
      </c>
      <c r="M19" s="106">
        <v>0</v>
      </c>
    </row>
    <row r="20" spans="1:13" x14ac:dyDescent="0.2">
      <c r="A20" s="104" t="s">
        <v>420</v>
      </c>
      <c r="B20" s="105">
        <v>0</v>
      </c>
      <c r="C20" s="105">
        <v>0</v>
      </c>
      <c r="D20" s="105">
        <v>0</v>
      </c>
      <c r="E20" s="105">
        <v>0</v>
      </c>
      <c r="F20" s="105">
        <v>-8253</v>
      </c>
      <c r="G20" s="105">
        <v>-832397</v>
      </c>
      <c r="H20" s="105">
        <v>832397</v>
      </c>
      <c r="I20" s="106">
        <v>0</v>
      </c>
      <c r="J20" s="107">
        <v>0</v>
      </c>
      <c r="K20" s="107">
        <v>0</v>
      </c>
      <c r="L20" s="107">
        <v>0</v>
      </c>
      <c r="M20" s="106">
        <v>0</v>
      </c>
    </row>
    <row r="21" spans="1:13" x14ac:dyDescent="0.2">
      <c r="A21" s="104" t="s">
        <v>421</v>
      </c>
      <c r="B21" s="105">
        <v>-335001712000</v>
      </c>
      <c r="C21" s="105">
        <v>0</v>
      </c>
      <c r="D21" s="105">
        <v>0</v>
      </c>
      <c r="E21" s="105">
        <v>-335001712000</v>
      </c>
      <c r="F21" s="105">
        <v>-9606826357</v>
      </c>
      <c r="G21" s="105">
        <v>-181949617966</v>
      </c>
      <c r="H21" s="105">
        <v>-153052094034</v>
      </c>
      <c r="I21" s="106">
        <v>54.313000000000002</v>
      </c>
      <c r="J21" s="107">
        <v>0</v>
      </c>
      <c r="K21" s="107">
        <v>0</v>
      </c>
      <c r="L21" s="107">
        <v>0</v>
      </c>
      <c r="M21" s="106">
        <v>0</v>
      </c>
    </row>
    <row r="22" spans="1:13" x14ac:dyDescent="0.2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13" x14ac:dyDescent="0.2">
      <c r="A23" s="111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12"/>
    </row>
    <row r="24" spans="1:13" x14ac:dyDescent="0.2">
      <c r="A24" s="111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12"/>
    </row>
    <row r="25" spans="1:13" x14ac:dyDescent="0.2">
      <c r="A25" s="111"/>
      <c r="B25" s="113"/>
      <c r="C25" s="109"/>
      <c r="D25" s="109"/>
      <c r="E25" s="109"/>
      <c r="F25" s="109"/>
      <c r="G25" s="109"/>
      <c r="H25" s="109"/>
      <c r="I25" s="114"/>
      <c r="J25" s="114"/>
      <c r="K25" s="114"/>
      <c r="L25" s="114"/>
      <c r="M25" s="112"/>
    </row>
    <row r="26" spans="1:13" x14ac:dyDescent="0.2">
      <c r="A26" s="111"/>
      <c r="B26" s="115" t="s">
        <v>110</v>
      </c>
      <c r="C26" s="115"/>
      <c r="D26" s="109"/>
      <c r="E26" s="109"/>
      <c r="F26" s="109"/>
      <c r="G26" s="109"/>
      <c r="H26" s="109"/>
      <c r="I26" s="116" t="s">
        <v>113</v>
      </c>
      <c r="J26" s="116"/>
      <c r="K26" s="116"/>
      <c r="L26" s="116"/>
      <c r="M26" s="112"/>
    </row>
    <row r="27" spans="1:13" x14ac:dyDescent="0.2">
      <c r="A27" s="111"/>
      <c r="B27" s="117" t="s">
        <v>111</v>
      </c>
      <c r="C27" s="117"/>
      <c r="D27" s="109"/>
      <c r="E27" s="109"/>
      <c r="F27" s="109"/>
      <c r="G27" s="109"/>
      <c r="H27" s="109"/>
      <c r="I27" s="118" t="s">
        <v>114</v>
      </c>
      <c r="J27" s="118"/>
      <c r="K27" s="118"/>
      <c r="L27" s="118"/>
      <c r="M27" s="112"/>
    </row>
    <row r="28" spans="1:13" x14ac:dyDescent="0.2">
      <c r="A28" s="111"/>
      <c r="B28" s="119" t="s">
        <v>393</v>
      </c>
      <c r="C28" s="119"/>
      <c r="D28" s="109"/>
      <c r="E28" s="109"/>
      <c r="F28" s="109"/>
      <c r="G28" s="109"/>
      <c r="H28" s="109"/>
      <c r="I28" s="118" t="s">
        <v>422</v>
      </c>
      <c r="J28" s="118"/>
      <c r="K28" s="118"/>
      <c r="L28" s="118"/>
      <c r="M28" s="112"/>
    </row>
    <row r="29" spans="1:13" x14ac:dyDescent="0.2">
      <c r="A29" s="111"/>
      <c r="B29" s="119" t="s">
        <v>112</v>
      </c>
      <c r="C29" s="119"/>
      <c r="D29" s="109"/>
      <c r="E29" s="109"/>
      <c r="F29" s="109"/>
      <c r="G29" s="109"/>
      <c r="H29" s="109"/>
      <c r="I29" s="118" t="s">
        <v>112</v>
      </c>
      <c r="J29" s="118"/>
      <c r="K29" s="118"/>
      <c r="L29" s="118"/>
      <c r="M29" s="112"/>
    </row>
    <row r="30" spans="1:13" x14ac:dyDescent="0.2">
      <c r="A30" s="120"/>
      <c r="B30" s="121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22"/>
    </row>
  </sheetData>
  <mergeCells count="14">
    <mergeCell ref="B29:C29"/>
    <mergeCell ref="I29:L29"/>
    <mergeCell ref="B26:C26"/>
    <mergeCell ref="I26:L26"/>
    <mergeCell ref="B27:C27"/>
    <mergeCell ref="I27:L27"/>
    <mergeCell ref="B28:C28"/>
    <mergeCell ref="I28:L28"/>
    <mergeCell ref="A1:M1"/>
    <mergeCell ref="A2:M2"/>
    <mergeCell ref="A3:M3"/>
    <mergeCell ref="A4:M4"/>
    <mergeCell ref="J6:M6"/>
    <mergeCell ref="J7:M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E35FA-8237-48B3-A172-E4C4AD67FCB0}">
  <dimension ref="A2:U41"/>
  <sheetViews>
    <sheetView tabSelected="1" view="pageBreakPreview" zoomScaleNormal="100" zoomScaleSheetLayoutView="100" workbookViewId="0">
      <pane xSplit="6" ySplit="7" topLeftCell="Q8" activePane="bottomRight" state="frozen"/>
      <selection pane="topRight" activeCell="G1" sqref="G1"/>
      <selection pane="bottomLeft" activeCell="A8" sqref="A8"/>
      <selection pane="bottomRight" activeCell="A36" sqref="A36:N36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56.85546875" customWidth="1"/>
    <col min="4" max="4" width="21.5703125" bestFit="1" customWidth="1"/>
    <col min="5" max="5" width="19.85546875" customWidth="1"/>
    <col min="6" max="6" width="17" customWidth="1"/>
    <col min="7" max="7" width="20.5703125" hidden="1" customWidth="1"/>
    <col min="8" max="10" width="20.140625" hidden="1" customWidth="1"/>
    <col min="11" max="11" width="21.85546875" hidden="1" customWidth="1"/>
    <col min="12" max="12" width="20.140625" hidden="1" customWidth="1"/>
    <col min="13" max="14" width="19.42578125" hidden="1" customWidth="1"/>
    <col min="15" max="16" width="20.140625" hidden="1" customWidth="1"/>
    <col min="17" max="17" width="18.85546875" customWidth="1"/>
    <col min="18" max="18" width="20.85546875" hidden="1" customWidth="1"/>
    <col min="19" max="19" width="22.85546875" customWidth="1"/>
    <col min="20" max="20" width="10" customWidth="1"/>
    <col min="23" max="23" width="12" bestFit="1" customWidth="1"/>
  </cols>
  <sheetData>
    <row r="2" spans="2:21" x14ac:dyDescent="0.25">
      <c r="B2" s="3" t="s">
        <v>423</v>
      </c>
    </row>
    <row r="3" spans="2:21" x14ac:dyDescent="0.25">
      <c r="B3" s="3" t="s">
        <v>424</v>
      </c>
    </row>
    <row r="4" spans="2:21" x14ac:dyDescent="0.25">
      <c r="B4" s="3" t="s">
        <v>425</v>
      </c>
    </row>
    <row r="5" spans="2:21" x14ac:dyDescent="0.25">
      <c r="B5" s="123" t="s">
        <v>426</v>
      </c>
      <c r="F5" t="s">
        <v>427</v>
      </c>
    </row>
    <row r="7" spans="2:21" ht="63.75" customHeight="1" x14ac:dyDescent="0.25">
      <c r="B7" s="124" t="s">
        <v>428</v>
      </c>
      <c r="C7" s="124" t="s">
        <v>429</v>
      </c>
      <c r="D7" s="125" t="s">
        <v>430</v>
      </c>
      <c r="E7" s="125" t="s">
        <v>431</v>
      </c>
      <c r="F7" s="125" t="s">
        <v>432</v>
      </c>
      <c r="G7" s="125" t="s">
        <v>433</v>
      </c>
      <c r="H7" s="126" t="s">
        <v>434</v>
      </c>
      <c r="I7" s="126" t="s">
        <v>435</v>
      </c>
      <c r="J7" s="125" t="s">
        <v>436</v>
      </c>
      <c r="K7" s="125" t="s">
        <v>437</v>
      </c>
      <c r="L7" s="125" t="s">
        <v>438</v>
      </c>
      <c r="M7" s="125" t="s">
        <v>439</v>
      </c>
      <c r="N7" s="125" t="s">
        <v>440</v>
      </c>
      <c r="O7" s="125" t="s">
        <v>441</v>
      </c>
      <c r="P7" s="125" t="s">
        <v>442</v>
      </c>
      <c r="Q7" s="125" t="s">
        <v>443</v>
      </c>
      <c r="R7" s="125" t="s">
        <v>444</v>
      </c>
      <c r="S7" s="127" t="s">
        <v>445</v>
      </c>
      <c r="T7" s="127" t="s">
        <v>446</v>
      </c>
    </row>
    <row r="8" spans="2:21" x14ac:dyDescent="0.25">
      <c r="B8" s="128" t="s">
        <v>447</v>
      </c>
      <c r="C8" s="3" t="s">
        <v>448</v>
      </c>
      <c r="D8" s="129">
        <f t="shared" ref="D8:S8" si="0">+D9+D16</f>
        <v>5371454816</v>
      </c>
      <c r="E8" s="129">
        <f t="shared" si="0"/>
        <v>0</v>
      </c>
      <c r="F8" s="129">
        <f t="shared" ref="F8:F19" si="1">+D8+E8</f>
        <v>5371454816</v>
      </c>
      <c r="G8" s="129">
        <f t="shared" si="0"/>
        <v>0</v>
      </c>
      <c r="H8" s="129">
        <f t="shared" si="0"/>
        <v>217228331</v>
      </c>
      <c r="I8" s="129">
        <f t="shared" si="0"/>
        <v>485460132</v>
      </c>
      <c r="J8" s="129">
        <f t="shared" si="0"/>
        <v>546838539</v>
      </c>
      <c r="K8" s="129">
        <f t="shared" si="0"/>
        <v>175624202</v>
      </c>
      <c r="L8" s="129">
        <f t="shared" si="0"/>
        <v>646209294</v>
      </c>
      <c r="M8" s="129">
        <f t="shared" si="0"/>
        <v>54240702</v>
      </c>
      <c r="N8" s="129">
        <f>+N9+N16</f>
        <v>591131345</v>
      </c>
      <c r="O8" s="129">
        <f t="shared" si="0"/>
        <v>160186381</v>
      </c>
      <c r="P8" s="129">
        <f t="shared" si="0"/>
        <v>431749557</v>
      </c>
      <c r="Q8" s="129">
        <f t="shared" si="0"/>
        <v>121068191</v>
      </c>
      <c r="R8" s="129">
        <f t="shared" si="0"/>
        <v>0</v>
      </c>
      <c r="S8" s="129">
        <f t="shared" si="0"/>
        <v>3429736674</v>
      </c>
      <c r="T8" s="130">
        <f>S8/D8</f>
        <v>0.63851168658885726</v>
      </c>
      <c r="U8" s="131"/>
    </row>
    <row r="9" spans="2:21" x14ac:dyDescent="0.25">
      <c r="B9" s="132" t="s">
        <v>449</v>
      </c>
      <c r="C9" t="s">
        <v>450</v>
      </c>
      <c r="D9" s="129">
        <f>+D10</f>
        <v>5288131562</v>
      </c>
      <c r="E9" s="129">
        <f>+E10</f>
        <v>0</v>
      </c>
      <c r="F9" s="129">
        <f t="shared" si="1"/>
        <v>5288131562</v>
      </c>
      <c r="G9" s="129">
        <f>+G10</f>
        <v>0</v>
      </c>
      <c r="H9" s="129">
        <f t="shared" ref="H9:R9" si="2">+H10</f>
        <v>217228331</v>
      </c>
      <c r="I9" s="129">
        <f t="shared" si="2"/>
        <v>485460132</v>
      </c>
      <c r="J9" s="129">
        <f t="shared" si="2"/>
        <v>471847608</v>
      </c>
      <c r="K9" s="129">
        <f t="shared" si="2"/>
        <v>175624202</v>
      </c>
      <c r="L9" s="129">
        <f t="shared" si="2"/>
        <v>646209294</v>
      </c>
      <c r="M9" s="129">
        <f t="shared" si="2"/>
        <v>54240702</v>
      </c>
      <c r="N9" s="129">
        <f t="shared" si="2"/>
        <v>582799022</v>
      </c>
      <c r="O9" s="129">
        <f t="shared" si="2"/>
        <v>160186381</v>
      </c>
      <c r="P9" s="129">
        <f t="shared" si="2"/>
        <v>431749557</v>
      </c>
      <c r="Q9" s="129">
        <f t="shared" si="2"/>
        <v>121068191</v>
      </c>
      <c r="R9" s="129">
        <f t="shared" si="2"/>
        <v>0</v>
      </c>
      <c r="S9" s="129">
        <f>+S10</f>
        <v>3346413420</v>
      </c>
      <c r="T9" s="130">
        <f>S9/D9</f>
        <v>0.63281584067367047</v>
      </c>
    </row>
    <row r="10" spans="2:21" x14ac:dyDescent="0.25">
      <c r="B10" s="132" t="s">
        <v>451</v>
      </c>
      <c r="C10" t="s">
        <v>452</v>
      </c>
      <c r="D10" s="133">
        <f>D11+D15</f>
        <v>5288131562</v>
      </c>
      <c r="E10" s="129">
        <f>+E11+E15</f>
        <v>0</v>
      </c>
      <c r="F10" s="129">
        <f t="shared" si="1"/>
        <v>5288131562</v>
      </c>
      <c r="G10" s="129">
        <f>+G11+G15</f>
        <v>0</v>
      </c>
      <c r="H10" s="129">
        <f t="shared" ref="H10:R10" si="3">+H11+H15</f>
        <v>217228331</v>
      </c>
      <c r="I10" s="129">
        <f t="shared" si="3"/>
        <v>485460132</v>
      </c>
      <c r="J10" s="129">
        <f t="shared" si="3"/>
        <v>471847608</v>
      </c>
      <c r="K10" s="129">
        <f t="shared" si="3"/>
        <v>175624202</v>
      </c>
      <c r="L10" s="129">
        <f t="shared" si="3"/>
        <v>646209294</v>
      </c>
      <c r="M10" s="129">
        <f t="shared" si="3"/>
        <v>54240702</v>
      </c>
      <c r="N10" s="129">
        <f t="shared" si="3"/>
        <v>582799022</v>
      </c>
      <c r="O10" s="129">
        <f t="shared" si="3"/>
        <v>160186381</v>
      </c>
      <c r="P10" s="129">
        <f t="shared" si="3"/>
        <v>431749557</v>
      </c>
      <c r="Q10" s="129">
        <f t="shared" si="3"/>
        <v>121068191</v>
      </c>
      <c r="R10" s="129">
        <f t="shared" si="3"/>
        <v>0</v>
      </c>
      <c r="S10" s="129">
        <f>+S11+S15</f>
        <v>3346413420</v>
      </c>
      <c r="T10" s="130">
        <f>S10/D11</f>
        <v>0.63281584067367047</v>
      </c>
    </row>
    <row r="11" spans="2:21" ht="15.75" x14ac:dyDescent="0.25">
      <c r="B11" s="132" t="s">
        <v>453</v>
      </c>
      <c r="C11" t="s">
        <v>454</v>
      </c>
      <c r="D11" s="133">
        <f>4282599049+1005532513</f>
        <v>5288131562</v>
      </c>
      <c r="E11" s="129"/>
      <c r="F11" s="129">
        <f t="shared" si="1"/>
        <v>5288131562</v>
      </c>
      <c r="G11" s="129">
        <v>0</v>
      </c>
      <c r="H11" s="129">
        <v>217228331</v>
      </c>
      <c r="I11" s="129">
        <v>485460132</v>
      </c>
      <c r="J11" s="134">
        <v>471847608</v>
      </c>
      <c r="K11" s="129">
        <v>175624202</v>
      </c>
      <c r="L11" s="129">
        <v>646209294</v>
      </c>
      <c r="M11" s="129">
        <v>54240702</v>
      </c>
      <c r="N11" s="135">
        <v>582799022</v>
      </c>
      <c r="O11" s="129">
        <v>160186381</v>
      </c>
      <c r="P11" s="129">
        <v>431749557</v>
      </c>
      <c r="Q11" s="129">
        <v>121068191</v>
      </c>
      <c r="R11" s="129"/>
      <c r="S11" s="129">
        <f>SUM(G11:R11)</f>
        <v>3346413420</v>
      </c>
      <c r="T11" s="130">
        <f>S11/F11</f>
        <v>0.63281584067367047</v>
      </c>
    </row>
    <row r="12" spans="2:21" ht="30" hidden="1" customHeight="1" x14ac:dyDescent="0.25">
      <c r="B12" s="132" t="s">
        <v>455</v>
      </c>
      <c r="C12" t="s">
        <v>456</v>
      </c>
      <c r="D12" s="129"/>
      <c r="E12" s="129"/>
      <c r="F12" s="129">
        <f t="shared" si="1"/>
        <v>0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30">
        <v>0</v>
      </c>
    </row>
    <row r="13" spans="2:21" ht="20.25" hidden="1" customHeight="1" x14ac:dyDescent="0.25">
      <c r="B13" s="132" t="s">
        <v>457</v>
      </c>
      <c r="C13" t="s">
        <v>458</v>
      </c>
      <c r="D13" s="129"/>
      <c r="E13" s="129"/>
      <c r="F13" s="129">
        <f t="shared" si="1"/>
        <v>0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30">
        <v>0</v>
      </c>
    </row>
    <row r="14" spans="2:21" ht="30.75" hidden="1" customHeight="1" x14ac:dyDescent="0.25">
      <c r="B14" s="132" t="s">
        <v>459</v>
      </c>
      <c r="C14" t="s">
        <v>460</v>
      </c>
      <c r="D14" s="129"/>
      <c r="E14" s="129"/>
      <c r="F14" s="129">
        <f t="shared" si="1"/>
        <v>0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30">
        <v>0</v>
      </c>
    </row>
    <row r="15" spans="2:21" x14ac:dyDescent="0.25">
      <c r="B15" s="132" t="s">
        <v>461</v>
      </c>
      <c r="C15" t="s">
        <v>462</v>
      </c>
      <c r="D15" s="129"/>
      <c r="E15" s="129"/>
      <c r="F15" s="129">
        <f t="shared" si="1"/>
        <v>0</v>
      </c>
      <c r="G15" s="129">
        <v>0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>
        <f t="shared" ref="S15:S18" si="4">SUM(G15:R15)</f>
        <v>0</v>
      </c>
      <c r="T15" s="130">
        <v>0</v>
      </c>
    </row>
    <row r="16" spans="2:21" x14ac:dyDescent="0.25">
      <c r="B16" s="132" t="s">
        <v>463</v>
      </c>
      <c r="C16" t="s">
        <v>464</v>
      </c>
      <c r="D16" s="129">
        <f t="shared" ref="D16:N16" si="5">SUM(D17:D19)</f>
        <v>83323254</v>
      </c>
      <c r="E16" s="129">
        <f t="shared" si="5"/>
        <v>0</v>
      </c>
      <c r="F16" s="129">
        <f t="shared" si="5"/>
        <v>83323254</v>
      </c>
      <c r="G16" s="129">
        <f t="shared" si="5"/>
        <v>0</v>
      </c>
      <c r="H16" s="129">
        <f t="shared" si="5"/>
        <v>0</v>
      </c>
      <c r="I16" s="129">
        <f t="shared" si="5"/>
        <v>0</v>
      </c>
      <c r="J16" s="129">
        <f t="shared" si="5"/>
        <v>74990931</v>
      </c>
      <c r="K16" s="129">
        <f t="shared" si="5"/>
        <v>0</v>
      </c>
      <c r="L16" s="129">
        <f t="shared" si="5"/>
        <v>0</v>
      </c>
      <c r="M16" s="129">
        <f t="shared" si="5"/>
        <v>0</v>
      </c>
      <c r="N16" s="129">
        <f t="shared" si="5"/>
        <v>8332323</v>
      </c>
      <c r="O16" s="129"/>
      <c r="P16" s="129">
        <v>0</v>
      </c>
      <c r="Q16" s="129"/>
      <c r="R16" s="129"/>
      <c r="S16" s="129">
        <f t="shared" si="4"/>
        <v>83323254</v>
      </c>
      <c r="T16" s="130">
        <v>0</v>
      </c>
    </row>
    <row r="17" spans="1:20" ht="15.75" x14ac:dyDescent="0.25">
      <c r="B17" s="132" t="s">
        <v>465</v>
      </c>
      <c r="C17" t="s">
        <v>466</v>
      </c>
      <c r="D17" s="129">
        <v>0</v>
      </c>
      <c r="E17" s="129"/>
      <c r="F17" s="129">
        <f t="shared" si="1"/>
        <v>0</v>
      </c>
      <c r="G17" s="129"/>
      <c r="H17" s="129"/>
      <c r="I17" s="129"/>
      <c r="J17" s="129"/>
      <c r="K17" s="129"/>
      <c r="L17" s="129"/>
      <c r="M17" s="129">
        <v>0</v>
      </c>
      <c r="N17" s="135">
        <v>8332323</v>
      </c>
      <c r="O17" s="129"/>
      <c r="P17" s="129"/>
      <c r="Q17" s="129"/>
      <c r="R17" s="129"/>
      <c r="S17" s="129">
        <f t="shared" si="4"/>
        <v>8332323</v>
      </c>
      <c r="T17" s="130">
        <v>0</v>
      </c>
    </row>
    <row r="18" spans="1:20" x14ac:dyDescent="0.25">
      <c r="B18" s="132" t="s">
        <v>467</v>
      </c>
      <c r="C18" t="s">
        <v>468</v>
      </c>
      <c r="D18" s="129">
        <v>83323254</v>
      </c>
      <c r="E18" s="129"/>
      <c r="F18" s="129">
        <f t="shared" si="1"/>
        <v>83323254</v>
      </c>
      <c r="G18" s="129"/>
      <c r="H18" s="129"/>
      <c r="I18" s="129"/>
      <c r="J18" s="129">
        <v>74990931</v>
      </c>
      <c r="K18" s="129">
        <v>0</v>
      </c>
      <c r="L18" s="129">
        <v>0</v>
      </c>
      <c r="M18" s="129"/>
      <c r="N18" s="129"/>
      <c r="O18" s="129">
        <v>0</v>
      </c>
      <c r="P18" s="129">
        <v>0</v>
      </c>
      <c r="Q18" s="129"/>
      <c r="R18" s="129"/>
      <c r="S18" s="129">
        <f t="shared" si="4"/>
        <v>74990931</v>
      </c>
      <c r="T18" s="130">
        <v>0</v>
      </c>
    </row>
    <row r="19" spans="1:20" x14ac:dyDescent="0.25">
      <c r="A19">
        <v>0</v>
      </c>
      <c r="B19" s="132" t="s">
        <v>469</v>
      </c>
      <c r="C19" t="s">
        <v>470</v>
      </c>
      <c r="D19" s="129"/>
      <c r="E19" s="129"/>
      <c r="F19" s="129">
        <f t="shared" si="1"/>
        <v>0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>
        <v>0</v>
      </c>
    </row>
    <row r="20" spans="1:20" x14ac:dyDescent="0.25">
      <c r="B20" s="132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pans="1:20" x14ac:dyDescent="0.25">
      <c r="B21" s="136" t="s">
        <v>7</v>
      </c>
      <c r="C21" s="136"/>
      <c r="D21" s="137">
        <f>+D8</f>
        <v>5371454816</v>
      </c>
      <c r="E21" s="137">
        <f>+E8</f>
        <v>0</v>
      </c>
      <c r="F21" s="137">
        <f>+F8</f>
        <v>5371454816</v>
      </c>
      <c r="G21" s="137">
        <f t="shared" ref="G21:R21" si="6">+G8</f>
        <v>0</v>
      </c>
      <c r="H21" s="137">
        <f t="shared" si="6"/>
        <v>217228331</v>
      </c>
      <c r="I21" s="137">
        <f t="shared" si="6"/>
        <v>485460132</v>
      </c>
      <c r="J21" s="137">
        <f t="shared" si="6"/>
        <v>546838539</v>
      </c>
      <c r="K21" s="137">
        <f t="shared" si="6"/>
        <v>175624202</v>
      </c>
      <c r="L21" s="137">
        <f t="shared" si="6"/>
        <v>646209294</v>
      </c>
      <c r="M21" s="137">
        <f t="shared" si="6"/>
        <v>54240702</v>
      </c>
      <c r="N21" s="137">
        <f t="shared" si="6"/>
        <v>591131345</v>
      </c>
      <c r="O21" s="137">
        <f t="shared" si="6"/>
        <v>160186381</v>
      </c>
      <c r="P21" s="137">
        <f t="shared" si="6"/>
        <v>431749557</v>
      </c>
      <c r="Q21" s="137">
        <f>+Q8</f>
        <v>121068191</v>
      </c>
      <c r="R21" s="137">
        <f t="shared" si="6"/>
        <v>0</v>
      </c>
      <c r="S21" s="137">
        <f>+S8</f>
        <v>3429736674</v>
      </c>
      <c r="T21" s="138">
        <f>+S21/F21</f>
        <v>0.63851168658885726</v>
      </c>
    </row>
    <row r="22" spans="1:20" ht="16.5" customHeight="1" x14ac:dyDescent="0.25">
      <c r="B22" s="132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</row>
    <row r="23" spans="1:20" x14ac:dyDescent="0.25">
      <c r="B23" s="139" t="s">
        <v>471</v>
      </c>
      <c r="C23" s="3" t="s">
        <v>472</v>
      </c>
      <c r="D23" s="129">
        <f>+D24+D25</f>
        <v>39657685775</v>
      </c>
      <c r="E23" s="129">
        <f t="shared" ref="E23:S23" si="7">+E24+E25</f>
        <v>-1165055781</v>
      </c>
      <c r="F23" s="129">
        <f t="shared" si="7"/>
        <v>38492629994</v>
      </c>
      <c r="G23" s="129">
        <f t="shared" si="7"/>
        <v>913001177</v>
      </c>
      <c r="H23" s="129">
        <f t="shared" si="7"/>
        <v>4703357837</v>
      </c>
      <c r="I23" s="129">
        <f t="shared" si="7"/>
        <v>6804961259</v>
      </c>
      <c r="J23" s="129">
        <f t="shared" si="7"/>
        <v>5453046369</v>
      </c>
      <c r="K23" s="129">
        <f t="shared" si="7"/>
        <v>4908845502</v>
      </c>
      <c r="L23" s="129">
        <f t="shared" si="7"/>
        <v>1581935886</v>
      </c>
      <c r="M23" s="129">
        <f t="shared" si="7"/>
        <v>934407720</v>
      </c>
      <c r="N23" s="129">
        <f t="shared" si="7"/>
        <v>1334221251</v>
      </c>
      <c r="O23" s="129">
        <f t="shared" si="7"/>
        <v>1349316320</v>
      </c>
      <c r="P23" s="129">
        <f t="shared" si="7"/>
        <v>896115812</v>
      </c>
      <c r="Q23" s="129">
        <f t="shared" si="7"/>
        <v>1498166307</v>
      </c>
      <c r="R23" s="129">
        <f t="shared" si="7"/>
        <v>0</v>
      </c>
      <c r="S23" s="129">
        <f t="shared" si="7"/>
        <v>30377375440</v>
      </c>
      <c r="T23" s="140">
        <f>+S23/F23</f>
        <v>0.78917380923919833</v>
      </c>
    </row>
    <row r="24" spans="1:20" x14ac:dyDescent="0.25">
      <c r="B24" t="s">
        <v>473</v>
      </c>
      <c r="C24" t="s">
        <v>474</v>
      </c>
      <c r="D24" s="129"/>
      <c r="E24" s="129"/>
      <c r="F24" s="129">
        <f>+D24+E24</f>
        <v>0</v>
      </c>
      <c r="G24" s="129"/>
      <c r="H24" s="129"/>
      <c r="I24" s="129"/>
      <c r="J24" s="129"/>
      <c r="K24" s="129">
        <f>+I24+J24</f>
        <v>0</v>
      </c>
      <c r="L24" s="129"/>
      <c r="M24" s="129"/>
      <c r="N24" s="129"/>
      <c r="O24" s="129"/>
      <c r="P24" s="129"/>
      <c r="Q24" s="129"/>
      <c r="R24" s="129"/>
      <c r="S24" s="129"/>
      <c r="T24" s="140">
        <v>0</v>
      </c>
    </row>
    <row r="25" spans="1:20" x14ac:dyDescent="0.25">
      <c r="B25" t="s">
        <v>475</v>
      </c>
      <c r="C25" t="s">
        <v>476</v>
      </c>
      <c r="D25" s="129">
        <f>+D26+D28+D29+D30</f>
        <v>39657685775</v>
      </c>
      <c r="E25" s="129">
        <f>+E26+E28+E29+E30</f>
        <v>-1165055781</v>
      </c>
      <c r="F25" s="129">
        <f>+F26+F28+F29+F30</f>
        <v>38492629994</v>
      </c>
      <c r="G25" s="129">
        <f t="shared" ref="G25:R25" si="8">+G26+G28+G29+G30</f>
        <v>913001177</v>
      </c>
      <c r="H25" s="129">
        <f t="shared" si="8"/>
        <v>4703357837</v>
      </c>
      <c r="I25" s="129">
        <f t="shared" si="8"/>
        <v>6804961259</v>
      </c>
      <c r="J25" s="129">
        <f t="shared" si="8"/>
        <v>5453046369</v>
      </c>
      <c r="K25" s="129">
        <f t="shared" si="8"/>
        <v>4908845502</v>
      </c>
      <c r="L25" s="129">
        <f t="shared" si="8"/>
        <v>1581935886</v>
      </c>
      <c r="M25" s="129">
        <f t="shared" si="8"/>
        <v>934407720</v>
      </c>
      <c r="N25" s="129">
        <f t="shared" si="8"/>
        <v>1334221251</v>
      </c>
      <c r="O25" s="129">
        <f t="shared" si="8"/>
        <v>1349316320</v>
      </c>
      <c r="P25" s="129">
        <f t="shared" si="8"/>
        <v>896115812</v>
      </c>
      <c r="Q25" s="129">
        <f t="shared" si="8"/>
        <v>1498166307</v>
      </c>
      <c r="R25" s="129">
        <f t="shared" si="8"/>
        <v>0</v>
      </c>
      <c r="S25" s="129">
        <f>+S26+S28+S29+S30</f>
        <v>30377375440</v>
      </c>
      <c r="T25" s="140">
        <f>+S25/F25</f>
        <v>0.78917380923919833</v>
      </c>
    </row>
    <row r="26" spans="1:20" ht="15.75" x14ac:dyDescent="0.25">
      <c r="B26" t="s">
        <v>477</v>
      </c>
      <c r="C26" t="s">
        <v>478</v>
      </c>
      <c r="D26" s="129">
        <v>39657685775</v>
      </c>
      <c r="E26" s="129">
        <v>-1165055781</v>
      </c>
      <c r="F26" s="129">
        <f>+D26+E26</f>
        <v>38492629994</v>
      </c>
      <c r="G26" s="129">
        <v>913001177</v>
      </c>
      <c r="H26" s="129">
        <v>4703357837</v>
      </c>
      <c r="I26" s="129">
        <v>6804961259</v>
      </c>
      <c r="J26" s="129">
        <v>5453046369</v>
      </c>
      <c r="K26" s="129">
        <v>4908845502</v>
      </c>
      <c r="L26" s="129">
        <v>1581935886</v>
      </c>
      <c r="M26" s="141">
        <v>934407720</v>
      </c>
      <c r="N26" s="129">
        <v>1334221251</v>
      </c>
      <c r="O26" s="129">
        <v>1349316320</v>
      </c>
      <c r="P26" s="129">
        <v>896115812</v>
      </c>
      <c r="Q26" s="129">
        <v>1498166307</v>
      </c>
      <c r="R26" s="129"/>
      <c r="S26" s="129">
        <f>SUM(G26:R26)</f>
        <v>30377375440</v>
      </c>
      <c r="T26" s="140">
        <f>+S26/F26</f>
        <v>0.78917380923919833</v>
      </c>
    </row>
    <row r="27" spans="1:20" x14ac:dyDescent="0.25">
      <c r="B27" t="s">
        <v>479</v>
      </c>
      <c r="C27" t="s">
        <v>480</v>
      </c>
      <c r="D27" s="129"/>
      <c r="E27" s="129"/>
      <c r="F27" s="129">
        <f>+D27+E27</f>
        <v>0</v>
      </c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40">
        <v>0</v>
      </c>
    </row>
    <row r="28" spans="1:20" x14ac:dyDescent="0.25">
      <c r="B28" t="s">
        <v>481</v>
      </c>
      <c r="C28" t="s">
        <v>482</v>
      </c>
      <c r="D28" s="129"/>
      <c r="E28" s="129"/>
      <c r="F28" s="129">
        <f>+D28+E28</f>
        <v>0</v>
      </c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40">
        <v>0</v>
      </c>
    </row>
    <row r="29" spans="1:20" x14ac:dyDescent="0.25">
      <c r="B29" t="s">
        <v>483</v>
      </c>
      <c r="C29" t="s">
        <v>484</v>
      </c>
      <c r="D29" s="129"/>
      <c r="E29" s="129"/>
      <c r="F29" s="129">
        <f>+D29+E29</f>
        <v>0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40">
        <v>0</v>
      </c>
    </row>
    <row r="30" spans="1:20" x14ac:dyDescent="0.25">
      <c r="B30" t="s">
        <v>485</v>
      </c>
      <c r="C30" t="s">
        <v>486</v>
      </c>
      <c r="D30" s="129"/>
      <c r="E30" s="129"/>
      <c r="F30" s="129">
        <f>+D30+E30</f>
        <v>0</v>
      </c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40">
        <v>0</v>
      </c>
    </row>
    <row r="31" spans="1:20" x14ac:dyDescent="0.25"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</row>
    <row r="32" spans="1:20" x14ac:dyDescent="0.25">
      <c r="B32" s="142" t="s">
        <v>7</v>
      </c>
      <c r="C32" s="142"/>
      <c r="D32" s="143">
        <f>+D23</f>
        <v>39657685775</v>
      </c>
      <c r="E32" s="143">
        <f t="shared" ref="E32:S32" si="9">+E23</f>
        <v>-1165055781</v>
      </c>
      <c r="F32" s="143">
        <f t="shared" si="9"/>
        <v>38492629994</v>
      </c>
      <c r="G32" s="143">
        <f t="shared" si="9"/>
        <v>913001177</v>
      </c>
      <c r="H32" s="143">
        <f>+H23</f>
        <v>4703357837</v>
      </c>
      <c r="I32" s="143">
        <f>+I23</f>
        <v>6804961259</v>
      </c>
      <c r="J32" s="143">
        <f t="shared" si="9"/>
        <v>5453046369</v>
      </c>
      <c r="K32" s="143">
        <f t="shared" si="9"/>
        <v>4908845502</v>
      </c>
      <c r="L32" s="143">
        <f t="shared" si="9"/>
        <v>1581935886</v>
      </c>
      <c r="M32" s="143">
        <f t="shared" si="9"/>
        <v>934407720</v>
      </c>
      <c r="N32" s="143">
        <f t="shared" si="9"/>
        <v>1334221251</v>
      </c>
      <c r="O32" s="143">
        <f t="shared" si="9"/>
        <v>1349316320</v>
      </c>
      <c r="P32" s="143">
        <f t="shared" si="9"/>
        <v>896115812</v>
      </c>
      <c r="Q32" s="143">
        <f t="shared" si="9"/>
        <v>1498166307</v>
      </c>
      <c r="R32" s="143">
        <f t="shared" si="9"/>
        <v>0</v>
      </c>
      <c r="S32" s="143">
        <f t="shared" si="9"/>
        <v>30377375440</v>
      </c>
      <c r="T32" s="144">
        <f>+S32/F32</f>
        <v>0.78917380923919833</v>
      </c>
    </row>
    <row r="33" spans="1:20" x14ac:dyDescent="0.25"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20" x14ac:dyDescent="0.25">
      <c r="B34" s="145" t="s">
        <v>487</v>
      </c>
      <c r="C34" s="145"/>
      <c r="D34" s="146">
        <f>+D21+D32</f>
        <v>45029140591</v>
      </c>
      <c r="E34" s="146">
        <f t="shared" ref="E34:R34" si="10">+E21+E32</f>
        <v>-1165055781</v>
      </c>
      <c r="F34" s="146">
        <f>+F21+F32</f>
        <v>43864084810</v>
      </c>
      <c r="G34" s="146">
        <f t="shared" si="10"/>
        <v>913001177</v>
      </c>
      <c r="H34" s="146">
        <f t="shared" si="10"/>
        <v>4920586168</v>
      </c>
      <c r="I34" s="146">
        <f>+I21+I32</f>
        <v>7290421391</v>
      </c>
      <c r="J34" s="146">
        <f t="shared" si="10"/>
        <v>5999884908</v>
      </c>
      <c r="K34" s="146">
        <f t="shared" si="10"/>
        <v>5084469704</v>
      </c>
      <c r="L34" s="146">
        <f t="shared" si="10"/>
        <v>2228145180</v>
      </c>
      <c r="M34" s="146">
        <f t="shared" si="10"/>
        <v>988648422</v>
      </c>
      <c r="N34" s="146">
        <f t="shared" si="10"/>
        <v>1925352596</v>
      </c>
      <c r="O34" s="146">
        <f t="shared" si="10"/>
        <v>1509502701</v>
      </c>
      <c r="P34" s="146">
        <f t="shared" si="10"/>
        <v>1327865369</v>
      </c>
      <c r="Q34" s="146">
        <f t="shared" si="10"/>
        <v>1619234498</v>
      </c>
      <c r="R34" s="146">
        <f t="shared" si="10"/>
        <v>0</v>
      </c>
      <c r="S34" s="146">
        <f>+S21+S32</f>
        <v>33807112114</v>
      </c>
      <c r="T34" s="147">
        <f>+S34/F34</f>
        <v>0.77072421003282299</v>
      </c>
    </row>
    <row r="35" spans="1:20" x14ac:dyDescent="0.25">
      <c r="B35" s="148"/>
      <c r="C35" s="148"/>
      <c r="D35" s="149"/>
      <c r="E35" s="149"/>
      <c r="F35" s="149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1"/>
    </row>
    <row r="36" spans="1:20" ht="78" customHeight="1" x14ac:dyDescent="0.25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4"/>
      <c r="P36" s="154"/>
      <c r="Q36" s="154"/>
      <c r="R36" s="154"/>
      <c r="S36" s="155"/>
      <c r="T36" s="154"/>
    </row>
    <row r="37" spans="1:20" ht="16.899999999999999" customHeight="1" x14ac:dyDescent="0.25">
      <c r="C37" s="156" t="s">
        <v>110</v>
      </c>
      <c r="O37" s="157" t="s">
        <v>392</v>
      </c>
      <c r="P37" s="157"/>
      <c r="Q37" s="157"/>
      <c r="R37" s="157"/>
      <c r="S37" s="157"/>
      <c r="T37" s="157"/>
    </row>
    <row r="38" spans="1:20" ht="28.9" customHeight="1" x14ac:dyDescent="0.25">
      <c r="C38" s="158" t="s">
        <v>488</v>
      </c>
      <c r="G38" s="159" t="s">
        <v>489</v>
      </c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</row>
    <row r="39" spans="1:20" ht="28.9" customHeight="1" x14ac:dyDescent="0.25">
      <c r="C39" s="161"/>
      <c r="G39" s="162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</row>
    <row r="41" spans="1:20" ht="17.25" x14ac:dyDescent="0.25">
      <c r="B41" t="s">
        <v>490</v>
      </c>
      <c r="F41" s="163"/>
      <c r="K41" s="134"/>
    </row>
  </sheetData>
  <mergeCells count="3">
    <mergeCell ref="A36:N36"/>
    <mergeCell ref="O37:T37"/>
    <mergeCell ref="G38:T38"/>
  </mergeCells>
  <printOptions horizontalCentered="1"/>
  <pageMargins left="0.82677165354330717" right="0.78740157480314965" top="0.62992125984251968" bottom="0.70866141732283472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DE GASTOS</vt:lpstr>
      <vt:lpstr>EJECUCION RESERVAS </vt:lpstr>
      <vt:lpstr>EJEC INGRESOS</vt:lpstr>
      <vt:lpstr>EJECUCION RESERVAS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Santos Murillo, Maria Eva</cp:lastModifiedBy>
  <cp:lastPrinted>2021-12-09T19:13:55Z</cp:lastPrinted>
  <dcterms:created xsi:type="dcterms:W3CDTF">2021-12-01T02:22:57Z</dcterms:created>
  <dcterms:modified xsi:type="dcterms:W3CDTF">2021-12-13T20:51:20Z</dcterms:modified>
</cp:coreProperties>
</file>