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EJECUCIONES NOVIEMBRE\DEFINITIVAS\"/>
    </mc:Choice>
  </mc:AlternateContent>
  <xr:revisionPtr revIDLastSave="0" documentId="13_ncr:1_{D6691899-6E69-44A2-A9F3-E9312DAC0E5E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EJECUCION INGRESOS" sheetId="1" r:id="rId1"/>
    <sheet name="EJECUCION GASTOS " sheetId="2" r:id="rId2"/>
    <sheet name="EJECUCION RESERVAS " sheetId="4" r:id="rId3"/>
    <sheet name="EJECUCION RESERVAS INGRESOS" sheetId="3" r:id="rId4"/>
  </sheets>
  <definedNames>
    <definedName name="_xlnm.Print_Titles" localSheetId="0">'EJECUCION INGRESOS'!$1:$8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S26" i="3"/>
  <c r="D26" i="3"/>
  <c r="D25" i="3" s="1"/>
  <c r="D23" i="3" s="1"/>
  <c r="D32" i="3" s="1"/>
  <c r="S25" i="3"/>
  <c r="R25" i="3"/>
  <c r="R23" i="3" s="1"/>
  <c r="R32" i="3" s="1"/>
  <c r="Q25" i="3"/>
  <c r="Q23" i="3" s="1"/>
  <c r="Q32" i="3" s="1"/>
  <c r="P25" i="3"/>
  <c r="O25" i="3"/>
  <c r="O23" i="3" s="1"/>
  <c r="O32" i="3" s="1"/>
  <c r="N25" i="3"/>
  <c r="N23" i="3" s="1"/>
  <c r="N32" i="3" s="1"/>
  <c r="M25" i="3"/>
  <c r="M23" i="3" s="1"/>
  <c r="M32" i="3" s="1"/>
  <c r="L25" i="3"/>
  <c r="K25" i="3"/>
  <c r="J25" i="3"/>
  <c r="J23" i="3" s="1"/>
  <c r="J32" i="3" s="1"/>
  <c r="I25" i="3"/>
  <c r="I23" i="3" s="1"/>
  <c r="I32" i="3" s="1"/>
  <c r="H25" i="3"/>
  <c r="G25" i="3"/>
  <c r="G23" i="3" s="1"/>
  <c r="G32" i="3" s="1"/>
  <c r="E25" i="3"/>
  <c r="E23" i="3" s="1"/>
  <c r="E32" i="3" s="1"/>
  <c r="K24" i="3"/>
  <c r="K23" i="3" s="1"/>
  <c r="K32" i="3" s="1"/>
  <c r="F24" i="3"/>
  <c r="P23" i="3"/>
  <c r="P32" i="3" s="1"/>
  <c r="L23" i="3"/>
  <c r="L32" i="3" s="1"/>
  <c r="H23" i="3"/>
  <c r="H32" i="3" s="1"/>
  <c r="F19" i="3"/>
  <c r="S18" i="3"/>
  <c r="F18" i="3"/>
  <c r="D18" i="3"/>
  <c r="S17" i="3"/>
  <c r="D17" i="3"/>
  <c r="F17" i="3" s="1"/>
  <c r="F16" i="3" s="1"/>
  <c r="L16" i="3"/>
  <c r="K16" i="3"/>
  <c r="J16" i="3"/>
  <c r="J8" i="3" s="1"/>
  <c r="J21" i="3" s="1"/>
  <c r="I16" i="3"/>
  <c r="H16" i="3"/>
  <c r="G16" i="3"/>
  <c r="S16" i="3" s="1"/>
  <c r="E16" i="3"/>
  <c r="S15" i="3"/>
  <c r="F15" i="3"/>
  <c r="F14" i="3"/>
  <c r="F13" i="3"/>
  <c r="F12" i="3"/>
  <c r="T11" i="3"/>
  <c r="S11" i="3"/>
  <c r="F11" i="3"/>
  <c r="S10" i="3"/>
  <c r="S9" i="3" s="1"/>
  <c r="R10" i="3"/>
  <c r="Q10" i="3"/>
  <c r="P10" i="3"/>
  <c r="O10" i="3"/>
  <c r="O9" i="3" s="1"/>
  <c r="O8" i="3" s="1"/>
  <c r="O21" i="3" s="1"/>
  <c r="O34" i="3" s="1"/>
  <c r="N10" i="3"/>
  <c r="M10" i="3"/>
  <c r="L10" i="3"/>
  <c r="K10" i="3"/>
  <c r="K9" i="3" s="1"/>
  <c r="K8" i="3" s="1"/>
  <c r="K21" i="3" s="1"/>
  <c r="K34" i="3" s="1"/>
  <c r="J10" i="3"/>
  <c r="I10" i="3"/>
  <c r="H10" i="3"/>
  <c r="G10" i="3"/>
  <c r="G9" i="3" s="1"/>
  <c r="G8" i="3" s="1"/>
  <c r="G21" i="3" s="1"/>
  <c r="G34" i="3" s="1"/>
  <c r="E10" i="3"/>
  <c r="D10" i="3"/>
  <c r="F10" i="3" s="1"/>
  <c r="R9" i="3"/>
  <c r="Q9" i="3"/>
  <c r="P9" i="3"/>
  <c r="P8" i="3" s="1"/>
  <c r="P21" i="3" s="1"/>
  <c r="P34" i="3" s="1"/>
  <c r="N9" i="3"/>
  <c r="M9" i="3"/>
  <c r="L9" i="3"/>
  <c r="L8" i="3" s="1"/>
  <c r="L21" i="3" s="1"/>
  <c r="J9" i="3"/>
  <c r="I9" i="3"/>
  <c r="H9" i="3"/>
  <c r="H8" i="3" s="1"/>
  <c r="H21" i="3" s="1"/>
  <c r="H34" i="3" s="1"/>
  <c r="E9" i="3"/>
  <c r="D9" i="3"/>
  <c r="R8" i="3"/>
  <c r="R21" i="3" s="1"/>
  <c r="Q8" i="3"/>
  <c r="Q21" i="3" s="1"/>
  <c r="Q34" i="3" s="1"/>
  <c r="N8" i="3"/>
  <c r="N21" i="3" s="1"/>
  <c r="M8" i="3"/>
  <c r="M21" i="3" s="1"/>
  <c r="M34" i="3" s="1"/>
  <c r="I8" i="3"/>
  <c r="I21" i="3" s="1"/>
  <c r="I34" i="3" s="1"/>
  <c r="E8" i="3"/>
  <c r="E21" i="3" s="1"/>
  <c r="N34" i="3" l="1"/>
  <c r="T9" i="3"/>
  <c r="S8" i="3"/>
  <c r="J34" i="3"/>
  <c r="D8" i="3"/>
  <c r="L34" i="3"/>
  <c r="E34" i="3"/>
  <c r="R34" i="3"/>
  <c r="F9" i="3"/>
  <c r="D16" i="3"/>
  <c r="T10" i="3"/>
  <c r="F26" i="3"/>
  <c r="F25" i="3" s="1"/>
  <c r="T25" i="3" s="1"/>
  <c r="S23" i="3"/>
  <c r="S32" i="3" l="1"/>
  <c r="T23" i="3"/>
  <c r="D21" i="3"/>
  <c r="D34" i="3" s="1"/>
  <c r="F8" i="3"/>
  <c r="F21" i="3" s="1"/>
  <c r="F34" i="3" s="1"/>
  <c r="F23" i="3"/>
  <c r="F32" i="3" s="1"/>
  <c r="T26" i="3"/>
  <c r="T8" i="3"/>
  <c r="S21" i="3"/>
  <c r="T21" i="3" l="1"/>
  <c r="S34" i="3"/>
  <c r="T34" i="3" s="1"/>
  <c r="T32" i="3"/>
</calcChain>
</file>

<file path=xl/sharedStrings.xml><?xml version="1.0" encoding="utf-8"?>
<sst xmlns="http://schemas.openxmlformats.org/spreadsheetml/2006/main" count="534" uniqueCount="403">
  <si>
    <t>Ce.gestores / Pos.presupuestarias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</si>
  <si>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</si>
  <si>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</si>
  <si>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</si>
  <si>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</si>
  <si>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</si>
  <si>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</si>
  <si>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</si>
  <si>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</si>
  <si>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</si>
  <si>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</si>
  <si>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</si>
  <si>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</si>
  <si>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TOTAL</t>
  </si>
  <si>
    <t>0228-01  UNIDAD ADMINISTRATIVA ESPECIAL DE SERVIC</t>
  </si>
  <si>
    <t>12102050101010201  Servicios de alquiler o arrendamiento con o sin op</t>
  </si>
  <si>
    <t>12102050101010301  Servicios de oficinas centrales</t>
  </si>
  <si>
    <t>SISTEMA DE PRESUPUESTO DISTRITAL - BOGDATA</t>
  </si>
  <si>
    <t>EJECUCION PRESUPUESTAL</t>
  </si>
  <si>
    <t>SECRETARIA DE HACIENDA - DIRECCION DISTRITAL DE PRESUPUESTO</t>
  </si>
  <si>
    <t>EJECUCION DE PRESUPUESTO RENTAS E INGRESOS</t>
  </si>
  <si>
    <t>ENTIDAD:                                    228 - UNIDAD ADMINISTRATIVA ESPECIAL DE SERVICIOS PÚBLICOS</t>
  </si>
  <si>
    <t>UNIDAD EJECUTORA:               01 - UNIDAD 01</t>
  </si>
  <si>
    <t>MES:                                                               NOVIEMBRE</t>
  </si>
  <si>
    <t>VIGENCIA FISCAL:                                                     2020</t>
  </si>
  <si>
    <t>SANDRA RUIZ MEDELLIN</t>
  </si>
  <si>
    <t>LUZ AMANDA CAMACHO SANCHEZ</t>
  </si>
  <si>
    <t>RESPONSABLE DEL PRESUPUESTO</t>
  </si>
  <si>
    <t>ORDENADOR DEL GASTO</t>
  </si>
  <si>
    <t>CC No. 5237713</t>
  </si>
  <si>
    <t>CC No. 51816415 DE BOGOTÁ</t>
  </si>
  <si>
    <t>Teléfono: 3580400</t>
  </si>
  <si>
    <t>12102040109               Multas no especificadas en otro numeral rentístico</t>
  </si>
  <si>
    <t>124030202                   Superávit fiscal de ingresos de destinación especí</t>
  </si>
  <si>
    <t>121020501010104      Servicios Funerarios, de Cremación y Sepultura</t>
  </si>
  <si>
    <t>124030302                   Superávit fiscal no incorporado de ingresos de des</t>
  </si>
  <si>
    <t>124030303                   Superávit fiscal no incorporado de ingresos de lib</t>
  </si>
  <si>
    <t>124050203                   Recursos propios con destinación específica</t>
  </si>
  <si>
    <t>124050204                   Recursos propios de libre destinación</t>
  </si>
  <si>
    <t>12409                            REINTEGROS</t>
  </si>
  <si>
    <t>1250101                       Vigencia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</si>
  <si>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</si>
  <si>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</si>
  <si>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</si>
  <si>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Entidad/Proyecto/ObjetoGasto/Fuente</t>
  </si>
  <si>
    <t>Apropiación Inicial</t>
  </si>
  <si>
    <t>Modific. Acumulado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</si>
  <si>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</si>
  <si>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</si>
  <si>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</si>
  <si>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</si>
  <si>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</si>
  <si>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</si>
  <si>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</si>
  <si>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</si>
  <si>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</si>
  <si>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</si>
  <si>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</si>
  <si>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</si>
  <si>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</si>
  <si>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</si>
  <si>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</si>
  <si>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</si>
  <si>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0228-01  UNIDAD ADMINISTRATIVA ESPECIAL DE SERVICIOS PUBLICOS</t>
  </si>
  <si>
    <t>000000000000000000228  0228 - Programa Funcionamiento - UAESP</t>
  </si>
  <si>
    <t xml:space="preserve">GASTOS DE PERSONAL 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</si>
  <si>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</si>
  <si>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</si>
  <si>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</si>
  <si>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</si>
  <si>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</si>
  <si>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</si>
  <si>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</si>
  <si>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</si>
  <si>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</si>
  <si>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</si>
  <si>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</si>
  <si>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</si>
  <si>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</si>
  <si>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</si>
  <si>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</si>
  <si>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</si>
  <si>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</si>
  <si>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</si>
  <si>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</si>
  <si>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</si>
  <si>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</si>
  <si>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</si>
  <si>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</si>
  <si>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</si>
  <si>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</si>
  <si>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 xml:space="preserve">ADQUISICION DE BIENES Y SERVICIOS 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</si>
  <si>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</si>
  <si>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</si>
  <si>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</si>
  <si>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</si>
  <si>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</si>
  <si>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</si>
  <si>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</si>
  <si>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</si>
  <si>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</si>
  <si>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</si>
  <si>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</si>
  <si>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</si>
  <si>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</si>
  <si>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</si>
  <si>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</si>
  <si>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</si>
  <si>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</si>
  <si>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</si>
  <si>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</si>
  <si>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</si>
  <si>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</si>
  <si>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</si>
  <si>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</si>
  <si>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</si>
  <si>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131020202030301  Servicios de consultoría en administración y servi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</si>
  <si>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</si>
  <si>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</si>
  <si>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</si>
  <si>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</si>
  <si>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</si>
  <si>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</si>
  <si>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</si>
  <si>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</si>
  <si>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</si>
  <si>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</si>
  <si>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</si>
  <si>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</si>
  <si>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</si>
  <si>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</si>
  <si>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</si>
  <si>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</si>
  <si>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</si>
  <si>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</si>
  <si>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</si>
  <si>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</si>
  <si>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TRANSFERENCIAS CORRIENTES DE FUNCIONAMIENTO</t>
  </si>
  <si>
    <t>13105010204      Servicio de alumbrado público</t>
  </si>
  <si>
    <t>131050701        Sentencias</t>
  </si>
  <si>
    <t xml:space="preserve">INVERSION DIRECTA </t>
  </si>
  <si>
    <t>133011502130130001109  1109 - Manejo integral de residuos sólidos en el D</t>
  </si>
  <si>
    <t>133011502130132001048  1048 - Gestión para la ampliación y modernización</t>
  </si>
  <si>
    <t>133011503190148001045  1045 - Gestión para la eficiencia energética del s</t>
  </si>
  <si>
    <t>133011507420185001042  1042 - Fortalecimiento institucional en la gestión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</si>
  <si>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</si>
  <si>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</si>
  <si>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</si>
  <si>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</si>
  <si>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</si>
  <si>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 xml:space="preserve">GASTOS </t>
  </si>
  <si>
    <t>Reservas Presupuestales</t>
  </si>
  <si>
    <t>Presupuesto de Rentas e Ingresos</t>
  </si>
  <si>
    <t>Entidad: UNIDAD ADMINISTRATIVA ESPECIAL DE SERVICIOS PUBLICOS - UAESP</t>
  </si>
  <si>
    <t>Vigencia fiscal 2020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</si>
  <si>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</si>
  <si>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</si>
  <si>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</si>
  <si>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</si>
  <si>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</si>
  <si>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</si>
  <si>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</si>
  <si>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</si>
  <si>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</si>
  <si>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</si>
  <si>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</si>
  <si>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</si>
  <si>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</si>
  <si>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</si>
  <si>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</si>
  <si>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</si>
  <si>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</si>
  <si>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</si>
  <si>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</si>
  <si>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</si>
  <si>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</si>
  <si>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</si>
  <si>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</si>
  <si>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</si>
  <si>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</si>
  <si>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</si>
  <si>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</si>
  <si>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</si>
  <si>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</si>
  <si>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</si>
  <si>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</si>
  <si>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</si>
  <si>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</si>
  <si>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</si>
  <si>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</si>
  <si>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</si>
  <si>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</si>
  <si>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</si>
  <si>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t>Rendimientos provenientes de Recursos de Destinación Específica</t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</si>
  <si>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</si>
  <si>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</si>
  <si>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</si>
  <si>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</si>
  <si>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</si>
  <si>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</si>
  <si>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</si>
  <si>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</si>
  <si>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</si>
  <si>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</si>
  <si>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</si>
  <si>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</si>
  <si>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</si>
  <si>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</si>
  <si>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</si>
  <si>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</si>
  <si>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</si>
  <si>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</si>
  <si>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</si>
  <si>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</si>
  <si>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</si>
  <si>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</si>
  <si>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PREDIS</t>
    </r>
  </si>
  <si>
    <t xml:space="preserve">SANDRA RUIZ MEDELLIN </t>
  </si>
  <si>
    <t xml:space="preserve">Responsable del Presupuesto </t>
  </si>
  <si>
    <t>INFORME DE EJECUCION RESERVAS PRESUPUESTALES</t>
  </si>
  <si>
    <t>MES:                                                         NOVIEMBRE</t>
  </si>
  <si>
    <t>VIGENCIA FISCAL:                                               2020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</si>
  <si>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</si>
  <si>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</si>
  <si>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</si>
  <si>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</si>
  <si>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</si>
  <si>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</si>
  <si>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</si>
  <si>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</si>
  <si>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</si>
  <si>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</si>
  <si>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</si>
  <si>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2020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</si>
  <si>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</si>
  <si>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</si>
  <si>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</si>
  <si>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</si>
  <si>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</si>
  <si>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</si>
  <si>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</si>
  <si>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</si>
  <si>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</si>
  <si>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</si>
  <si>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</si>
  <si>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</si>
  <si>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</si>
  <si>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</si>
  <si>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</si>
  <si>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</si>
  <si>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</si>
  <si>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</si>
  <si>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1310202010203</t>
  </si>
  <si>
    <t>Productos de hornos de coque, de refinación de petróleo y combustible</t>
  </si>
  <si>
    <t>1310202010206</t>
  </si>
  <si>
    <t>Productos de caucho y plástico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</si>
  <si>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</si>
  <si>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</si>
  <si>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</si>
  <si>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</si>
  <si>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</si>
  <si>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</si>
  <si>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</si>
  <si>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</si>
  <si>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</si>
  <si>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</si>
  <si>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</si>
  <si>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</si>
  <si>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131020202020108</t>
  </si>
  <si>
    <t>Servicios de seguros contra incendio, terremoto o sustracción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</si>
  <si>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</si>
  <si>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</si>
  <si>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</si>
  <si>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</si>
  <si>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</si>
  <si>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</si>
  <si>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</si>
  <si>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</si>
  <si>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</si>
  <si>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</si>
  <si>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</si>
  <si>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</si>
  <si>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</si>
  <si>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</si>
  <si>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</si>
  <si>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</si>
  <si>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</si>
  <si>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</si>
  <si>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</si>
  <si>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</si>
  <si>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</si>
  <si>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</si>
  <si>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</si>
  <si>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</si>
  <si>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</si>
  <si>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</si>
  <si>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</si>
  <si>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</si>
  <si>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</si>
  <si>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</si>
  <si>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</si>
  <si>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</si>
  <si>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131020202030611</t>
  </si>
  <si>
    <t>Servicios de mantenimiento y reparación de ascensores y escaleras mecánicas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</si>
  <si>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</si>
  <si>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</si>
  <si>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</si>
  <si>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</si>
  <si>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</si>
  <si>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</si>
  <si>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</si>
  <si>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</si>
  <si>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</si>
  <si>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</si>
  <si>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</si>
  <si>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</si>
  <si>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13102020207</t>
  </si>
  <si>
    <t>Bienestar e incentivos</t>
  </si>
  <si>
    <t>13102020208</t>
  </si>
  <si>
    <t>Salud ocupacional</t>
  </si>
  <si>
    <t>133</t>
  </si>
  <si>
    <t>INVERSION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</si>
  <si>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</si>
  <si>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</si>
  <si>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</si>
  <si>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</si>
  <si>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</si>
  <si>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</si>
  <si>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</si>
  <si>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</si>
  <si>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</si>
  <si>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</si>
  <si>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</si>
  <si>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</si>
  <si>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</si>
  <si>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</si>
  <si>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</si>
  <si>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</si>
  <si>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1010200270</t>
  </si>
  <si>
    <t>Adquisición de predios</t>
  </si>
  <si>
    <t>1020600892</t>
  </si>
  <si>
    <t>Adquisición de servicios de transporte para apoyar el desarrollo de las labores de los proyectos de la entidad</t>
  </si>
  <si>
    <t>1020601333</t>
  </si>
  <si>
    <t>Vigilancia</t>
  </si>
  <si>
    <t>1030101690</t>
  </si>
  <si>
    <t>Gastos de divulgación institucional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</si>
  <si>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</si>
  <si>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</si>
  <si>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</si>
  <si>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</si>
  <si>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</si>
  <si>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</si>
  <si>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1050300130</t>
  </si>
  <si>
    <t>Interventoria a las actividades de las obligaciones de hacer</t>
  </si>
  <si>
    <t>1010105480</t>
  </si>
  <si>
    <t>Prestación del servicio público de aseo</t>
  </si>
  <si>
    <t>1030200121</t>
  </si>
  <si>
    <t>Plan gestión social reciclaje</t>
  </si>
  <si>
    <t>1020301290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</si>
  <si>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</si>
  <si>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</si>
  <si>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</si>
  <si>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</si>
  <si>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</si>
  <si>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</si>
  <si>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</si>
  <si>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</si>
  <si>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1020300110</t>
  </si>
  <si>
    <t>Equipos, materiales, suministros y servicios para el proceso de gestión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</si>
  <si>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</si>
  <si>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</si>
  <si>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</si>
  <si>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</si>
  <si>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1020602502</t>
  </si>
  <si>
    <t>Subsidios para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</si>
  <si>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</si>
  <si>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</si>
  <si>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</si>
  <si>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</si>
  <si>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</si>
  <si>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</si>
  <si>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</si>
  <si>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</si>
  <si>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</si>
  <si>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</si>
  <si>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</si>
  <si>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</si>
  <si>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</si>
  <si>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</si>
  <si>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</si>
  <si>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</si>
  <si>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</si>
  <si>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</si>
  <si>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</si>
  <si>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</si>
  <si>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1020300500</t>
  </si>
  <si>
    <t>Compras equipo, licencias y software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</si>
  <si>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</si>
  <si>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</si>
  <si>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</si>
  <si>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</si>
  <si>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MES:                                                                                             NOVIEMBRE</t>
  </si>
  <si>
    <t>VIGENCIA FISCAL:                                                                            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</si>
</sst>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18" fillId="0" borderId="0" xfId="0" applyFont="1" applyAlignment="1">
      <alignment horizontal="center" wrapText="1"/>
    </xf>
    <xf numFmtId="0" fontId="16" fillId="0" borderId="10" xfId="0" applyFont="1" applyBorder="1"/>
    <xf numFmtId="164" fontId="16" fillId="0" borderId="11" xfId="1" applyNumberFormat="1" applyFont="1" applyBorder="1"/>
    <xf numFmtId="0" fontId="16" fillId="0" borderId="11" xfId="0" applyFont="1" applyBorder="1"/>
    <xf numFmtId="0" fontId="16" fillId="0" borderId="13" xfId="0" applyFont="1" applyBorder="1"/>
    <xf numFmtId="164" fontId="16" fillId="0" borderId="14" xfId="1" applyNumberFormat="1" applyFont="1" applyBorder="1"/>
    <xf numFmtId="0" fontId="16" fillId="0" borderId="14" xfId="0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6" xfId="0" applyFont="1" applyBorder="1"/>
    <xf numFmtId="164" fontId="16" fillId="0" borderId="16" xfId="1" applyNumberFormat="1" applyFont="1" applyBorder="1"/>
    <xf numFmtId="0" fontId="16" fillId="0" borderId="0" xfId="0" applyFont="1"/>
    <xf numFmtId="0" fontId="0" fillId="0" borderId="16" xfId="0" applyBorder="1"/>
    <xf numFmtId="164" fontId="0" fillId="0" borderId="16" xfId="1" applyNumberFormat="1" applyFont="1" applyBorder="1"/>
    <xf numFmtId="43" fontId="0" fillId="0" borderId="16" xfId="1" applyFont="1" applyBorder="1"/>
    <xf numFmtId="164" fontId="0" fillId="0" borderId="14" xfId="1" applyNumberFormat="1" applyFont="1" applyBorder="1"/>
    <xf numFmtId="164" fontId="16" fillId="0" borderId="0" xfId="1" applyNumberFormat="1" applyFont="1"/>
    <xf numFmtId="2" fontId="16" fillId="0" borderId="16" xfId="0" applyNumberFormat="1" applyFont="1" applyBorder="1"/>
    <xf numFmtId="0" fontId="0" fillId="0" borderId="0" xfId="0"/>
    <xf numFmtId="0" fontId="16" fillId="0" borderId="0" xfId="0" applyFont="1"/>
    <xf numFmtId="164" fontId="16" fillId="0" borderId="0" xfId="44" applyNumberFormat="1" applyFont="1"/>
    <xf numFmtId="0" fontId="16" fillId="33" borderId="10" xfId="0" applyFont="1" applyFill="1" applyBorder="1"/>
    <xf numFmtId="164" fontId="16" fillId="33" borderId="11" xfId="44" applyNumberFormat="1" applyFont="1" applyFill="1" applyBorder="1"/>
    <xf numFmtId="0" fontId="16" fillId="33" borderId="11" xfId="0" applyFont="1" applyFill="1" applyBorder="1"/>
    <xf numFmtId="164" fontId="0" fillId="33" borderId="11" xfId="44" applyNumberFormat="1" applyFont="1" applyFill="1" applyBorder="1"/>
    <xf numFmtId="0" fontId="0" fillId="33" borderId="11" xfId="0" applyFill="1" applyBorder="1"/>
    <xf numFmtId="0" fontId="16" fillId="33" borderId="13" xfId="0" applyFont="1" applyFill="1" applyBorder="1"/>
    <xf numFmtId="164" fontId="16" fillId="33" borderId="14" xfId="44" applyNumberFormat="1" applyFont="1" applyFill="1" applyBorder="1"/>
    <xf numFmtId="0" fontId="16" fillId="33" borderId="14" xfId="0" applyFont="1" applyFill="1" applyBorder="1"/>
    <xf numFmtId="164" fontId="0" fillId="33" borderId="14" xfId="44" applyNumberFormat="1" applyFont="1" applyFill="1" applyBorder="1"/>
    <xf numFmtId="0" fontId="0" fillId="33" borderId="14" xfId="0" applyFill="1" applyBorder="1"/>
    <xf numFmtId="0" fontId="20" fillId="33" borderId="0" xfId="0" applyFont="1" applyFill="1" applyAlignment="1">
      <alignment vertical="center"/>
    </xf>
    <xf numFmtId="0" fontId="16" fillId="33" borderId="16" xfId="0" applyFont="1" applyFill="1" applyBorder="1"/>
    <xf numFmtId="164" fontId="16" fillId="33" borderId="16" xfId="44" applyNumberFormat="1" applyFont="1" applyFill="1" applyBorder="1"/>
    <xf numFmtId="2" fontId="16" fillId="33" borderId="16" xfId="44" applyNumberFormat="1" applyFont="1" applyFill="1" applyBorder="1"/>
    <xf numFmtId="0" fontId="16" fillId="33" borderId="0" xfId="0" applyFont="1" applyFill="1" applyAlignment="1">
      <alignment horizontal="left"/>
    </xf>
    <xf numFmtId="0" fontId="20" fillId="33" borderId="16" xfId="0" applyFont="1" applyFill="1" applyBorder="1" applyAlignment="1">
      <alignment vertical="center"/>
    </xf>
    <xf numFmtId="0" fontId="20" fillId="33" borderId="16" xfId="0" applyFont="1" applyFill="1" applyBorder="1" applyAlignment="1">
      <alignment horizontal="center" vertical="center" wrapText="1"/>
    </xf>
    <xf numFmtId="0" fontId="0" fillId="0" borderId="16" xfId="0" applyBorder="1"/>
    <xf numFmtId="164" fontId="0" fillId="0" borderId="16" xfId="44" applyNumberFormat="1" applyFont="1" applyBorder="1"/>
    <xf numFmtId="0" fontId="0" fillId="33" borderId="0" xfId="0" applyFill="1"/>
    <xf numFmtId="164" fontId="0" fillId="33" borderId="0" xfId="44" applyNumberFormat="1" applyFont="1" applyFill="1"/>
    <xf numFmtId="164" fontId="21" fillId="33" borderId="0" xfId="44" applyNumberFormat="1" applyFont="1" applyFill="1"/>
    <xf numFmtId="0" fontId="22" fillId="33" borderId="0" xfId="0" applyFont="1" applyFill="1"/>
    <xf numFmtId="164" fontId="22" fillId="33" borderId="0" xfId="44" applyNumberFormat="1" applyFont="1" applyFill="1"/>
    <xf numFmtId="0" fontId="16" fillId="0" borderId="16" xfId="0" applyFont="1" applyBorder="1"/>
    <xf numFmtId="164" fontId="16" fillId="0" borderId="16" xfId="44" applyNumberFormat="1" applyFont="1" applyBorder="1"/>
    <xf numFmtId="43" fontId="0" fillId="33" borderId="11" xfId="44" applyNumberFormat="1" applyFont="1" applyFill="1" applyBorder="1"/>
    <xf numFmtId="43" fontId="0" fillId="33" borderId="14" xfId="44" applyNumberFormat="1" applyFont="1" applyFill="1" applyBorder="1"/>
    <xf numFmtId="43" fontId="20" fillId="33" borderId="16" xfId="0" applyNumberFormat="1" applyFont="1" applyFill="1" applyBorder="1" applyAlignment="1">
      <alignment horizontal="center" vertical="center" wrapText="1"/>
    </xf>
    <xf numFmtId="43" fontId="16" fillId="33" borderId="16" xfId="44" applyNumberFormat="1" applyFont="1" applyFill="1" applyBorder="1"/>
    <xf numFmtId="43" fontId="0" fillId="33" borderId="0" xfId="44" applyNumberFormat="1" applyFont="1" applyFill="1"/>
    <xf numFmtId="43" fontId="22" fillId="33" borderId="0" xfId="44" applyNumberFormat="1" applyFont="1" applyFill="1"/>
    <xf numFmtId="9" fontId="16" fillId="0" borderId="0" xfId="43" applyFont="1"/>
    <xf numFmtId="10" fontId="16" fillId="0" borderId="0" xfId="43" applyNumberFormat="1" applyFont="1"/>
    <xf numFmtId="43" fontId="16" fillId="33" borderId="16" xfId="0" applyNumberFormat="1" applyFont="1" applyFill="1" applyBorder="1"/>
    <xf numFmtId="2" fontId="16" fillId="33" borderId="16" xfId="0" applyNumberFormat="1" applyFont="1" applyFill="1" applyBorder="1"/>
    <xf numFmtId="164" fontId="0" fillId="33" borderId="16" xfId="44" applyNumberFormat="1" applyFont="1" applyFill="1" applyBorder="1"/>
    <xf numFmtId="43" fontId="0" fillId="33" borderId="16" xfId="0" applyNumberFormat="1" applyFill="1" applyBorder="1"/>
    <xf numFmtId="2" fontId="0" fillId="33" borderId="16" xfId="0" applyNumberFormat="1" applyFill="1" applyBorder="1"/>
    <xf numFmtId="164" fontId="16" fillId="0" borderId="0" xfId="0" applyNumberFormat="1" applyFont="1"/>
    <xf numFmtId="10" fontId="16" fillId="33" borderId="16" xfId="43" applyNumberFormat="1" applyFont="1" applyFill="1" applyBorder="1"/>
    <xf numFmtId="0" fontId="16" fillId="0" borderId="0" xfId="0" quotePrefix="1" applyFont="1" applyAlignment="1">
      <alignment horizontal="left"/>
    </xf>
    <xf numFmtId="0" fontId="16" fillId="34" borderId="17" xfId="0" applyFont="1" applyFill="1" applyBorder="1" applyAlignment="1">
      <alignment vertic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8" xfId="0" quotePrefix="1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5" fontId="0" fillId="0" borderId="0" xfId="1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5" fontId="0" fillId="0" borderId="0" xfId="0" applyNumberFormat="1"/>
    <xf numFmtId="0" fontId="16" fillId="35" borderId="17" xfId="0" applyFont="1" applyFill="1" applyBorder="1" applyAlignment="1">
      <alignment vertical="center"/>
    </xf>
    <xf numFmtId="165" fontId="16" fillId="35" borderId="18" xfId="1" applyNumberFormat="1" applyFont="1" applyFill="1" applyBorder="1" applyAlignment="1">
      <alignment horizontal="right" vertical="center" wrapText="1"/>
    </xf>
    <xf numFmtId="9" fontId="16" fillId="35" borderId="19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166" fontId="24" fillId="0" borderId="0" xfId="0" applyNumberFormat="1" applyFont="1"/>
    <xf numFmtId="0" fontId="16" fillId="36" borderId="17" xfId="0" applyFont="1" applyFill="1" applyBorder="1" applyAlignment="1">
      <alignment vertical="center"/>
    </xf>
    <xf numFmtId="165" fontId="16" fillId="36" borderId="18" xfId="1" applyNumberFormat="1" applyFont="1" applyFill="1" applyBorder="1" applyAlignment="1">
      <alignment horizontal="right" vertical="center" wrapText="1"/>
    </xf>
    <xf numFmtId="10" fontId="16" fillId="36" borderId="19" xfId="43" applyNumberFormat="1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vertical="center"/>
    </xf>
    <xf numFmtId="165" fontId="16" fillId="37" borderId="18" xfId="1" applyNumberFormat="1" applyFont="1" applyFill="1" applyBorder="1" applyAlignment="1">
      <alignment horizontal="right" vertical="center" wrapText="1"/>
    </xf>
    <xf numFmtId="10" fontId="16" fillId="37" borderId="19" xfId="43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5" fontId="16" fillId="37" borderId="0" xfId="1" applyNumberFormat="1" applyFont="1" applyFill="1" applyBorder="1" applyAlignment="1">
      <alignment horizontal="right" vertical="center" wrapText="1"/>
    </xf>
    <xf numFmtId="165" fontId="16" fillId="37" borderId="20" xfId="1" applyNumberFormat="1" applyFont="1" applyFill="1" applyBorder="1" applyAlignment="1">
      <alignment horizontal="right" vertical="center" wrapText="1"/>
    </xf>
    <xf numFmtId="10" fontId="16" fillId="37" borderId="20" xfId="43" applyNumberFormat="1" applyFont="1" applyFill="1" applyBorder="1" applyAlignment="1">
      <alignment horizontal="center" vertical="center" wrapText="1"/>
    </xf>
    <xf numFmtId="0" fontId="0" fillId="0" borderId="21" xfId="0" applyBorder="1"/>
    <xf numFmtId="165" fontId="0" fillId="0" borderId="21" xfId="0" applyNumberFormat="1" applyBorder="1"/>
    <xf numFmtId="0" fontId="16" fillId="0" borderId="0" xfId="0" quotePrefix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0" fillId="0" borderId="14" xfId="0" applyBorder="1"/>
    <xf numFmtId="0" fontId="16" fillId="0" borderId="0" xfId="0" applyFont="1" applyAlignment="1">
      <alignment horizontal="center" vertical="top"/>
    </xf>
    <xf numFmtId="0" fontId="26" fillId="0" borderId="0" xfId="0" applyFont="1"/>
    <xf numFmtId="164" fontId="16" fillId="33" borderId="11" xfId="1" applyNumberFormat="1" applyFont="1" applyFill="1" applyBorder="1"/>
    <xf numFmtId="164" fontId="16" fillId="33" borderId="14" xfId="1" applyNumberFormat="1" applyFont="1" applyFill="1" applyBorder="1"/>
    <xf numFmtId="0" fontId="27" fillId="33" borderId="16" xfId="0" applyFont="1" applyFill="1" applyBorder="1"/>
    <xf numFmtId="164" fontId="27" fillId="33" borderId="16" xfId="1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wrapText="1"/>
    </xf>
    <xf numFmtId="0" fontId="27" fillId="33" borderId="0" xfId="0" applyFont="1" applyFill="1"/>
    <xf numFmtId="0" fontId="27" fillId="0" borderId="0" xfId="0" applyFont="1"/>
    <xf numFmtId="0" fontId="27" fillId="0" borderId="16" xfId="0" applyFont="1" applyBorder="1"/>
    <xf numFmtId="164" fontId="27" fillId="0" borderId="16" xfId="1" applyNumberFormat="1" applyFont="1" applyBorder="1" applyAlignment="1">
      <alignment horizontal="right"/>
    </xf>
    <xf numFmtId="4" fontId="27" fillId="0" borderId="16" xfId="0" applyNumberFormat="1" applyFont="1" applyBorder="1" applyAlignment="1">
      <alignment horizontal="right"/>
    </xf>
    <xf numFmtId="0" fontId="26" fillId="0" borderId="16" xfId="0" applyFont="1" applyBorder="1"/>
    <xf numFmtId="164" fontId="26" fillId="0" borderId="16" xfId="1" applyNumberFormat="1" applyFont="1" applyBorder="1" applyAlignment="1">
      <alignment horizontal="right"/>
    </xf>
    <xf numFmtId="4" fontId="26" fillId="0" borderId="16" xfId="0" applyNumberFormat="1" applyFont="1" applyBorder="1" applyAlignment="1">
      <alignment horizontal="right"/>
    </xf>
    <xf numFmtId="0" fontId="26" fillId="0" borderId="16" xfId="0" applyFont="1" applyBorder="1" applyAlignment="1">
      <alignment horizontal="left" wrapText="1"/>
    </xf>
    <xf numFmtId="0" fontId="26" fillId="33" borderId="0" xfId="0" applyFont="1" applyFill="1"/>
    <xf numFmtId="164" fontId="26" fillId="0" borderId="0" xfId="1" applyNumberFormat="1" applyFont="1"/>
    <xf numFmtId="0" fontId="27" fillId="33" borderId="11" xfId="0" applyFont="1" applyFill="1" applyBorder="1" applyAlignment="1">
      <alignment horizontal="center"/>
    </xf>
    <xf numFmtId="0" fontId="27" fillId="33" borderId="0" xfId="0" applyFont="1" applyFill="1" applyAlignment="1">
      <alignment horizontal="center"/>
    </xf>
    <xf numFmtId="0" fontId="28" fillId="33" borderId="0" xfId="0" applyFont="1" applyFill="1" applyAlignment="1">
      <alignment horizontal="center"/>
    </xf>
    <xf numFmtId="164" fontId="30" fillId="33" borderId="0" xfId="1" applyNumberFormat="1" applyFont="1" applyFill="1" applyBorder="1"/>
    <xf numFmtId="0" fontId="19" fillId="0" borderId="0" xfId="0" applyFont="1" applyAlignment="1">
      <alignment horizontal="center"/>
    </xf>
    <xf numFmtId="164" fontId="19" fillId="0" borderId="0" xfId="1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164" fontId="16" fillId="0" borderId="11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33" borderId="14" xfId="0" quotePrefix="1" applyFont="1" applyFill="1" applyBorder="1" applyAlignment="1">
      <alignment horizontal="left" vertical="center" wrapText="1"/>
    </xf>
    <xf numFmtId="0" fontId="16" fillId="33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16" fillId="33" borderId="11" xfId="0" quotePrefix="1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/>
    </xf>
    <xf numFmtId="164" fontId="19" fillId="33" borderId="0" xfId="44" applyNumberFormat="1" applyFont="1" applyFill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164" fontId="16" fillId="33" borderId="11" xfId="44" applyNumberFormat="1" applyFont="1" applyFill="1" applyBorder="1" applyAlignment="1">
      <alignment horizontal="center"/>
    </xf>
    <xf numFmtId="0" fontId="16" fillId="33" borderId="0" xfId="0" applyFont="1" applyFill="1" applyAlignment="1">
      <alignment horizontal="center" wrapText="1"/>
    </xf>
    <xf numFmtId="164" fontId="16" fillId="33" borderId="0" xfId="44" applyNumberFormat="1" applyFont="1" applyFill="1" applyAlignment="1">
      <alignment horizontal="center"/>
    </xf>
    <xf numFmtId="164" fontId="16" fillId="33" borderId="11" xfId="1" applyNumberFormat="1" applyFont="1" applyFill="1" applyBorder="1" applyAlignment="1">
      <alignment horizontal="center"/>
    </xf>
    <xf numFmtId="164" fontId="16" fillId="33" borderId="0" xfId="1" applyNumberFormat="1" applyFont="1" applyFill="1" applyBorder="1" applyAlignment="1">
      <alignment horizontal="center"/>
    </xf>
    <xf numFmtId="164" fontId="29" fillId="33" borderId="0" xfId="1" applyNumberFormat="1" applyFont="1" applyFill="1" applyBorder="1" applyAlignment="1">
      <alignment horizontal="center"/>
    </xf>
    <xf numFmtId="0" fontId="16" fillId="0" borderId="11" xfId="0" quotePrefix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8B96170D-227C-4D0F-A1F2-51C623C2B618}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workbookViewId="0">
      <pane xSplit="1" ySplit="8" topLeftCell="C9" activePane="bottomRight" state="frozen"/>
      <selection pane="topRight" activeCell="B1" sqref="B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61.6328125" customWidth="1"/>
    <col min="2" max="2" width="31.81640625" style="2" customWidth="1"/>
    <col min="3" max="3" width="11" style="2" bestFit="1" customWidth="1"/>
    <col min="4" max="4" width="16.26953125" style="2" bestFit="1" customWidth="1"/>
    <col min="5" max="5" width="18.26953125" style="2" bestFit="1" customWidth="1"/>
    <col min="6" max="6" width="16.26953125" style="2" bestFit="1" customWidth="1"/>
    <col min="7" max="8" width="18.26953125" style="2" bestFit="1" customWidth="1"/>
    <col min="9" max="9" width="11" style="1" bestFit="1" customWidth="1"/>
    <col min="10" max="13" width="11" style="2" bestFit="1" customWidth="1"/>
    <col min="14" max="14" width="10.90625" style="1"/>
  </cols>
  <sheetData>
    <row r="1" spans="1:13" ht="15.5" x14ac:dyDescent="0.35">
      <c r="A1" s="128" t="s">
        <v>17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5.5" x14ac:dyDescent="0.35">
      <c r="A2" s="128" t="s">
        <v>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15.5" x14ac:dyDescent="0.35">
      <c r="A3" s="128" t="s">
        <v>19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15.5" x14ac:dyDescent="0.35">
      <c r="A4" s="128" t="s">
        <v>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5">
      <c r="A6" s="4" t="s">
        <v>21</v>
      </c>
      <c r="B6" s="5"/>
      <c r="C6" s="5"/>
      <c r="D6" s="5"/>
      <c r="E6" s="5"/>
      <c r="F6" s="5"/>
      <c r="G6" s="5"/>
      <c r="H6" s="5"/>
      <c r="I6" s="6"/>
      <c r="J6" s="129" t="s">
        <v>23</v>
      </c>
      <c r="K6" s="129"/>
      <c r="L6" s="129"/>
      <c r="M6" s="130"/>
    </row>
    <row r="7" spans="1:13" x14ac:dyDescent="0.35">
      <c r="A7" s="7" t="s">
        <v>22</v>
      </c>
      <c r="B7" s="8"/>
      <c r="C7" s="8"/>
      <c r="D7" s="8"/>
      <c r="E7" s="8"/>
      <c r="F7" s="8"/>
      <c r="G7" s="8"/>
      <c r="H7" s="8"/>
      <c r="I7" s="9"/>
      <c r="J7" s="126" t="s">
        <v>24</v>
      </c>
      <c r="K7" s="126"/>
      <c r="L7" s="126"/>
      <c r="M7" s="127"/>
    </row>
    <row r="8" spans="1:13" s="11" customFormat="1" ht="29" x14ac:dyDescent="0.35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</row>
    <row r="9" spans="1:13" s="14" customFormat="1" x14ac:dyDescent="0.35">
      <c r="A9" s="12" t="s">
        <v>13</v>
      </c>
      <c r="B9" s="13">
        <v>-446804744000</v>
      </c>
      <c r="C9" s="13">
        <v>0</v>
      </c>
      <c r="D9" s="13">
        <v>2675300000</v>
      </c>
      <c r="E9" s="13">
        <v>-444129444000</v>
      </c>
      <c r="F9" s="13">
        <v>-3931799748</v>
      </c>
      <c r="G9" s="13">
        <v>-214625012405</v>
      </c>
      <c r="H9" s="13">
        <v>-229504431595</v>
      </c>
      <c r="I9" s="20">
        <v>48.3249</v>
      </c>
      <c r="J9" s="13">
        <v>0</v>
      </c>
      <c r="K9" s="13">
        <v>0</v>
      </c>
      <c r="L9" s="13">
        <v>0</v>
      </c>
      <c r="M9" s="13">
        <v>0</v>
      </c>
    </row>
    <row r="10" spans="1:13" s="14" customFormat="1" x14ac:dyDescent="0.35">
      <c r="A10" s="12" t="s">
        <v>14</v>
      </c>
      <c r="B10" s="13">
        <v>-446804744000</v>
      </c>
      <c r="C10" s="13">
        <v>0</v>
      </c>
      <c r="D10" s="13">
        <v>2675300000</v>
      </c>
      <c r="E10" s="13">
        <v>-444129444000</v>
      </c>
      <c r="F10" s="13">
        <v>-3931799748</v>
      </c>
      <c r="G10" s="13">
        <v>-214625012405</v>
      </c>
      <c r="H10" s="13">
        <v>-229504431595</v>
      </c>
      <c r="I10" s="20">
        <v>48.3249</v>
      </c>
      <c r="J10" s="13">
        <v>0</v>
      </c>
      <c r="K10" s="13">
        <v>0</v>
      </c>
      <c r="L10" s="13">
        <v>0</v>
      </c>
      <c r="M10" s="13">
        <v>0</v>
      </c>
    </row>
    <row r="11" spans="1:13" x14ac:dyDescent="0.35">
      <c r="A11" s="15" t="s">
        <v>32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-4561000</v>
      </c>
      <c r="H11" s="16">
        <v>4561000</v>
      </c>
      <c r="I11" s="17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x14ac:dyDescent="0.35">
      <c r="A12" s="15" t="s">
        <v>15</v>
      </c>
      <c r="B12" s="16">
        <v>-64517000</v>
      </c>
      <c r="C12" s="16">
        <v>0</v>
      </c>
      <c r="D12" s="16">
        <v>0</v>
      </c>
      <c r="E12" s="16">
        <v>-64517000</v>
      </c>
      <c r="F12" s="16">
        <v>-4723674</v>
      </c>
      <c r="G12" s="16">
        <v>-23818247</v>
      </c>
      <c r="H12" s="16">
        <v>-40698753</v>
      </c>
      <c r="I12" s="17">
        <v>36.9178</v>
      </c>
      <c r="J12" s="16">
        <v>0</v>
      </c>
      <c r="K12" s="16">
        <v>0</v>
      </c>
      <c r="L12" s="16">
        <v>0</v>
      </c>
      <c r="M12" s="16">
        <v>0</v>
      </c>
    </row>
    <row r="13" spans="1:13" x14ac:dyDescent="0.35">
      <c r="A13" s="15" t="s">
        <v>16</v>
      </c>
      <c r="B13" s="16">
        <v>-213580000</v>
      </c>
      <c r="C13" s="16">
        <v>0</v>
      </c>
      <c r="D13" s="16">
        <v>0</v>
      </c>
      <c r="E13" s="16">
        <v>-213580000</v>
      </c>
      <c r="F13" s="16">
        <v>0</v>
      </c>
      <c r="G13" s="16">
        <v>-2858821564</v>
      </c>
      <c r="H13" s="16">
        <v>2645241564</v>
      </c>
      <c r="I13" s="17">
        <v>1338.5248999999999</v>
      </c>
      <c r="J13" s="16">
        <v>0</v>
      </c>
      <c r="K13" s="16">
        <v>0</v>
      </c>
      <c r="L13" s="16">
        <v>0</v>
      </c>
      <c r="M13" s="16">
        <v>0</v>
      </c>
    </row>
    <row r="14" spans="1:13" x14ac:dyDescent="0.35">
      <c r="A14" s="15" t="s">
        <v>34</v>
      </c>
      <c r="B14" s="16">
        <v>-1569163000</v>
      </c>
      <c r="C14" s="16">
        <v>0</v>
      </c>
      <c r="D14" s="16">
        <v>0</v>
      </c>
      <c r="E14" s="16">
        <v>-1569163000</v>
      </c>
      <c r="F14" s="16">
        <v>-190318847</v>
      </c>
      <c r="G14" s="16">
        <v>-1909154949</v>
      </c>
      <c r="H14" s="16">
        <v>339991949</v>
      </c>
      <c r="I14" s="17">
        <v>121.6671</v>
      </c>
      <c r="J14" s="16">
        <v>0</v>
      </c>
      <c r="K14" s="16">
        <v>0</v>
      </c>
      <c r="L14" s="16">
        <v>0</v>
      </c>
      <c r="M14" s="16">
        <v>0</v>
      </c>
    </row>
    <row r="15" spans="1:13" x14ac:dyDescent="0.35">
      <c r="A15" s="15" t="s">
        <v>33</v>
      </c>
      <c r="B15" s="16">
        <v>-33198401000</v>
      </c>
      <c r="C15" s="16">
        <v>0</v>
      </c>
      <c r="D15" s="16">
        <v>0</v>
      </c>
      <c r="E15" s="16">
        <v>-33198401000</v>
      </c>
      <c r="F15" s="16">
        <v>0</v>
      </c>
      <c r="G15" s="16">
        <v>-33198401000</v>
      </c>
      <c r="H15" s="16">
        <v>0</v>
      </c>
      <c r="I15" s="17">
        <v>100</v>
      </c>
      <c r="J15" s="16">
        <v>0</v>
      </c>
      <c r="K15" s="16">
        <v>0</v>
      </c>
      <c r="L15" s="16">
        <v>0</v>
      </c>
      <c r="M15" s="16">
        <v>0</v>
      </c>
    </row>
    <row r="16" spans="1:13" x14ac:dyDescent="0.35">
      <c r="A16" s="15" t="s">
        <v>35</v>
      </c>
      <c r="B16" s="16">
        <v>-11914271000</v>
      </c>
      <c r="C16" s="16">
        <v>0</v>
      </c>
      <c r="D16" s="16">
        <v>0</v>
      </c>
      <c r="E16" s="16">
        <v>-11914271000</v>
      </c>
      <c r="F16" s="16">
        <v>0</v>
      </c>
      <c r="G16" s="16">
        <v>-4985237916</v>
      </c>
      <c r="H16" s="16">
        <v>-6929033084</v>
      </c>
      <c r="I16" s="17">
        <v>41.842599999999997</v>
      </c>
      <c r="J16" s="16">
        <v>0</v>
      </c>
      <c r="K16" s="16">
        <v>0</v>
      </c>
      <c r="L16" s="16">
        <v>0</v>
      </c>
      <c r="M16" s="16">
        <v>0</v>
      </c>
    </row>
    <row r="17" spans="1:14" x14ac:dyDescent="0.35">
      <c r="A17" s="15" t="s">
        <v>36</v>
      </c>
      <c r="B17" s="16">
        <v>-122277000</v>
      </c>
      <c r="C17" s="16">
        <v>0</v>
      </c>
      <c r="D17" s="16">
        <v>0</v>
      </c>
      <c r="E17" s="16">
        <v>-122277000</v>
      </c>
      <c r="F17" s="16">
        <v>0</v>
      </c>
      <c r="G17" s="16">
        <v>-122277000</v>
      </c>
      <c r="H17" s="16">
        <v>0</v>
      </c>
      <c r="I17" s="17">
        <v>100</v>
      </c>
      <c r="J17" s="16">
        <v>0</v>
      </c>
      <c r="K17" s="16">
        <v>0</v>
      </c>
      <c r="L17" s="16">
        <v>0</v>
      </c>
      <c r="M17" s="16">
        <v>0</v>
      </c>
    </row>
    <row r="18" spans="1:14" x14ac:dyDescent="0.35">
      <c r="A18" s="15" t="s">
        <v>37</v>
      </c>
      <c r="B18" s="16">
        <v>-4000000000</v>
      </c>
      <c r="C18" s="16">
        <v>0</v>
      </c>
      <c r="D18" s="16">
        <v>0</v>
      </c>
      <c r="E18" s="16">
        <v>-4000000000</v>
      </c>
      <c r="F18" s="16">
        <v>-150301868</v>
      </c>
      <c r="G18" s="16">
        <v>-3216436353</v>
      </c>
      <c r="H18" s="16">
        <v>-783563647</v>
      </c>
      <c r="I18" s="17">
        <v>80.410899999999998</v>
      </c>
      <c r="J18" s="16">
        <v>0</v>
      </c>
      <c r="K18" s="16">
        <v>0</v>
      </c>
      <c r="L18" s="16">
        <v>0</v>
      </c>
      <c r="M18" s="16">
        <v>0</v>
      </c>
    </row>
    <row r="19" spans="1:14" x14ac:dyDescent="0.35">
      <c r="A19" s="15" t="s">
        <v>38</v>
      </c>
      <c r="B19" s="16">
        <v>-250000000</v>
      </c>
      <c r="C19" s="16">
        <v>0</v>
      </c>
      <c r="D19" s="16">
        <v>0</v>
      </c>
      <c r="E19" s="16">
        <v>-250000000</v>
      </c>
      <c r="F19" s="16">
        <v>-10658962</v>
      </c>
      <c r="G19" s="16">
        <v>-227322215</v>
      </c>
      <c r="H19" s="16">
        <v>-22677785</v>
      </c>
      <c r="I19" s="17">
        <v>90.928899999999999</v>
      </c>
      <c r="J19" s="16">
        <v>0</v>
      </c>
      <c r="K19" s="16">
        <v>0</v>
      </c>
      <c r="L19" s="16">
        <v>0</v>
      </c>
      <c r="M19" s="16">
        <v>0</v>
      </c>
    </row>
    <row r="20" spans="1:14" x14ac:dyDescent="0.35">
      <c r="A20" s="15" t="s">
        <v>39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-751368</v>
      </c>
      <c r="H20" s="16">
        <v>751368</v>
      </c>
      <c r="I20" s="17">
        <v>0</v>
      </c>
      <c r="J20" s="16">
        <v>0</v>
      </c>
      <c r="K20" s="16">
        <v>0</v>
      </c>
      <c r="L20" s="16">
        <v>0</v>
      </c>
      <c r="M20" s="16">
        <v>0</v>
      </c>
    </row>
    <row r="21" spans="1:14" x14ac:dyDescent="0.35">
      <c r="A21" s="15" t="s">
        <v>40</v>
      </c>
      <c r="B21" s="16">
        <v>-395472535000</v>
      </c>
      <c r="C21" s="16">
        <v>0</v>
      </c>
      <c r="D21" s="16">
        <v>2675300000</v>
      </c>
      <c r="E21" s="16">
        <v>-392797235000</v>
      </c>
      <c r="F21" s="16">
        <v>-3575796397</v>
      </c>
      <c r="G21" s="16">
        <v>-168078230793</v>
      </c>
      <c r="H21" s="16">
        <v>-224719004207</v>
      </c>
      <c r="I21" s="17">
        <v>42.790100000000002</v>
      </c>
      <c r="J21" s="16">
        <v>0</v>
      </c>
      <c r="K21" s="16">
        <v>0</v>
      </c>
      <c r="L21" s="16">
        <v>0</v>
      </c>
      <c r="M21" s="16">
        <v>0</v>
      </c>
    </row>
    <row r="25" spans="1:14" x14ac:dyDescent="0.35">
      <c r="I25"/>
      <c r="M25"/>
      <c r="N25"/>
    </row>
    <row r="26" spans="1:14" x14ac:dyDescent="0.35">
      <c r="I26"/>
      <c r="M26"/>
      <c r="N26"/>
    </row>
    <row r="27" spans="1:14" x14ac:dyDescent="0.35">
      <c r="I27"/>
      <c r="M27"/>
      <c r="N27"/>
    </row>
    <row r="28" spans="1:14" x14ac:dyDescent="0.35">
      <c r="I28"/>
      <c r="M28"/>
      <c r="N28"/>
    </row>
    <row r="29" spans="1:14" x14ac:dyDescent="0.35">
      <c r="I29"/>
      <c r="M29"/>
      <c r="N29"/>
    </row>
    <row r="30" spans="1:14" x14ac:dyDescent="0.35">
      <c r="I30"/>
      <c r="M30"/>
      <c r="N30"/>
    </row>
    <row r="31" spans="1:14" x14ac:dyDescent="0.35">
      <c r="B31" s="18"/>
      <c r="C31" s="18"/>
      <c r="I31"/>
      <c r="M31"/>
      <c r="N31"/>
    </row>
    <row r="32" spans="1:14" s="14" customFormat="1" x14ac:dyDescent="0.35">
      <c r="B32" s="123" t="s">
        <v>25</v>
      </c>
      <c r="C32" s="123"/>
      <c r="D32" s="19"/>
      <c r="E32" s="19"/>
      <c r="F32" s="19"/>
      <c r="G32" s="124" t="s">
        <v>26</v>
      </c>
      <c r="H32" s="124"/>
      <c r="I32"/>
      <c r="J32" s="2"/>
      <c r="K32" s="2"/>
      <c r="L32" s="2"/>
    </row>
    <row r="33" spans="2:14" s="14" customFormat="1" x14ac:dyDescent="0.35">
      <c r="B33" s="123" t="s">
        <v>27</v>
      </c>
      <c r="C33" s="123"/>
      <c r="D33" s="19"/>
      <c r="E33" s="19"/>
      <c r="F33" s="19"/>
      <c r="G33" s="125" t="s">
        <v>28</v>
      </c>
      <c r="H33" s="125"/>
      <c r="I33"/>
      <c r="J33" s="2"/>
      <c r="K33" s="2"/>
      <c r="L33" s="2"/>
    </row>
    <row r="34" spans="2:14" x14ac:dyDescent="0.35">
      <c r="B34" s="121" t="s">
        <v>29</v>
      </c>
      <c r="C34" s="121"/>
      <c r="G34" s="122" t="s">
        <v>30</v>
      </c>
      <c r="H34" s="122"/>
      <c r="I34"/>
      <c r="M34"/>
      <c r="N34"/>
    </row>
    <row r="35" spans="2:14" x14ac:dyDescent="0.35">
      <c r="B35" s="121" t="s">
        <v>31</v>
      </c>
      <c r="C35" s="121"/>
      <c r="G35" s="122" t="s">
        <v>31</v>
      </c>
      <c r="H35" s="122"/>
      <c r="I35"/>
      <c r="M35"/>
      <c r="N35"/>
    </row>
  </sheetData>
  <mergeCells count="14">
    <mergeCell ref="J7:M7"/>
    <mergeCell ref="A1:M1"/>
    <mergeCell ref="A2:M2"/>
    <mergeCell ref="A3:M3"/>
    <mergeCell ref="A4:M4"/>
    <mergeCell ref="J6:M6"/>
    <mergeCell ref="B35:C35"/>
    <mergeCell ref="G35:H35"/>
    <mergeCell ref="B32:C32"/>
    <mergeCell ref="G32:H32"/>
    <mergeCell ref="B33:C33"/>
    <mergeCell ref="G33:H33"/>
    <mergeCell ref="B34:C34"/>
    <mergeCell ref="G34:H3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FBE3-D5FA-46C5-8EE0-8778D0744963}">
  <dimension ref="A1:Y12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baseColWidth="10" defaultRowHeight="14.5" x14ac:dyDescent="0.35"/>
  <cols>
    <col min="1" max="1" width="49.54296875" customWidth="1"/>
    <col min="2" max="21" width="19.6328125" customWidth="1"/>
  </cols>
  <sheetData>
    <row r="1" spans="1:24" ht="15.5" x14ac:dyDescent="0.3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21"/>
      <c r="W1" s="21"/>
      <c r="X1" s="21"/>
    </row>
    <row r="2" spans="1:24" ht="15.5" x14ac:dyDescent="0.35">
      <c r="A2" s="135" t="s">
        <v>18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21"/>
      <c r="W2" s="21"/>
      <c r="X2" s="21"/>
    </row>
    <row r="3" spans="1:24" ht="15.5" x14ac:dyDescent="0.35">
      <c r="A3" s="135" t="s">
        <v>19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21"/>
      <c r="W3" s="21"/>
      <c r="X3" s="21"/>
    </row>
    <row r="4" spans="1:24" ht="15.5" x14ac:dyDescent="0.35">
      <c r="A4" s="134" t="s">
        <v>41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21"/>
      <c r="W4" s="21"/>
      <c r="X4" s="21"/>
    </row>
    <row r="5" spans="1:24" x14ac:dyDescent="0.35">
      <c r="A5" s="24" t="s">
        <v>42</v>
      </c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7"/>
      <c r="N5" s="50"/>
      <c r="O5" s="27"/>
      <c r="P5" s="27"/>
      <c r="Q5" s="27"/>
      <c r="R5" s="28"/>
      <c r="S5" s="136" t="s">
        <v>401</v>
      </c>
      <c r="T5" s="137"/>
      <c r="U5" s="138"/>
      <c r="V5" s="21"/>
      <c r="W5" s="21"/>
      <c r="X5" s="21"/>
    </row>
    <row r="6" spans="1:24" x14ac:dyDescent="0.35">
      <c r="A6" s="29" t="s">
        <v>43</v>
      </c>
      <c r="B6" s="30"/>
      <c r="C6" s="30"/>
      <c r="D6" s="30"/>
      <c r="E6" s="30"/>
      <c r="F6" s="30"/>
      <c r="G6" s="30"/>
      <c r="H6" s="30"/>
      <c r="I6" s="31"/>
      <c r="J6" s="32"/>
      <c r="K6" s="32"/>
      <c r="L6" s="32"/>
      <c r="M6" s="32"/>
      <c r="N6" s="51"/>
      <c r="O6" s="32"/>
      <c r="P6" s="32"/>
      <c r="Q6" s="32"/>
      <c r="R6" s="33"/>
      <c r="S6" s="131" t="s">
        <v>402</v>
      </c>
      <c r="T6" s="132"/>
      <c r="U6" s="133"/>
      <c r="V6" s="21"/>
      <c r="W6" s="21"/>
      <c r="X6" s="21"/>
    </row>
    <row r="7" spans="1:24" ht="55.5" x14ac:dyDescent="0.35">
      <c r="A7" s="39" t="s">
        <v>44</v>
      </c>
      <c r="B7" s="40" t="s">
        <v>45</v>
      </c>
      <c r="C7" s="40" t="s">
        <v>2</v>
      </c>
      <c r="D7" s="40" t="s">
        <v>46</v>
      </c>
      <c r="E7" s="40" t="s">
        <v>4</v>
      </c>
      <c r="F7" s="40" t="s">
        <v>47</v>
      </c>
      <c r="G7" s="40" t="s">
        <v>48</v>
      </c>
      <c r="H7" s="40" t="s">
        <v>49</v>
      </c>
      <c r="I7" s="40" t="s">
        <v>50</v>
      </c>
      <c r="J7" s="40" t="s">
        <v>51</v>
      </c>
      <c r="K7" s="40" t="s">
        <v>52</v>
      </c>
      <c r="L7" s="40" t="s">
        <v>53</v>
      </c>
      <c r="M7" s="40" t="s">
        <v>54</v>
      </c>
      <c r="N7" s="52" t="s">
        <v>55</v>
      </c>
      <c r="O7" s="40" t="s">
        <v>56</v>
      </c>
      <c r="P7" s="40" t="s">
        <v>57</v>
      </c>
      <c r="Q7" s="40" t="s">
        <v>58</v>
      </c>
      <c r="R7" s="40" t="s">
        <v>59</v>
      </c>
      <c r="S7" s="40" t="s">
        <v>60</v>
      </c>
      <c r="T7" s="40" t="s">
        <v>61</v>
      </c>
      <c r="U7" s="40" t="s">
        <v>62</v>
      </c>
      <c r="V7" s="34"/>
      <c r="W7" s="34"/>
      <c r="X7" s="34"/>
    </row>
    <row r="8" spans="1:24" x14ac:dyDescent="0.35">
      <c r="A8" s="48" t="s">
        <v>13</v>
      </c>
      <c r="B8" s="49">
        <v>446804744000</v>
      </c>
      <c r="C8" s="49">
        <v>0</v>
      </c>
      <c r="D8" s="49">
        <v>-2675300000</v>
      </c>
      <c r="E8" s="49">
        <v>444129444000</v>
      </c>
      <c r="F8" s="49">
        <v>0</v>
      </c>
      <c r="G8" s="36">
        <v>444129444000</v>
      </c>
      <c r="H8" s="36">
        <v>6165920758</v>
      </c>
      <c r="I8" s="36">
        <v>392750915707</v>
      </c>
      <c r="J8" s="36">
        <v>51378528293</v>
      </c>
      <c r="K8" s="36">
        <v>24422918756</v>
      </c>
      <c r="L8" s="36">
        <v>226232699395</v>
      </c>
      <c r="M8" s="36">
        <v>166518216312</v>
      </c>
      <c r="N8" s="58">
        <v>50.938499999999998</v>
      </c>
      <c r="O8" s="36">
        <v>3871693853</v>
      </c>
      <c r="P8" s="36">
        <v>170300933438</v>
      </c>
      <c r="Q8" s="36">
        <v>55931765957</v>
      </c>
      <c r="R8" s="59">
        <v>38.344900000000003</v>
      </c>
      <c r="S8" s="36">
        <v>3871812740</v>
      </c>
      <c r="T8" s="36">
        <v>170300933435</v>
      </c>
      <c r="U8" s="36">
        <v>3</v>
      </c>
      <c r="V8" s="22"/>
      <c r="W8" s="22"/>
      <c r="X8" s="63"/>
    </row>
    <row r="9" spans="1:24" x14ac:dyDescent="0.35">
      <c r="A9" s="48" t="s">
        <v>63</v>
      </c>
      <c r="B9" s="49">
        <v>446804744000</v>
      </c>
      <c r="C9" s="49">
        <v>0</v>
      </c>
      <c r="D9" s="49">
        <v>-2675300000</v>
      </c>
      <c r="E9" s="49">
        <v>444129444000</v>
      </c>
      <c r="F9" s="49">
        <v>0</v>
      </c>
      <c r="G9" s="36">
        <v>444129444000</v>
      </c>
      <c r="H9" s="36">
        <v>6165920758</v>
      </c>
      <c r="I9" s="36">
        <v>392750915707</v>
      </c>
      <c r="J9" s="36">
        <v>51378528293</v>
      </c>
      <c r="K9" s="36">
        <v>24422918756</v>
      </c>
      <c r="L9" s="36">
        <v>226232699395</v>
      </c>
      <c r="M9" s="36">
        <v>166518216312</v>
      </c>
      <c r="N9" s="58">
        <v>50.938499999999998</v>
      </c>
      <c r="O9" s="36">
        <v>3871693853</v>
      </c>
      <c r="P9" s="36">
        <v>170300933438</v>
      </c>
      <c r="Q9" s="36">
        <v>55931765957</v>
      </c>
      <c r="R9" s="59">
        <v>38.344900000000003</v>
      </c>
      <c r="S9" s="36">
        <v>3871812740</v>
      </c>
      <c r="T9" s="36">
        <v>170300933435</v>
      </c>
      <c r="U9" s="36">
        <v>3</v>
      </c>
      <c r="V9" s="22"/>
      <c r="W9" s="22"/>
      <c r="X9" s="22"/>
    </row>
    <row r="10" spans="1:24" x14ac:dyDescent="0.35">
      <c r="A10" s="48" t="s">
        <v>64</v>
      </c>
      <c r="B10" s="49">
        <v>312543876000</v>
      </c>
      <c r="C10" s="49">
        <v>0</v>
      </c>
      <c r="D10" s="49">
        <v>-850107200</v>
      </c>
      <c r="E10" s="49">
        <v>311693768800</v>
      </c>
      <c r="F10" s="49">
        <v>0</v>
      </c>
      <c r="G10" s="36">
        <v>311693768800</v>
      </c>
      <c r="H10" s="36">
        <v>1926171562</v>
      </c>
      <c r="I10" s="36">
        <v>306162417401</v>
      </c>
      <c r="J10" s="36">
        <v>5531351399</v>
      </c>
      <c r="K10" s="36">
        <v>17577299492</v>
      </c>
      <c r="L10" s="36">
        <v>160206813144</v>
      </c>
      <c r="M10" s="36">
        <v>145955604257</v>
      </c>
      <c r="N10" s="58">
        <v>51.398800000000001</v>
      </c>
      <c r="O10" s="36">
        <v>1462007316</v>
      </c>
      <c r="P10" s="36">
        <v>141505437657</v>
      </c>
      <c r="Q10" s="36">
        <v>18701375487</v>
      </c>
      <c r="R10" s="59">
        <v>45.398899999999998</v>
      </c>
      <c r="S10" s="36">
        <v>1462007312</v>
      </c>
      <c r="T10" s="36">
        <v>141505437653</v>
      </c>
      <c r="U10" s="36">
        <v>4</v>
      </c>
      <c r="V10" s="22"/>
      <c r="W10" s="22"/>
      <c r="X10" s="22"/>
    </row>
    <row r="11" spans="1:24" x14ac:dyDescent="0.35">
      <c r="A11" s="35" t="s">
        <v>65</v>
      </c>
      <c r="B11" s="36">
        <v>17142804000</v>
      </c>
      <c r="C11" s="36">
        <v>0</v>
      </c>
      <c r="D11" s="36">
        <v>-455000000</v>
      </c>
      <c r="E11" s="36">
        <v>16687804000</v>
      </c>
      <c r="F11" s="36">
        <v>0</v>
      </c>
      <c r="G11" s="36">
        <v>16687804000</v>
      </c>
      <c r="H11" s="36">
        <v>1038508051</v>
      </c>
      <c r="I11" s="36">
        <v>13012170584</v>
      </c>
      <c r="J11" s="36">
        <v>3675633416</v>
      </c>
      <c r="K11" s="36">
        <v>1038508051</v>
      </c>
      <c r="L11" s="36">
        <v>13012170584</v>
      </c>
      <c r="M11" s="36">
        <v>0</v>
      </c>
      <c r="N11" s="53">
        <v>77.97</v>
      </c>
      <c r="O11" s="36">
        <v>1038508051</v>
      </c>
      <c r="P11" s="36">
        <v>13012170584</v>
      </c>
      <c r="Q11" s="36">
        <v>0</v>
      </c>
      <c r="R11" s="53">
        <v>77.97</v>
      </c>
      <c r="S11" s="36">
        <v>1038508052</v>
      </c>
      <c r="T11" s="36">
        <v>13012170586</v>
      </c>
      <c r="U11" s="36">
        <v>-2</v>
      </c>
      <c r="V11" s="38"/>
      <c r="W11" s="38"/>
      <c r="X11" s="38"/>
    </row>
    <row r="12" spans="1:24" x14ac:dyDescent="0.35">
      <c r="A12" s="41" t="s">
        <v>66</v>
      </c>
      <c r="B12" s="42">
        <v>6684506000</v>
      </c>
      <c r="C12" s="42">
        <v>-60800000</v>
      </c>
      <c r="D12" s="42">
        <v>-60800000</v>
      </c>
      <c r="E12" s="42">
        <v>6623706000</v>
      </c>
      <c r="F12" s="42">
        <v>0</v>
      </c>
      <c r="G12" s="60">
        <v>6623706000</v>
      </c>
      <c r="H12" s="60">
        <v>567903196</v>
      </c>
      <c r="I12" s="60">
        <v>5992944219</v>
      </c>
      <c r="J12" s="60">
        <v>630761781</v>
      </c>
      <c r="K12" s="60">
        <v>567903196</v>
      </c>
      <c r="L12" s="60">
        <v>5992944219</v>
      </c>
      <c r="M12" s="60">
        <v>0</v>
      </c>
      <c r="N12" s="61">
        <v>90.477199999999996</v>
      </c>
      <c r="O12" s="60">
        <v>567903196</v>
      </c>
      <c r="P12" s="60">
        <v>5992944219</v>
      </c>
      <c r="Q12" s="60">
        <v>0</v>
      </c>
      <c r="R12" s="62">
        <v>90.477199999999996</v>
      </c>
      <c r="S12" s="60">
        <v>567903197</v>
      </c>
      <c r="T12" s="60">
        <v>5992944221</v>
      </c>
      <c r="U12" s="60">
        <v>-2</v>
      </c>
      <c r="V12" s="21"/>
      <c r="W12" s="21"/>
      <c r="X12" s="21"/>
    </row>
    <row r="13" spans="1:24" x14ac:dyDescent="0.35">
      <c r="A13" s="41" t="s">
        <v>67</v>
      </c>
      <c r="B13" s="42">
        <v>512450000</v>
      </c>
      <c r="C13" s="42">
        <v>369000</v>
      </c>
      <c r="D13" s="42">
        <v>369000</v>
      </c>
      <c r="E13" s="42">
        <v>512819000</v>
      </c>
      <c r="F13" s="42">
        <v>0</v>
      </c>
      <c r="G13" s="60">
        <v>512819000</v>
      </c>
      <c r="H13" s="60">
        <v>47098673</v>
      </c>
      <c r="I13" s="60">
        <v>465476527</v>
      </c>
      <c r="J13" s="60">
        <v>47342473</v>
      </c>
      <c r="K13" s="60">
        <v>47098673</v>
      </c>
      <c r="L13" s="60">
        <v>465476527</v>
      </c>
      <c r="M13" s="60">
        <v>0</v>
      </c>
      <c r="N13" s="61">
        <v>90.768199999999993</v>
      </c>
      <c r="O13" s="60">
        <v>47098673</v>
      </c>
      <c r="P13" s="60">
        <v>465476527</v>
      </c>
      <c r="Q13" s="60">
        <v>0</v>
      </c>
      <c r="R13" s="62">
        <v>90.768199999999993</v>
      </c>
      <c r="S13" s="60">
        <v>47098673</v>
      </c>
      <c r="T13" s="60">
        <v>465476527</v>
      </c>
      <c r="U13" s="60">
        <v>0</v>
      </c>
      <c r="V13" s="21"/>
      <c r="W13" s="21"/>
      <c r="X13" s="21"/>
    </row>
    <row r="14" spans="1:24" x14ac:dyDescent="0.35">
      <c r="A14" s="41" t="s">
        <v>68</v>
      </c>
      <c r="B14" s="42">
        <v>77833000</v>
      </c>
      <c r="C14" s="42">
        <v>-30622000</v>
      </c>
      <c r="D14" s="42">
        <v>-30622000</v>
      </c>
      <c r="E14" s="42">
        <v>47211000</v>
      </c>
      <c r="F14" s="42">
        <v>0</v>
      </c>
      <c r="G14" s="60">
        <v>47211000</v>
      </c>
      <c r="H14" s="60">
        <v>4264392</v>
      </c>
      <c r="I14" s="60">
        <v>43668449</v>
      </c>
      <c r="J14" s="60">
        <v>3542551</v>
      </c>
      <c r="K14" s="60">
        <v>4264392</v>
      </c>
      <c r="L14" s="60">
        <v>43668449</v>
      </c>
      <c r="M14" s="60">
        <v>0</v>
      </c>
      <c r="N14" s="61">
        <v>92.496300000000005</v>
      </c>
      <c r="O14" s="60">
        <v>4264392</v>
      </c>
      <c r="P14" s="60">
        <v>43668449</v>
      </c>
      <c r="Q14" s="60">
        <v>0</v>
      </c>
      <c r="R14" s="62">
        <v>92.496300000000005</v>
      </c>
      <c r="S14" s="60">
        <v>4264392</v>
      </c>
      <c r="T14" s="60">
        <v>43668448</v>
      </c>
      <c r="U14" s="60">
        <v>1</v>
      </c>
      <c r="V14" s="21"/>
      <c r="W14" s="21"/>
      <c r="X14" s="21"/>
    </row>
    <row r="15" spans="1:24" x14ac:dyDescent="0.35">
      <c r="A15" s="41" t="s">
        <v>69</v>
      </c>
      <c r="B15" s="42">
        <v>13387000</v>
      </c>
      <c r="C15" s="42">
        <v>0</v>
      </c>
      <c r="D15" s="42">
        <v>0</v>
      </c>
      <c r="E15" s="42">
        <v>13387000</v>
      </c>
      <c r="F15" s="42">
        <v>0</v>
      </c>
      <c r="G15" s="60">
        <v>13387000</v>
      </c>
      <c r="H15" s="60">
        <v>836546</v>
      </c>
      <c r="I15" s="60">
        <v>10538850</v>
      </c>
      <c r="J15" s="60">
        <v>2848150</v>
      </c>
      <c r="K15" s="60">
        <v>836546</v>
      </c>
      <c r="L15" s="60">
        <v>10538850</v>
      </c>
      <c r="M15" s="60">
        <v>0</v>
      </c>
      <c r="N15" s="61">
        <v>78.724500000000006</v>
      </c>
      <c r="O15" s="60">
        <v>836546</v>
      </c>
      <c r="P15" s="60">
        <v>10538850</v>
      </c>
      <c r="Q15" s="60">
        <v>0</v>
      </c>
      <c r="R15" s="62">
        <v>78.724500000000006</v>
      </c>
      <c r="S15" s="60">
        <v>836546</v>
      </c>
      <c r="T15" s="60">
        <v>10538851</v>
      </c>
      <c r="U15" s="60">
        <v>-1</v>
      </c>
      <c r="V15" s="21"/>
      <c r="W15" s="21"/>
      <c r="X15" s="21"/>
    </row>
    <row r="16" spans="1:24" x14ac:dyDescent="0.35">
      <c r="A16" s="41" t="s">
        <v>70</v>
      </c>
      <c r="B16" s="42">
        <v>8668000</v>
      </c>
      <c r="C16" s="42">
        <v>0</v>
      </c>
      <c r="D16" s="42">
        <v>0</v>
      </c>
      <c r="E16" s="42">
        <v>8668000</v>
      </c>
      <c r="F16" s="42">
        <v>0</v>
      </c>
      <c r="G16" s="60">
        <v>8668000</v>
      </c>
      <c r="H16" s="60">
        <v>537597</v>
      </c>
      <c r="I16" s="60">
        <v>6758992</v>
      </c>
      <c r="J16" s="60">
        <v>1909008</v>
      </c>
      <c r="K16" s="60">
        <v>537597</v>
      </c>
      <c r="L16" s="60">
        <v>6758992</v>
      </c>
      <c r="M16" s="60">
        <v>0</v>
      </c>
      <c r="N16" s="61">
        <v>77.976399999999998</v>
      </c>
      <c r="O16" s="60">
        <v>537597</v>
      </c>
      <c r="P16" s="60">
        <v>6758992</v>
      </c>
      <c r="Q16" s="60">
        <v>0</v>
      </c>
      <c r="R16" s="62">
        <v>77.976399999999998</v>
      </c>
      <c r="S16" s="60">
        <v>537597</v>
      </c>
      <c r="T16" s="60">
        <v>6758991</v>
      </c>
      <c r="U16" s="60">
        <v>1</v>
      </c>
      <c r="V16" s="21"/>
      <c r="W16" s="21"/>
      <c r="X16" s="21"/>
    </row>
    <row r="17" spans="1:21" x14ac:dyDescent="0.35">
      <c r="A17" s="41" t="s">
        <v>71</v>
      </c>
      <c r="B17" s="42">
        <v>218221000</v>
      </c>
      <c r="C17" s="42">
        <v>-50341000</v>
      </c>
      <c r="D17" s="42">
        <v>-50341000</v>
      </c>
      <c r="E17" s="42">
        <v>167880000</v>
      </c>
      <c r="F17" s="42">
        <v>0</v>
      </c>
      <c r="G17" s="60">
        <v>167880000</v>
      </c>
      <c r="H17" s="60">
        <v>6693248</v>
      </c>
      <c r="I17" s="60">
        <v>161522142</v>
      </c>
      <c r="J17" s="60">
        <v>6357858</v>
      </c>
      <c r="K17" s="60">
        <v>6693248</v>
      </c>
      <c r="L17" s="60">
        <v>161522142</v>
      </c>
      <c r="M17" s="60">
        <v>0</v>
      </c>
      <c r="N17" s="61">
        <v>96.212900000000005</v>
      </c>
      <c r="O17" s="60">
        <v>6693248</v>
      </c>
      <c r="P17" s="60">
        <v>161522142</v>
      </c>
      <c r="Q17" s="60">
        <v>0</v>
      </c>
      <c r="R17" s="62">
        <v>96.212900000000005</v>
      </c>
      <c r="S17" s="60">
        <v>6693249</v>
      </c>
      <c r="T17" s="60">
        <v>161522143</v>
      </c>
      <c r="U17" s="60">
        <v>-1</v>
      </c>
    </row>
    <row r="18" spans="1:21" x14ac:dyDescent="0.35">
      <c r="A18" s="41" t="s">
        <v>72</v>
      </c>
      <c r="B18" s="42">
        <v>946973000</v>
      </c>
      <c r="C18" s="42">
        <v>406232000</v>
      </c>
      <c r="D18" s="42">
        <v>-48768000</v>
      </c>
      <c r="E18" s="42">
        <v>898205000</v>
      </c>
      <c r="F18" s="42">
        <v>0</v>
      </c>
      <c r="G18" s="60">
        <v>898205000</v>
      </c>
      <c r="H18" s="60">
        <v>0</v>
      </c>
      <c r="I18" s="60">
        <v>26459206</v>
      </c>
      <c r="J18" s="60">
        <v>871745794</v>
      </c>
      <c r="K18" s="60">
        <v>0</v>
      </c>
      <c r="L18" s="60">
        <v>26459206</v>
      </c>
      <c r="M18" s="60">
        <v>0</v>
      </c>
      <c r="N18" s="61">
        <v>2.9458000000000002</v>
      </c>
      <c r="O18" s="60">
        <v>0</v>
      </c>
      <c r="P18" s="60">
        <v>26459206</v>
      </c>
      <c r="Q18" s="60">
        <v>0</v>
      </c>
      <c r="R18" s="62">
        <v>2.9458000000000002</v>
      </c>
      <c r="S18" s="60">
        <v>0</v>
      </c>
      <c r="T18" s="60">
        <v>26459206</v>
      </c>
      <c r="U18" s="60">
        <v>0</v>
      </c>
    </row>
    <row r="19" spans="1:21" x14ac:dyDescent="0.35">
      <c r="A19" s="41" t="s">
        <v>73</v>
      </c>
      <c r="B19" s="42">
        <v>454554000</v>
      </c>
      <c r="C19" s="42">
        <v>0</v>
      </c>
      <c r="D19" s="42">
        <v>0</v>
      </c>
      <c r="E19" s="42">
        <v>454554000</v>
      </c>
      <c r="F19" s="42">
        <v>0</v>
      </c>
      <c r="G19" s="60">
        <v>454554000</v>
      </c>
      <c r="H19" s="60">
        <v>7720825</v>
      </c>
      <c r="I19" s="60">
        <v>327472869</v>
      </c>
      <c r="J19" s="60">
        <v>127081131</v>
      </c>
      <c r="K19" s="60">
        <v>7720825</v>
      </c>
      <c r="L19" s="60">
        <v>327472869</v>
      </c>
      <c r="M19" s="60">
        <v>0</v>
      </c>
      <c r="N19" s="61">
        <v>72.042699999999996</v>
      </c>
      <c r="O19" s="60">
        <v>7720825</v>
      </c>
      <c r="P19" s="60">
        <v>327472869</v>
      </c>
      <c r="Q19" s="60">
        <v>0</v>
      </c>
      <c r="R19" s="62">
        <v>72.042699999999996</v>
      </c>
      <c r="S19" s="60">
        <v>7720825</v>
      </c>
      <c r="T19" s="60">
        <v>327472869</v>
      </c>
      <c r="U19" s="60">
        <v>0</v>
      </c>
    </row>
    <row r="20" spans="1:21" x14ac:dyDescent="0.35">
      <c r="A20" s="41" t="s">
        <v>74</v>
      </c>
      <c r="B20" s="42">
        <v>190149000</v>
      </c>
      <c r="C20" s="42">
        <v>-47698000</v>
      </c>
      <c r="D20" s="42">
        <v>-47698000</v>
      </c>
      <c r="E20" s="42">
        <v>142451000</v>
      </c>
      <c r="F20" s="42">
        <v>0</v>
      </c>
      <c r="G20" s="60">
        <v>142451000</v>
      </c>
      <c r="H20" s="60">
        <v>10888350</v>
      </c>
      <c r="I20" s="60">
        <v>142210656</v>
      </c>
      <c r="J20" s="60">
        <v>240344</v>
      </c>
      <c r="K20" s="60">
        <v>10888350</v>
      </c>
      <c r="L20" s="60">
        <v>142210656</v>
      </c>
      <c r="M20" s="60">
        <v>0</v>
      </c>
      <c r="N20" s="61">
        <v>99.831299999999999</v>
      </c>
      <c r="O20" s="60">
        <v>10888350</v>
      </c>
      <c r="P20" s="60">
        <v>142210656</v>
      </c>
      <c r="Q20" s="60">
        <v>0</v>
      </c>
      <c r="R20" s="62">
        <v>99.831299999999999</v>
      </c>
      <c r="S20" s="60">
        <v>10888350</v>
      </c>
      <c r="T20" s="60">
        <v>142210654</v>
      </c>
      <c r="U20" s="60">
        <v>2</v>
      </c>
    </row>
    <row r="21" spans="1:21" x14ac:dyDescent="0.35">
      <c r="A21" s="41" t="s">
        <v>75</v>
      </c>
      <c r="B21" s="42">
        <v>2228034000</v>
      </c>
      <c r="C21" s="42">
        <v>-118830000</v>
      </c>
      <c r="D21" s="42">
        <v>-118830000</v>
      </c>
      <c r="E21" s="42">
        <v>2109204000</v>
      </c>
      <c r="F21" s="42">
        <v>0</v>
      </c>
      <c r="G21" s="60">
        <v>2109204000</v>
      </c>
      <c r="H21" s="60">
        <v>155051369</v>
      </c>
      <c r="I21" s="60">
        <v>1879177926</v>
      </c>
      <c r="J21" s="60">
        <v>230026074</v>
      </c>
      <c r="K21" s="60">
        <v>155051369</v>
      </c>
      <c r="L21" s="60">
        <v>1879177926</v>
      </c>
      <c r="M21" s="60">
        <v>0</v>
      </c>
      <c r="N21" s="61">
        <v>89.094200000000001</v>
      </c>
      <c r="O21" s="60">
        <v>155051369</v>
      </c>
      <c r="P21" s="60">
        <v>1879177926</v>
      </c>
      <c r="Q21" s="60">
        <v>0</v>
      </c>
      <c r="R21" s="62">
        <v>89.094200000000001</v>
      </c>
      <c r="S21" s="60">
        <v>155051368</v>
      </c>
      <c r="T21" s="60">
        <v>1879177927</v>
      </c>
      <c r="U21" s="60">
        <v>-1</v>
      </c>
    </row>
    <row r="22" spans="1:21" x14ac:dyDescent="0.35">
      <c r="A22" s="41" t="s">
        <v>76</v>
      </c>
      <c r="B22" s="42">
        <v>1047454000</v>
      </c>
      <c r="C22" s="42">
        <v>-98310000</v>
      </c>
      <c r="D22" s="42">
        <v>-98310000</v>
      </c>
      <c r="E22" s="42">
        <v>949144000</v>
      </c>
      <c r="F22" s="42">
        <v>0</v>
      </c>
      <c r="G22" s="60">
        <v>949144000</v>
      </c>
      <c r="H22" s="60">
        <v>0</v>
      </c>
      <c r="I22" s="60">
        <v>949143145</v>
      </c>
      <c r="J22" s="60">
        <v>855</v>
      </c>
      <c r="K22" s="60">
        <v>0</v>
      </c>
      <c r="L22" s="60">
        <v>949143145</v>
      </c>
      <c r="M22" s="60">
        <v>0</v>
      </c>
      <c r="N22" s="61">
        <v>99.999899999999997</v>
      </c>
      <c r="O22" s="60">
        <v>0</v>
      </c>
      <c r="P22" s="60">
        <v>949143145</v>
      </c>
      <c r="Q22" s="60">
        <v>0</v>
      </c>
      <c r="R22" s="62">
        <v>99.999899999999997</v>
      </c>
      <c r="S22" s="60">
        <v>0</v>
      </c>
      <c r="T22" s="60">
        <v>949143145</v>
      </c>
      <c r="U22" s="60">
        <v>0</v>
      </c>
    </row>
    <row r="23" spans="1:21" x14ac:dyDescent="0.35">
      <c r="A23" s="41" t="s">
        <v>77</v>
      </c>
      <c r="B23" s="42">
        <v>679637000</v>
      </c>
      <c r="C23" s="42">
        <v>0</v>
      </c>
      <c r="D23" s="42">
        <v>0</v>
      </c>
      <c r="E23" s="42">
        <v>679637000</v>
      </c>
      <c r="F23" s="42">
        <v>0</v>
      </c>
      <c r="G23" s="60">
        <v>679637000</v>
      </c>
      <c r="H23" s="60">
        <v>55355625</v>
      </c>
      <c r="I23" s="60">
        <v>539851000</v>
      </c>
      <c r="J23" s="60">
        <v>139786000</v>
      </c>
      <c r="K23" s="60">
        <v>55355625</v>
      </c>
      <c r="L23" s="60">
        <v>539851000</v>
      </c>
      <c r="M23" s="60">
        <v>0</v>
      </c>
      <c r="N23" s="61">
        <v>79.432299999999998</v>
      </c>
      <c r="O23" s="60">
        <v>55355625</v>
      </c>
      <c r="P23" s="60">
        <v>539851000</v>
      </c>
      <c r="Q23" s="60">
        <v>0</v>
      </c>
      <c r="R23" s="62">
        <v>79.432299999999998</v>
      </c>
      <c r="S23" s="60">
        <v>55355625</v>
      </c>
      <c r="T23" s="60">
        <v>539851001</v>
      </c>
      <c r="U23" s="60">
        <v>-1</v>
      </c>
    </row>
    <row r="24" spans="1:21" x14ac:dyDescent="0.35">
      <c r="A24" s="41" t="s">
        <v>78</v>
      </c>
      <c r="B24" s="42">
        <v>510459000</v>
      </c>
      <c r="C24" s="42">
        <v>0</v>
      </c>
      <c r="D24" s="42">
        <v>0</v>
      </c>
      <c r="E24" s="42">
        <v>510459000</v>
      </c>
      <c r="F24" s="42">
        <v>0</v>
      </c>
      <c r="G24" s="60">
        <v>510459000</v>
      </c>
      <c r="H24" s="60">
        <v>37884600</v>
      </c>
      <c r="I24" s="60">
        <v>400214100</v>
      </c>
      <c r="J24" s="60">
        <v>110244900</v>
      </c>
      <c r="K24" s="60">
        <v>37884600</v>
      </c>
      <c r="L24" s="60">
        <v>400214100</v>
      </c>
      <c r="M24" s="60">
        <v>0</v>
      </c>
      <c r="N24" s="61">
        <v>78.402799999999999</v>
      </c>
      <c r="O24" s="60">
        <v>37884600</v>
      </c>
      <c r="P24" s="60">
        <v>400214100</v>
      </c>
      <c r="Q24" s="60">
        <v>0</v>
      </c>
      <c r="R24" s="62">
        <v>78.402799999999999</v>
      </c>
      <c r="S24" s="60">
        <v>37884600</v>
      </c>
      <c r="T24" s="60">
        <v>400214100</v>
      </c>
      <c r="U24" s="60">
        <v>0</v>
      </c>
    </row>
    <row r="25" spans="1:21" x14ac:dyDescent="0.35">
      <c r="A25" s="41" t="s">
        <v>79</v>
      </c>
      <c r="B25" s="42">
        <v>57051000</v>
      </c>
      <c r="C25" s="42">
        <v>0</v>
      </c>
      <c r="D25" s="42">
        <v>0</v>
      </c>
      <c r="E25" s="42">
        <v>57051000</v>
      </c>
      <c r="F25" s="42">
        <v>0</v>
      </c>
      <c r="G25" s="60">
        <v>57051000</v>
      </c>
      <c r="H25" s="60">
        <v>0</v>
      </c>
      <c r="I25" s="60">
        <v>0</v>
      </c>
      <c r="J25" s="60">
        <v>57051000</v>
      </c>
      <c r="K25" s="60">
        <v>0</v>
      </c>
      <c r="L25" s="60">
        <v>0</v>
      </c>
      <c r="M25" s="60">
        <v>0</v>
      </c>
      <c r="N25" s="61">
        <v>0</v>
      </c>
      <c r="O25" s="60">
        <v>0</v>
      </c>
      <c r="P25" s="60">
        <v>0</v>
      </c>
      <c r="Q25" s="60">
        <v>0</v>
      </c>
      <c r="R25" s="62">
        <v>0</v>
      </c>
      <c r="S25" s="60">
        <v>0</v>
      </c>
      <c r="T25" s="60">
        <v>0</v>
      </c>
      <c r="U25" s="60">
        <v>0</v>
      </c>
    </row>
    <row r="26" spans="1:21" x14ac:dyDescent="0.35">
      <c r="A26" s="41" t="s">
        <v>80</v>
      </c>
      <c r="B26" s="42">
        <v>785924000</v>
      </c>
      <c r="C26" s="42">
        <v>-20389000</v>
      </c>
      <c r="D26" s="42">
        <v>-20389000</v>
      </c>
      <c r="E26" s="42">
        <v>765535000</v>
      </c>
      <c r="F26" s="42">
        <v>0</v>
      </c>
      <c r="G26" s="60">
        <v>765535000</v>
      </c>
      <c r="H26" s="60">
        <v>66908872</v>
      </c>
      <c r="I26" s="60">
        <v>675002584</v>
      </c>
      <c r="J26" s="60">
        <v>90532416</v>
      </c>
      <c r="K26" s="60">
        <v>66908872</v>
      </c>
      <c r="L26" s="60">
        <v>675002584</v>
      </c>
      <c r="M26" s="60">
        <v>0</v>
      </c>
      <c r="N26" s="61">
        <v>88.174000000000007</v>
      </c>
      <c r="O26" s="60">
        <v>66908872</v>
      </c>
      <c r="P26" s="60">
        <v>675002584</v>
      </c>
      <c r="Q26" s="60">
        <v>0</v>
      </c>
      <c r="R26" s="62">
        <v>88.174000000000007</v>
      </c>
      <c r="S26" s="60">
        <v>66908873</v>
      </c>
      <c r="T26" s="60">
        <v>675002584</v>
      </c>
      <c r="U26" s="60">
        <v>0</v>
      </c>
    </row>
    <row r="27" spans="1:21" x14ac:dyDescent="0.35">
      <c r="A27" s="41" t="s">
        <v>81</v>
      </c>
      <c r="B27" s="42">
        <v>837633000</v>
      </c>
      <c r="C27" s="42">
        <v>0</v>
      </c>
      <c r="D27" s="42">
        <v>0</v>
      </c>
      <c r="E27" s="42">
        <v>837633000</v>
      </c>
      <c r="F27" s="42">
        <v>0</v>
      </c>
      <c r="G27" s="60">
        <v>837633000</v>
      </c>
      <c r="H27" s="60">
        <v>597133</v>
      </c>
      <c r="I27" s="60">
        <v>29383302</v>
      </c>
      <c r="J27" s="60">
        <v>808249698</v>
      </c>
      <c r="K27" s="60">
        <v>597133</v>
      </c>
      <c r="L27" s="60">
        <v>29383302</v>
      </c>
      <c r="M27" s="60">
        <v>0</v>
      </c>
      <c r="N27" s="61">
        <v>3.5078999999999998</v>
      </c>
      <c r="O27" s="60">
        <v>597133</v>
      </c>
      <c r="P27" s="60">
        <v>29383302</v>
      </c>
      <c r="Q27" s="60">
        <v>0</v>
      </c>
      <c r="R27" s="62">
        <v>3.5078999999999998</v>
      </c>
      <c r="S27" s="60">
        <v>597133</v>
      </c>
      <c r="T27" s="60">
        <v>29383302</v>
      </c>
      <c r="U27" s="60">
        <v>0</v>
      </c>
    </row>
    <row r="28" spans="1:21" x14ac:dyDescent="0.35">
      <c r="A28" s="41" t="s">
        <v>82</v>
      </c>
      <c r="B28" s="42">
        <v>318271000</v>
      </c>
      <c r="C28" s="42">
        <v>16882000</v>
      </c>
      <c r="D28" s="42">
        <v>16882000</v>
      </c>
      <c r="E28" s="42">
        <v>335153000</v>
      </c>
      <c r="F28" s="42">
        <v>0</v>
      </c>
      <c r="G28" s="60">
        <v>335153000</v>
      </c>
      <c r="H28" s="60">
        <v>0</v>
      </c>
      <c r="I28" s="60">
        <v>5802435</v>
      </c>
      <c r="J28" s="60">
        <v>329350565</v>
      </c>
      <c r="K28" s="60">
        <v>0</v>
      </c>
      <c r="L28" s="60">
        <v>5802435</v>
      </c>
      <c r="M28" s="60">
        <v>0</v>
      </c>
      <c r="N28" s="61">
        <v>1.7313000000000001</v>
      </c>
      <c r="O28" s="60">
        <v>0</v>
      </c>
      <c r="P28" s="60">
        <v>5802435</v>
      </c>
      <c r="Q28" s="60">
        <v>0</v>
      </c>
      <c r="R28" s="62">
        <v>1.7313000000000001</v>
      </c>
      <c r="S28" s="60">
        <v>0</v>
      </c>
      <c r="T28" s="60">
        <v>5802435</v>
      </c>
      <c r="U28" s="60">
        <v>0</v>
      </c>
    </row>
    <row r="29" spans="1:21" x14ac:dyDescent="0.35">
      <c r="A29" s="41" t="s">
        <v>83</v>
      </c>
      <c r="B29" s="42">
        <v>457139000</v>
      </c>
      <c r="C29" s="42">
        <v>1535000</v>
      </c>
      <c r="D29" s="42">
        <v>1535000</v>
      </c>
      <c r="E29" s="42">
        <v>458674000</v>
      </c>
      <c r="F29" s="42">
        <v>0</v>
      </c>
      <c r="G29" s="60">
        <v>458674000</v>
      </c>
      <c r="H29" s="60">
        <v>31524800</v>
      </c>
      <c r="I29" s="60">
        <v>387098248</v>
      </c>
      <c r="J29" s="60">
        <v>71575752</v>
      </c>
      <c r="K29" s="60">
        <v>31524800</v>
      </c>
      <c r="L29" s="60">
        <v>387098248</v>
      </c>
      <c r="M29" s="60">
        <v>0</v>
      </c>
      <c r="N29" s="61">
        <v>84.395099999999999</v>
      </c>
      <c r="O29" s="60">
        <v>31524800</v>
      </c>
      <c r="P29" s="60">
        <v>387098248</v>
      </c>
      <c r="Q29" s="60">
        <v>0</v>
      </c>
      <c r="R29" s="62">
        <v>84.395099999999999</v>
      </c>
      <c r="S29" s="60">
        <v>31524801</v>
      </c>
      <c r="T29" s="60">
        <v>387098249</v>
      </c>
      <c r="U29" s="60">
        <v>-1</v>
      </c>
    </row>
    <row r="30" spans="1:21" x14ac:dyDescent="0.35">
      <c r="A30" s="41" t="s">
        <v>84</v>
      </c>
      <c r="B30" s="42">
        <v>78410000</v>
      </c>
      <c r="C30" s="42">
        <v>0</v>
      </c>
      <c r="D30" s="42">
        <v>0</v>
      </c>
      <c r="E30" s="42">
        <v>78410000</v>
      </c>
      <c r="F30" s="42">
        <v>0</v>
      </c>
      <c r="G30" s="60">
        <v>78410000</v>
      </c>
      <c r="H30" s="60">
        <v>4831300</v>
      </c>
      <c r="I30" s="60">
        <v>48022500</v>
      </c>
      <c r="J30" s="60">
        <v>30387500</v>
      </c>
      <c r="K30" s="60">
        <v>4831300</v>
      </c>
      <c r="L30" s="60">
        <v>48022500</v>
      </c>
      <c r="M30" s="60">
        <v>0</v>
      </c>
      <c r="N30" s="61">
        <v>61.245399999999997</v>
      </c>
      <c r="O30" s="60">
        <v>4831300</v>
      </c>
      <c r="P30" s="60">
        <v>48022500</v>
      </c>
      <c r="Q30" s="60">
        <v>0</v>
      </c>
      <c r="R30" s="62">
        <v>61.245399999999997</v>
      </c>
      <c r="S30" s="60">
        <v>4831299</v>
      </c>
      <c r="T30" s="60">
        <v>48022499</v>
      </c>
      <c r="U30" s="60">
        <v>1</v>
      </c>
    </row>
    <row r="31" spans="1:21" x14ac:dyDescent="0.35">
      <c r="A31" s="41" t="s">
        <v>85</v>
      </c>
      <c r="B31" s="42">
        <v>342834000</v>
      </c>
      <c r="C31" s="42">
        <v>1186000</v>
      </c>
      <c r="D31" s="42">
        <v>1186000</v>
      </c>
      <c r="E31" s="42">
        <v>344020000</v>
      </c>
      <c r="F31" s="42">
        <v>0</v>
      </c>
      <c r="G31" s="60">
        <v>344020000</v>
      </c>
      <c r="H31" s="60">
        <v>23645700</v>
      </c>
      <c r="I31" s="60">
        <v>290342351</v>
      </c>
      <c r="J31" s="60">
        <v>53677649</v>
      </c>
      <c r="K31" s="60">
        <v>23645700</v>
      </c>
      <c r="L31" s="60">
        <v>290342351</v>
      </c>
      <c r="M31" s="60">
        <v>0</v>
      </c>
      <c r="N31" s="61">
        <v>84.396900000000002</v>
      </c>
      <c r="O31" s="60">
        <v>23645700</v>
      </c>
      <c r="P31" s="60">
        <v>290342351</v>
      </c>
      <c r="Q31" s="60">
        <v>0</v>
      </c>
      <c r="R31" s="62">
        <v>84.396900000000002</v>
      </c>
      <c r="S31" s="60">
        <v>23645700</v>
      </c>
      <c r="T31" s="60">
        <v>290342352</v>
      </c>
      <c r="U31" s="60">
        <v>-1</v>
      </c>
    </row>
    <row r="32" spans="1:21" x14ac:dyDescent="0.35">
      <c r="A32" s="41" t="s">
        <v>86</v>
      </c>
      <c r="B32" s="42">
        <v>228585000</v>
      </c>
      <c r="C32" s="42">
        <v>786000</v>
      </c>
      <c r="D32" s="42">
        <v>786000</v>
      </c>
      <c r="E32" s="42">
        <v>229371000</v>
      </c>
      <c r="F32" s="42">
        <v>0</v>
      </c>
      <c r="G32" s="60">
        <v>229371000</v>
      </c>
      <c r="H32" s="60">
        <v>15766500</v>
      </c>
      <c r="I32" s="60">
        <v>193591100</v>
      </c>
      <c r="J32" s="60">
        <v>35779900</v>
      </c>
      <c r="K32" s="60">
        <v>15766500</v>
      </c>
      <c r="L32" s="60">
        <v>193591100</v>
      </c>
      <c r="M32" s="60">
        <v>0</v>
      </c>
      <c r="N32" s="61">
        <v>84.400899999999993</v>
      </c>
      <c r="O32" s="60">
        <v>15766500</v>
      </c>
      <c r="P32" s="60">
        <v>193591100</v>
      </c>
      <c r="Q32" s="60">
        <v>0</v>
      </c>
      <c r="R32" s="62">
        <v>84.400899999999993</v>
      </c>
      <c r="S32" s="60">
        <v>15766500</v>
      </c>
      <c r="T32" s="60">
        <v>193591100</v>
      </c>
      <c r="U32" s="60">
        <v>0</v>
      </c>
    </row>
    <row r="33" spans="1:25" x14ac:dyDescent="0.35">
      <c r="A33" s="41" t="s">
        <v>87</v>
      </c>
      <c r="B33" s="42">
        <v>253571000</v>
      </c>
      <c r="C33" s="42">
        <v>0</v>
      </c>
      <c r="D33" s="42">
        <v>0</v>
      </c>
      <c r="E33" s="42">
        <v>253571000</v>
      </c>
      <c r="F33" s="42">
        <v>0</v>
      </c>
      <c r="G33" s="60">
        <v>253571000</v>
      </c>
      <c r="H33" s="60">
        <v>0</v>
      </c>
      <c r="I33" s="60">
        <v>250496931</v>
      </c>
      <c r="J33" s="60">
        <v>3074069</v>
      </c>
      <c r="K33" s="60">
        <v>0</v>
      </c>
      <c r="L33" s="60">
        <v>250496931</v>
      </c>
      <c r="M33" s="60">
        <v>0</v>
      </c>
      <c r="N33" s="61">
        <v>98.787700000000001</v>
      </c>
      <c r="O33" s="60">
        <v>0</v>
      </c>
      <c r="P33" s="60">
        <v>250496931</v>
      </c>
      <c r="Q33" s="60">
        <v>0</v>
      </c>
      <c r="R33" s="62">
        <v>98.787700000000001</v>
      </c>
      <c r="S33" s="60">
        <v>0</v>
      </c>
      <c r="T33" s="60">
        <v>250496931</v>
      </c>
      <c r="U33" s="60">
        <v>0</v>
      </c>
      <c r="V33" s="21"/>
      <c r="W33" s="21"/>
      <c r="X33" s="21"/>
      <c r="Y33" s="21"/>
    </row>
    <row r="34" spans="1:25" x14ac:dyDescent="0.35">
      <c r="A34" s="41" t="s">
        <v>88</v>
      </c>
      <c r="B34" s="42">
        <v>37131000</v>
      </c>
      <c r="C34" s="42">
        <v>0</v>
      </c>
      <c r="D34" s="42">
        <v>0</v>
      </c>
      <c r="E34" s="42">
        <v>37131000</v>
      </c>
      <c r="F34" s="42">
        <v>0</v>
      </c>
      <c r="G34" s="60">
        <v>37131000</v>
      </c>
      <c r="H34" s="60">
        <v>469485</v>
      </c>
      <c r="I34" s="60">
        <v>25261470</v>
      </c>
      <c r="J34" s="60">
        <v>11869530</v>
      </c>
      <c r="K34" s="60">
        <v>469485</v>
      </c>
      <c r="L34" s="60">
        <v>25261470</v>
      </c>
      <c r="M34" s="60">
        <v>0</v>
      </c>
      <c r="N34" s="61">
        <v>68.0334</v>
      </c>
      <c r="O34" s="60">
        <v>469485</v>
      </c>
      <c r="P34" s="60">
        <v>25261470</v>
      </c>
      <c r="Q34" s="60">
        <v>0</v>
      </c>
      <c r="R34" s="62">
        <v>68.0334</v>
      </c>
      <c r="S34" s="60">
        <v>469485</v>
      </c>
      <c r="T34" s="60">
        <v>25261470</v>
      </c>
      <c r="U34" s="60">
        <v>0</v>
      </c>
      <c r="V34" s="21"/>
      <c r="W34" s="21"/>
      <c r="X34" s="21"/>
      <c r="Y34" s="21"/>
    </row>
    <row r="35" spans="1:25" x14ac:dyDescent="0.35">
      <c r="A35" s="41" t="s">
        <v>89</v>
      </c>
      <c r="B35" s="42">
        <v>167618000</v>
      </c>
      <c r="C35" s="42">
        <v>0</v>
      </c>
      <c r="D35" s="42">
        <v>0</v>
      </c>
      <c r="E35" s="42">
        <v>167618000</v>
      </c>
      <c r="F35" s="42">
        <v>0</v>
      </c>
      <c r="G35" s="60">
        <v>167618000</v>
      </c>
      <c r="H35" s="60">
        <v>0</v>
      </c>
      <c r="I35" s="60">
        <v>156090357</v>
      </c>
      <c r="J35" s="60">
        <v>11527643</v>
      </c>
      <c r="K35" s="60">
        <v>0</v>
      </c>
      <c r="L35" s="60">
        <v>156090357</v>
      </c>
      <c r="M35" s="60">
        <v>0</v>
      </c>
      <c r="N35" s="61">
        <v>93.122699999999995</v>
      </c>
      <c r="O35" s="60">
        <v>0</v>
      </c>
      <c r="P35" s="60">
        <v>156090357</v>
      </c>
      <c r="Q35" s="60">
        <v>0</v>
      </c>
      <c r="R35" s="62">
        <v>93.122699999999995</v>
      </c>
      <c r="S35" s="60">
        <v>0</v>
      </c>
      <c r="T35" s="60">
        <v>156090357</v>
      </c>
      <c r="U35" s="60">
        <v>0</v>
      </c>
      <c r="V35" s="21"/>
      <c r="W35" s="21"/>
      <c r="X35" s="21"/>
      <c r="Y35" s="21"/>
    </row>
    <row r="36" spans="1:25" x14ac:dyDescent="0.35">
      <c r="A36" s="41" t="s">
        <v>90</v>
      </c>
      <c r="B36" s="42">
        <v>6312000</v>
      </c>
      <c r="C36" s="42">
        <v>0</v>
      </c>
      <c r="D36" s="42">
        <v>0</v>
      </c>
      <c r="E36" s="42">
        <v>6312000</v>
      </c>
      <c r="F36" s="42">
        <v>0</v>
      </c>
      <c r="G36" s="60">
        <v>6312000</v>
      </c>
      <c r="H36" s="60">
        <v>529840</v>
      </c>
      <c r="I36" s="60">
        <v>5641225</v>
      </c>
      <c r="J36" s="60">
        <v>670775</v>
      </c>
      <c r="K36" s="60">
        <v>529840</v>
      </c>
      <c r="L36" s="60">
        <v>5641225</v>
      </c>
      <c r="M36" s="60">
        <v>0</v>
      </c>
      <c r="N36" s="61">
        <v>89.373000000000005</v>
      </c>
      <c r="O36" s="60">
        <v>529840</v>
      </c>
      <c r="P36" s="60">
        <v>5641225</v>
      </c>
      <c r="Q36" s="60">
        <v>0</v>
      </c>
      <c r="R36" s="62">
        <v>89.373000000000005</v>
      </c>
      <c r="S36" s="60">
        <v>529839</v>
      </c>
      <c r="T36" s="60">
        <v>5641224</v>
      </c>
      <c r="U36" s="60">
        <v>1</v>
      </c>
      <c r="V36" s="21"/>
      <c r="W36" s="21"/>
      <c r="X36" s="21"/>
      <c r="Y36" s="21"/>
    </row>
    <row r="37" spans="1:25" x14ac:dyDescent="0.35">
      <c r="A37" s="35" t="s">
        <v>91</v>
      </c>
      <c r="B37" s="36">
        <v>8501072000</v>
      </c>
      <c r="C37" s="36">
        <v>0</v>
      </c>
      <c r="D37" s="36">
        <v>-395107200</v>
      </c>
      <c r="E37" s="36">
        <v>8105964800</v>
      </c>
      <c r="F37" s="36">
        <v>0</v>
      </c>
      <c r="G37" s="36">
        <v>8105964800</v>
      </c>
      <c r="H37" s="36">
        <v>887663511</v>
      </c>
      <c r="I37" s="36">
        <v>6650246817</v>
      </c>
      <c r="J37" s="36">
        <v>1455717983</v>
      </c>
      <c r="K37" s="36">
        <v>687849005</v>
      </c>
      <c r="L37" s="36">
        <v>5891794702</v>
      </c>
      <c r="M37" s="36">
        <v>758452115</v>
      </c>
      <c r="N37" s="53">
        <v>72.680000000000007</v>
      </c>
      <c r="O37" s="36">
        <v>423499265</v>
      </c>
      <c r="P37" s="36">
        <v>3041361651</v>
      </c>
      <c r="Q37" s="36">
        <v>2850433051</v>
      </c>
      <c r="R37" s="37">
        <v>37.520000000000003</v>
      </c>
      <c r="S37" s="36">
        <v>423499260</v>
      </c>
      <c r="T37" s="36">
        <v>3041361645</v>
      </c>
      <c r="U37" s="36">
        <v>6</v>
      </c>
      <c r="V37" s="21"/>
      <c r="W37" s="21"/>
      <c r="X37" s="23"/>
      <c r="Y37" s="56"/>
    </row>
    <row r="38" spans="1:25" x14ac:dyDescent="0.35">
      <c r="A38" s="41" t="s">
        <v>92</v>
      </c>
      <c r="B38" s="42">
        <v>0</v>
      </c>
      <c r="C38" s="42">
        <v>0</v>
      </c>
      <c r="D38" s="42">
        <v>27000000</v>
      </c>
      <c r="E38" s="42">
        <v>27000000</v>
      </c>
      <c r="F38" s="42">
        <v>0</v>
      </c>
      <c r="G38" s="60">
        <v>27000000</v>
      </c>
      <c r="H38" s="60">
        <v>0</v>
      </c>
      <c r="I38" s="60">
        <v>10000000</v>
      </c>
      <c r="J38" s="60">
        <v>17000000</v>
      </c>
      <c r="K38" s="60">
        <v>0</v>
      </c>
      <c r="L38" s="60">
        <v>5391890</v>
      </c>
      <c r="M38" s="60">
        <v>4608110</v>
      </c>
      <c r="N38" s="61">
        <v>19.97</v>
      </c>
      <c r="O38" s="60">
        <v>0</v>
      </c>
      <c r="P38" s="60">
        <v>0</v>
      </c>
      <c r="Q38" s="60">
        <v>5391890</v>
      </c>
      <c r="R38" s="62">
        <v>0</v>
      </c>
      <c r="S38" s="60">
        <v>0</v>
      </c>
      <c r="T38" s="60">
        <v>0</v>
      </c>
      <c r="U38" s="60">
        <v>0</v>
      </c>
      <c r="V38" s="21"/>
      <c r="W38" s="21"/>
      <c r="X38" s="23"/>
      <c r="Y38" s="57"/>
    </row>
    <row r="39" spans="1:25" x14ac:dyDescent="0.35">
      <c r="A39" s="41" t="s">
        <v>93</v>
      </c>
      <c r="B39" s="42">
        <v>15150000</v>
      </c>
      <c r="C39" s="42">
        <v>0</v>
      </c>
      <c r="D39" s="42">
        <v>0</v>
      </c>
      <c r="E39" s="42">
        <v>15150000</v>
      </c>
      <c r="F39" s="42">
        <v>0</v>
      </c>
      <c r="G39" s="60">
        <v>15150000</v>
      </c>
      <c r="H39" s="60">
        <v>317999</v>
      </c>
      <c r="I39" s="60">
        <v>3074564</v>
      </c>
      <c r="J39" s="60">
        <v>12075436</v>
      </c>
      <c r="K39" s="60">
        <v>574800</v>
      </c>
      <c r="L39" s="60">
        <v>2628256</v>
      </c>
      <c r="M39" s="60">
        <v>446308</v>
      </c>
      <c r="N39" s="61">
        <v>17.348199999999999</v>
      </c>
      <c r="O39" s="60">
        <v>0</v>
      </c>
      <c r="P39" s="60">
        <v>2053456</v>
      </c>
      <c r="Q39" s="60">
        <v>574800</v>
      </c>
      <c r="R39" s="62">
        <v>13.5542</v>
      </c>
      <c r="S39" s="60">
        <v>0</v>
      </c>
      <c r="T39" s="60">
        <v>2053456</v>
      </c>
      <c r="U39" s="60">
        <v>0</v>
      </c>
      <c r="V39" s="21"/>
      <c r="W39" s="21"/>
      <c r="X39" s="21"/>
      <c r="Y39" s="21"/>
    </row>
    <row r="40" spans="1:25" x14ac:dyDescent="0.35">
      <c r="A40" s="41" t="s">
        <v>94</v>
      </c>
      <c r="B40" s="42">
        <v>5000000</v>
      </c>
      <c r="C40" s="42">
        <v>0</v>
      </c>
      <c r="D40" s="42">
        <v>-4000000</v>
      </c>
      <c r="E40" s="42">
        <v>1000000</v>
      </c>
      <c r="F40" s="42">
        <v>0</v>
      </c>
      <c r="G40" s="60">
        <v>1000000</v>
      </c>
      <c r="H40" s="60">
        <v>302000</v>
      </c>
      <c r="I40" s="60">
        <v>302000</v>
      </c>
      <c r="J40" s="60">
        <v>698000</v>
      </c>
      <c r="K40" s="60">
        <v>301070</v>
      </c>
      <c r="L40" s="60">
        <v>301070</v>
      </c>
      <c r="M40" s="60">
        <v>930</v>
      </c>
      <c r="N40" s="61">
        <v>30.106999999999999</v>
      </c>
      <c r="O40" s="60">
        <v>0</v>
      </c>
      <c r="P40" s="60">
        <v>0</v>
      </c>
      <c r="Q40" s="60">
        <v>301070</v>
      </c>
      <c r="R40" s="62">
        <v>0</v>
      </c>
      <c r="S40" s="60">
        <v>0</v>
      </c>
      <c r="T40" s="60">
        <v>0</v>
      </c>
      <c r="U40" s="60">
        <v>0</v>
      </c>
      <c r="V40" s="21"/>
      <c r="W40" s="21"/>
      <c r="X40" s="21"/>
      <c r="Y40" s="21"/>
    </row>
    <row r="41" spans="1:25" x14ac:dyDescent="0.35">
      <c r="A41" s="41" t="s">
        <v>95</v>
      </c>
      <c r="B41" s="42">
        <v>0</v>
      </c>
      <c r="C41" s="42">
        <v>0</v>
      </c>
      <c r="D41" s="42">
        <v>5000000</v>
      </c>
      <c r="E41" s="42">
        <v>5000000</v>
      </c>
      <c r="F41" s="42">
        <v>0</v>
      </c>
      <c r="G41" s="60">
        <v>5000000</v>
      </c>
      <c r="H41" s="60">
        <v>0</v>
      </c>
      <c r="I41" s="60">
        <v>5000000</v>
      </c>
      <c r="J41" s="60">
        <v>0</v>
      </c>
      <c r="K41" s="60">
        <v>3893442</v>
      </c>
      <c r="L41" s="60">
        <v>3893442</v>
      </c>
      <c r="M41" s="60">
        <v>1106558</v>
      </c>
      <c r="N41" s="61">
        <v>77.868799999999993</v>
      </c>
      <c r="O41" s="60">
        <v>0</v>
      </c>
      <c r="P41" s="60">
        <v>0</v>
      </c>
      <c r="Q41" s="60">
        <v>3893442</v>
      </c>
      <c r="R41" s="62">
        <v>0</v>
      </c>
      <c r="S41" s="60">
        <v>0</v>
      </c>
      <c r="T41" s="60">
        <v>0</v>
      </c>
      <c r="U41" s="60">
        <v>0</v>
      </c>
      <c r="V41" s="21"/>
      <c r="W41" s="21"/>
      <c r="X41" s="21"/>
      <c r="Y41" s="21"/>
    </row>
    <row r="42" spans="1:25" x14ac:dyDescent="0.35">
      <c r="A42" s="41" t="s">
        <v>96</v>
      </c>
      <c r="B42" s="42">
        <v>15912000</v>
      </c>
      <c r="C42" s="42">
        <v>0</v>
      </c>
      <c r="D42" s="42">
        <v>0</v>
      </c>
      <c r="E42" s="42">
        <v>15912000</v>
      </c>
      <c r="F42" s="42">
        <v>0</v>
      </c>
      <c r="G42" s="60">
        <v>15912000</v>
      </c>
      <c r="H42" s="60">
        <v>0</v>
      </c>
      <c r="I42" s="60">
        <v>15733575</v>
      </c>
      <c r="J42" s="60">
        <v>178425</v>
      </c>
      <c r="K42" s="60">
        <v>0</v>
      </c>
      <c r="L42" s="60">
        <v>14850000</v>
      </c>
      <c r="M42" s="60">
        <v>883575</v>
      </c>
      <c r="N42" s="61">
        <v>93.325800000000001</v>
      </c>
      <c r="O42" s="60">
        <v>8100000</v>
      </c>
      <c r="P42" s="60">
        <v>8100000</v>
      </c>
      <c r="Q42" s="60">
        <v>6750000</v>
      </c>
      <c r="R42" s="62">
        <v>50.905000000000001</v>
      </c>
      <c r="S42" s="60">
        <v>8100000</v>
      </c>
      <c r="T42" s="60">
        <v>8100000</v>
      </c>
      <c r="U42" s="60">
        <v>0</v>
      </c>
      <c r="V42" s="21"/>
      <c r="W42" s="21"/>
      <c r="X42" s="21"/>
      <c r="Y42" s="21"/>
    </row>
    <row r="43" spans="1:25" x14ac:dyDescent="0.35">
      <c r="A43" s="41" t="s">
        <v>97</v>
      </c>
      <c r="B43" s="42">
        <v>112500000</v>
      </c>
      <c r="C43" s="42">
        <v>0</v>
      </c>
      <c r="D43" s="42">
        <v>-62811156</v>
      </c>
      <c r="E43" s="42">
        <v>49688844</v>
      </c>
      <c r="F43" s="42">
        <v>0</v>
      </c>
      <c r="G43" s="60">
        <v>49688844</v>
      </c>
      <c r="H43" s="60">
        <v>-1755606</v>
      </c>
      <c r="I43" s="60">
        <v>45017459</v>
      </c>
      <c r="J43" s="60">
        <v>4671385</v>
      </c>
      <c r="K43" s="60">
        <v>13450000</v>
      </c>
      <c r="L43" s="60">
        <v>37611150</v>
      </c>
      <c r="M43" s="60">
        <v>7406309</v>
      </c>
      <c r="N43" s="61">
        <v>75.693299999999994</v>
      </c>
      <c r="O43" s="60">
        <v>0</v>
      </c>
      <c r="P43" s="60">
        <v>24161150</v>
      </c>
      <c r="Q43" s="60">
        <v>13450000</v>
      </c>
      <c r="R43" s="62">
        <v>48.624899999999997</v>
      </c>
      <c r="S43" s="60">
        <v>0</v>
      </c>
      <c r="T43" s="60">
        <v>24161150</v>
      </c>
      <c r="U43" s="60">
        <v>0</v>
      </c>
      <c r="V43" s="21"/>
      <c r="W43" s="21"/>
      <c r="X43" s="21"/>
      <c r="Y43" s="21"/>
    </row>
    <row r="44" spans="1:25" x14ac:dyDescent="0.35">
      <c r="A44" s="41" t="s">
        <v>98</v>
      </c>
      <c r="B44" s="42">
        <v>66500000</v>
      </c>
      <c r="C44" s="42">
        <v>0</v>
      </c>
      <c r="D44" s="42">
        <v>-30000000</v>
      </c>
      <c r="E44" s="42">
        <v>36500000</v>
      </c>
      <c r="F44" s="42">
        <v>0</v>
      </c>
      <c r="G44" s="60">
        <v>36500000</v>
      </c>
      <c r="H44" s="60">
        <v>0</v>
      </c>
      <c r="I44" s="60">
        <v>36500000</v>
      </c>
      <c r="J44" s="60">
        <v>0</v>
      </c>
      <c r="K44" s="60">
        <v>0</v>
      </c>
      <c r="L44" s="60">
        <v>36286968</v>
      </c>
      <c r="M44" s="60">
        <v>213032</v>
      </c>
      <c r="N44" s="61">
        <v>99.416399999999996</v>
      </c>
      <c r="O44" s="60">
        <v>1304179</v>
      </c>
      <c r="P44" s="60">
        <v>11801684</v>
      </c>
      <c r="Q44" s="60">
        <v>24485284</v>
      </c>
      <c r="R44" s="62">
        <v>32.333399999999997</v>
      </c>
      <c r="S44" s="60">
        <v>1304179</v>
      </c>
      <c r="T44" s="60">
        <v>11801684</v>
      </c>
      <c r="U44" s="60">
        <v>0</v>
      </c>
      <c r="V44" s="21"/>
      <c r="W44" s="21"/>
      <c r="X44" s="21"/>
      <c r="Y44" s="21"/>
    </row>
    <row r="45" spans="1:25" x14ac:dyDescent="0.35">
      <c r="A45" s="41" t="s">
        <v>99</v>
      </c>
      <c r="B45" s="42">
        <v>60000000</v>
      </c>
      <c r="C45" s="42">
        <v>0</v>
      </c>
      <c r="D45" s="42">
        <v>-32000000</v>
      </c>
      <c r="E45" s="42">
        <v>28000000</v>
      </c>
      <c r="F45" s="42">
        <v>0</v>
      </c>
      <c r="G45" s="60">
        <v>28000000</v>
      </c>
      <c r="H45" s="60">
        <v>1390636</v>
      </c>
      <c r="I45" s="60">
        <v>27038400</v>
      </c>
      <c r="J45" s="60">
        <v>961600</v>
      </c>
      <c r="K45" s="60">
        <v>1012871</v>
      </c>
      <c r="L45" s="60">
        <v>21264288</v>
      </c>
      <c r="M45" s="60">
        <v>5774112</v>
      </c>
      <c r="N45" s="61">
        <v>75.943899999999999</v>
      </c>
      <c r="O45" s="60">
        <v>0</v>
      </c>
      <c r="P45" s="60">
        <v>14859527</v>
      </c>
      <c r="Q45" s="60">
        <v>6404761</v>
      </c>
      <c r="R45" s="62">
        <v>53.069699999999997</v>
      </c>
      <c r="S45" s="60">
        <v>0</v>
      </c>
      <c r="T45" s="60">
        <v>14859527</v>
      </c>
      <c r="U45" s="60">
        <v>0</v>
      </c>
      <c r="V45" s="21"/>
      <c r="W45" s="21"/>
      <c r="X45" s="21"/>
      <c r="Y45" s="21"/>
    </row>
    <row r="46" spans="1:25" x14ac:dyDescent="0.35">
      <c r="A46" s="41" t="s">
        <v>100</v>
      </c>
      <c r="B46" s="42">
        <v>30000000</v>
      </c>
      <c r="C46" s="42">
        <v>0</v>
      </c>
      <c r="D46" s="42">
        <v>-15000000</v>
      </c>
      <c r="E46" s="42">
        <v>15000000</v>
      </c>
      <c r="F46" s="42">
        <v>0</v>
      </c>
      <c r="G46" s="60">
        <v>15000000</v>
      </c>
      <c r="H46" s="60">
        <v>1000000</v>
      </c>
      <c r="I46" s="60">
        <v>9823442</v>
      </c>
      <c r="J46" s="60">
        <v>5176558</v>
      </c>
      <c r="K46" s="60">
        <v>261800</v>
      </c>
      <c r="L46" s="60">
        <v>7114641</v>
      </c>
      <c r="M46" s="60">
        <v>2708801</v>
      </c>
      <c r="N46" s="61">
        <v>47.430900000000001</v>
      </c>
      <c r="O46" s="60">
        <v>0</v>
      </c>
      <c r="P46" s="60">
        <v>6852841</v>
      </c>
      <c r="Q46" s="60">
        <v>261800</v>
      </c>
      <c r="R46" s="62">
        <v>45.685600000000001</v>
      </c>
      <c r="S46" s="60">
        <v>0</v>
      </c>
      <c r="T46" s="60">
        <v>6852841</v>
      </c>
      <c r="U46" s="60">
        <v>0</v>
      </c>
      <c r="V46" s="21"/>
      <c r="W46" s="21"/>
      <c r="X46" s="21"/>
      <c r="Y46" s="21"/>
    </row>
    <row r="47" spans="1:25" x14ac:dyDescent="0.35">
      <c r="A47" s="41" t="s">
        <v>101</v>
      </c>
      <c r="B47" s="42">
        <v>3000000</v>
      </c>
      <c r="C47" s="42">
        <v>0</v>
      </c>
      <c r="D47" s="42">
        <v>0</v>
      </c>
      <c r="E47" s="42">
        <v>3000000</v>
      </c>
      <c r="F47" s="42">
        <v>0</v>
      </c>
      <c r="G47" s="60">
        <v>3000000</v>
      </c>
      <c r="H47" s="60">
        <v>0</v>
      </c>
      <c r="I47" s="60">
        <v>2633409</v>
      </c>
      <c r="J47" s="60">
        <v>366591</v>
      </c>
      <c r="K47" s="60">
        <v>0</v>
      </c>
      <c r="L47" s="60">
        <v>1520000</v>
      </c>
      <c r="M47" s="60">
        <v>1113409</v>
      </c>
      <c r="N47" s="61">
        <v>50.666699999999999</v>
      </c>
      <c r="O47" s="60">
        <v>0</v>
      </c>
      <c r="P47" s="60">
        <v>1244394</v>
      </c>
      <c r="Q47" s="60">
        <v>275606</v>
      </c>
      <c r="R47" s="62">
        <v>41.479799999999997</v>
      </c>
      <c r="S47" s="60">
        <v>0</v>
      </c>
      <c r="T47" s="60">
        <v>1244394</v>
      </c>
      <c r="U47" s="60">
        <v>0</v>
      </c>
      <c r="V47" s="21"/>
      <c r="W47" s="21"/>
      <c r="X47" s="21"/>
      <c r="Y47" s="21"/>
    </row>
    <row r="48" spans="1:25" x14ac:dyDescent="0.35">
      <c r="A48" s="41" t="s">
        <v>102</v>
      </c>
      <c r="B48" s="42">
        <v>5150000</v>
      </c>
      <c r="C48" s="42">
        <v>0</v>
      </c>
      <c r="D48" s="42">
        <v>0</v>
      </c>
      <c r="E48" s="42">
        <v>5150000</v>
      </c>
      <c r="F48" s="42">
        <v>0</v>
      </c>
      <c r="G48" s="60">
        <v>5150000</v>
      </c>
      <c r="H48" s="60">
        <v>0</v>
      </c>
      <c r="I48" s="60">
        <v>1877056</v>
      </c>
      <c r="J48" s="60">
        <v>3272944</v>
      </c>
      <c r="K48" s="60">
        <v>0</v>
      </c>
      <c r="L48" s="60">
        <v>1438155</v>
      </c>
      <c r="M48" s="60">
        <v>438901</v>
      </c>
      <c r="N48" s="61">
        <v>27.9253</v>
      </c>
      <c r="O48" s="60">
        <v>0</v>
      </c>
      <c r="P48" s="60">
        <v>1438155</v>
      </c>
      <c r="Q48" s="60">
        <v>0</v>
      </c>
      <c r="R48" s="62">
        <v>27.9253</v>
      </c>
      <c r="S48" s="60">
        <v>0</v>
      </c>
      <c r="T48" s="60">
        <v>1438155</v>
      </c>
      <c r="U48" s="60">
        <v>0</v>
      </c>
      <c r="V48" s="21"/>
      <c r="W48" s="21"/>
      <c r="X48" s="21"/>
      <c r="Y48" s="21"/>
    </row>
    <row r="49" spans="1:21" x14ac:dyDescent="0.35">
      <c r="A49" s="41" t="s">
        <v>103</v>
      </c>
      <c r="B49" s="42">
        <v>8000000</v>
      </c>
      <c r="C49" s="42">
        <v>0</v>
      </c>
      <c r="D49" s="42">
        <v>0</v>
      </c>
      <c r="E49" s="42">
        <v>8000000</v>
      </c>
      <c r="F49" s="42">
        <v>0</v>
      </c>
      <c r="G49" s="60">
        <v>8000000</v>
      </c>
      <c r="H49" s="60">
        <v>0</v>
      </c>
      <c r="I49" s="60">
        <v>6737817</v>
      </c>
      <c r="J49" s="60">
        <v>1262183</v>
      </c>
      <c r="K49" s="60">
        <v>0</v>
      </c>
      <c r="L49" s="60">
        <v>4920958</v>
      </c>
      <c r="M49" s="60">
        <v>1816859</v>
      </c>
      <c r="N49" s="61">
        <v>61.512</v>
      </c>
      <c r="O49" s="60">
        <v>0</v>
      </c>
      <c r="P49" s="60">
        <v>4920958</v>
      </c>
      <c r="Q49" s="60">
        <v>0</v>
      </c>
      <c r="R49" s="62">
        <v>61.512</v>
      </c>
      <c r="S49" s="60">
        <v>0</v>
      </c>
      <c r="T49" s="60">
        <v>4920958</v>
      </c>
      <c r="U49" s="60">
        <v>0</v>
      </c>
    </row>
    <row r="50" spans="1:21" x14ac:dyDescent="0.35">
      <c r="A50" s="41" t="s">
        <v>104</v>
      </c>
      <c r="B50" s="42">
        <v>3500000</v>
      </c>
      <c r="C50" s="42">
        <v>0</v>
      </c>
      <c r="D50" s="42">
        <v>0</v>
      </c>
      <c r="E50" s="42">
        <v>3500000</v>
      </c>
      <c r="F50" s="42">
        <v>0</v>
      </c>
      <c r="G50" s="60">
        <v>3500000</v>
      </c>
      <c r="H50" s="60">
        <v>0</v>
      </c>
      <c r="I50" s="60">
        <v>3072311</v>
      </c>
      <c r="J50" s="60">
        <v>427689</v>
      </c>
      <c r="K50" s="60">
        <v>0</v>
      </c>
      <c r="L50" s="60">
        <v>2638809</v>
      </c>
      <c r="M50" s="60">
        <v>433502</v>
      </c>
      <c r="N50" s="61">
        <v>75.394499999999994</v>
      </c>
      <c r="O50" s="60">
        <v>0</v>
      </c>
      <c r="P50" s="60">
        <v>2346394</v>
      </c>
      <c r="Q50" s="60">
        <v>292415</v>
      </c>
      <c r="R50" s="62">
        <v>67.0398</v>
      </c>
      <c r="S50" s="60">
        <v>0</v>
      </c>
      <c r="T50" s="60">
        <v>2346394</v>
      </c>
      <c r="U50" s="60">
        <v>0</v>
      </c>
    </row>
    <row r="51" spans="1:21" x14ac:dyDescent="0.35">
      <c r="A51" s="41" t="s">
        <v>105</v>
      </c>
      <c r="B51" s="42">
        <v>150000000</v>
      </c>
      <c r="C51" s="42">
        <v>0</v>
      </c>
      <c r="D51" s="42">
        <v>-10000000</v>
      </c>
      <c r="E51" s="42">
        <v>140000000</v>
      </c>
      <c r="F51" s="42">
        <v>0</v>
      </c>
      <c r="G51" s="60">
        <v>140000000</v>
      </c>
      <c r="H51" s="60">
        <v>0</v>
      </c>
      <c r="I51" s="60">
        <v>140000000</v>
      </c>
      <c r="J51" s="60">
        <v>0</v>
      </c>
      <c r="K51" s="60">
        <v>0</v>
      </c>
      <c r="L51" s="60">
        <v>140000000</v>
      </c>
      <c r="M51" s="60">
        <v>0</v>
      </c>
      <c r="N51" s="61">
        <v>100</v>
      </c>
      <c r="O51" s="60">
        <v>0</v>
      </c>
      <c r="P51" s="60">
        <v>39539212</v>
      </c>
      <c r="Q51" s="60">
        <v>100460788</v>
      </c>
      <c r="R51" s="62">
        <v>28.2423</v>
      </c>
      <c r="S51" s="60">
        <v>0</v>
      </c>
      <c r="T51" s="60">
        <v>39539212</v>
      </c>
      <c r="U51" s="60">
        <v>0</v>
      </c>
    </row>
    <row r="52" spans="1:21" x14ac:dyDescent="0.35">
      <c r="A52" s="41" t="s">
        <v>106</v>
      </c>
      <c r="B52" s="42">
        <v>25750000</v>
      </c>
      <c r="C52" s="42">
        <v>-4594399</v>
      </c>
      <c r="D52" s="42">
        <v>1921812</v>
      </c>
      <c r="E52" s="42">
        <v>27671812</v>
      </c>
      <c r="F52" s="42">
        <v>0</v>
      </c>
      <c r="G52" s="60">
        <v>27671812</v>
      </c>
      <c r="H52" s="60">
        <v>0</v>
      </c>
      <c r="I52" s="60">
        <v>27671812</v>
      </c>
      <c r="J52" s="60">
        <v>0</v>
      </c>
      <c r="K52" s="60">
        <v>0</v>
      </c>
      <c r="L52" s="60">
        <v>27671812</v>
      </c>
      <c r="M52" s="60">
        <v>0</v>
      </c>
      <c r="N52" s="61">
        <v>100</v>
      </c>
      <c r="O52" s="60">
        <v>25088982</v>
      </c>
      <c r="P52" s="60">
        <v>25088982</v>
      </c>
      <c r="Q52" s="60">
        <v>2582830</v>
      </c>
      <c r="R52" s="62">
        <v>90.666200000000003</v>
      </c>
      <c r="S52" s="60">
        <v>25088982</v>
      </c>
      <c r="T52" s="60">
        <v>25088982</v>
      </c>
      <c r="U52" s="60">
        <v>0</v>
      </c>
    </row>
    <row r="53" spans="1:21" x14ac:dyDescent="0.35">
      <c r="A53" s="41" t="s">
        <v>107</v>
      </c>
      <c r="B53" s="42">
        <v>103000000</v>
      </c>
      <c r="C53" s="42">
        <v>0</v>
      </c>
      <c r="D53" s="42">
        <v>77326885</v>
      </c>
      <c r="E53" s="42">
        <v>180326885</v>
      </c>
      <c r="F53" s="42">
        <v>0</v>
      </c>
      <c r="G53" s="60">
        <v>180326885</v>
      </c>
      <c r="H53" s="60">
        <v>0</v>
      </c>
      <c r="I53" s="60">
        <v>180319546</v>
      </c>
      <c r="J53" s="60">
        <v>7339</v>
      </c>
      <c r="K53" s="60">
        <v>0</v>
      </c>
      <c r="L53" s="60">
        <v>180319544</v>
      </c>
      <c r="M53" s="60">
        <v>2</v>
      </c>
      <c r="N53" s="61">
        <v>99.995900000000006</v>
      </c>
      <c r="O53" s="60">
        <v>110316643</v>
      </c>
      <c r="P53" s="60">
        <v>164942987</v>
      </c>
      <c r="Q53" s="60">
        <v>15376557</v>
      </c>
      <c r="R53" s="62">
        <v>91.468900000000005</v>
      </c>
      <c r="S53" s="60">
        <v>110316643</v>
      </c>
      <c r="T53" s="60">
        <v>164942987</v>
      </c>
      <c r="U53" s="60">
        <v>0</v>
      </c>
    </row>
    <row r="54" spans="1:21" x14ac:dyDescent="0.35">
      <c r="A54" s="41" t="s">
        <v>108</v>
      </c>
      <c r="B54" s="42">
        <v>1000000000</v>
      </c>
      <c r="C54" s="42">
        <v>0</v>
      </c>
      <c r="D54" s="42">
        <v>41461158</v>
      </c>
      <c r="E54" s="42">
        <v>1041461158</v>
      </c>
      <c r="F54" s="42">
        <v>0</v>
      </c>
      <c r="G54" s="60">
        <v>1041461158</v>
      </c>
      <c r="H54" s="60">
        <v>0</v>
      </c>
      <c r="I54" s="60">
        <v>1041257227</v>
      </c>
      <c r="J54" s="60">
        <v>203931</v>
      </c>
      <c r="K54" s="60">
        <v>0</v>
      </c>
      <c r="L54" s="60">
        <v>986329435</v>
      </c>
      <c r="M54" s="60">
        <v>54927792</v>
      </c>
      <c r="N54" s="61">
        <v>94.706299999999999</v>
      </c>
      <c r="O54" s="60">
        <v>22214203</v>
      </c>
      <c r="P54" s="60">
        <v>237784824</v>
      </c>
      <c r="Q54" s="60">
        <v>748544611</v>
      </c>
      <c r="R54" s="62">
        <v>22.831800000000001</v>
      </c>
      <c r="S54" s="60">
        <v>22214203</v>
      </c>
      <c r="T54" s="60">
        <v>237784824</v>
      </c>
      <c r="U54" s="60">
        <v>0</v>
      </c>
    </row>
    <row r="55" spans="1:21" x14ac:dyDescent="0.35">
      <c r="A55" s="41" t="s">
        <v>109</v>
      </c>
      <c r="B55" s="42">
        <v>7210000</v>
      </c>
      <c r="C55" s="42">
        <v>-250753</v>
      </c>
      <c r="D55" s="42">
        <v>-662601</v>
      </c>
      <c r="E55" s="42">
        <v>6547399</v>
      </c>
      <c r="F55" s="42">
        <v>0</v>
      </c>
      <c r="G55" s="60">
        <v>6547399</v>
      </c>
      <c r="H55" s="60">
        <v>-255029</v>
      </c>
      <c r="I55" s="60">
        <v>5612274</v>
      </c>
      <c r="J55" s="60">
        <v>935125</v>
      </c>
      <c r="K55" s="60">
        <v>0</v>
      </c>
      <c r="L55" s="60">
        <v>5612274</v>
      </c>
      <c r="M55" s="60">
        <v>0</v>
      </c>
      <c r="N55" s="61">
        <v>85.717600000000004</v>
      </c>
      <c r="O55" s="60">
        <v>0</v>
      </c>
      <c r="P55" s="60">
        <v>622774</v>
      </c>
      <c r="Q55" s="60">
        <v>4989500</v>
      </c>
      <c r="R55" s="62">
        <v>9.5117999999999991</v>
      </c>
      <c r="S55" s="60">
        <v>0</v>
      </c>
      <c r="T55" s="60">
        <v>622774</v>
      </c>
      <c r="U55" s="60">
        <v>0</v>
      </c>
    </row>
    <row r="56" spans="1:21" x14ac:dyDescent="0.35">
      <c r="A56" s="41" t="s">
        <v>110</v>
      </c>
      <c r="B56" s="42">
        <v>200000</v>
      </c>
      <c r="C56" s="42">
        <v>0</v>
      </c>
      <c r="D56" s="42">
        <v>0</v>
      </c>
      <c r="E56" s="42">
        <v>200000</v>
      </c>
      <c r="F56" s="42">
        <v>0</v>
      </c>
      <c r="G56" s="60">
        <v>200000</v>
      </c>
      <c r="H56" s="60">
        <v>11943</v>
      </c>
      <c r="I56" s="60">
        <v>137498</v>
      </c>
      <c r="J56" s="60">
        <v>62502</v>
      </c>
      <c r="K56" s="60">
        <v>11943</v>
      </c>
      <c r="L56" s="60">
        <v>137498</v>
      </c>
      <c r="M56" s="60">
        <v>0</v>
      </c>
      <c r="N56" s="61">
        <v>68.748999999999995</v>
      </c>
      <c r="O56" s="60">
        <v>11943</v>
      </c>
      <c r="P56" s="60">
        <v>137498</v>
      </c>
      <c r="Q56" s="60">
        <v>0</v>
      </c>
      <c r="R56" s="62">
        <v>68.748999999999995</v>
      </c>
      <c r="S56" s="60">
        <v>11942</v>
      </c>
      <c r="T56" s="60">
        <v>137496</v>
      </c>
      <c r="U56" s="60">
        <v>2</v>
      </c>
    </row>
    <row r="57" spans="1:21" x14ac:dyDescent="0.35">
      <c r="A57" s="41" t="s">
        <v>111</v>
      </c>
      <c r="B57" s="42">
        <v>206000000</v>
      </c>
      <c r="C57" s="42">
        <v>4845152</v>
      </c>
      <c r="D57" s="42">
        <v>-33483381</v>
      </c>
      <c r="E57" s="42">
        <v>172516619</v>
      </c>
      <c r="F57" s="42">
        <v>0</v>
      </c>
      <c r="G57" s="60">
        <v>172516619</v>
      </c>
      <c r="H57" s="60">
        <v>7358500</v>
      </c>
      <c r="I57" s="60">
        <v>172476619</v>
      </c>
      <c r="J57" s="60">
        <v>40000</v>
      </c>
      <c r="K57" s="60">
        <v>0</v>
      </c>
      <c r="L57" s="60">
        <v>161716619</v>
      </c>
      <c r="M57" s="60">
        <v>10760000</v>
      </c>
      <c r="N57" s="61">
        <v>93.739699999999999</v>
      </c>
      <c r="O57" s="60">
        <v>146746873</v>
      </c>
      <c r="P57" s="60">
        <v>146746873</v>
      </c>
      <c r="Q57" s="60">
        <v>14969746</v>
      </c>
      <c r="R57" s="62">
        <v>85.0625</v>
      </c>
      <c r="S57" s="60">
        <v>146746873</v>
      </c>
      <c r="T57" s="60">
        <v>146746873</v>
      </c>
      <c r="U57" s="60">
        <v>0</v>
      </c>
    </row>
    <row r="58" spans="1:21" x14ac:dyDescent="0.35">
      <c r="A58" s="41" t="s">
        <v>112</v>
      </c>
      <c r="B58" s="42">
        <v>422300000</v>
      </c>
      <c r="C58" s="42">
        <v>0</v>
      </c>
      <c r="D58" s="42">
        <v>-103296044</v>
      </c>
      <c r="E58" s="42">
        <v>319003956</v>
      </c>
      <c r="F58" s="42">
        <v>0</v>
      </c>
      <c r="G58" s="60">
        <v>319003956</v>
      </c>
      <c r="H58" s="60">
        <v>0</v>
      </c>
      <c r="I58" s="60">
        <v>319003956</v>
      </c>
      <c r="J58" s="60">
        <v>0</v>
      </c>
      <c r="K58" s="60">
        <v>0</v>
      </c>
      <c r="L58" s="60">
        <v>319003956</v>
      </c>
      <c r="M58" s="60">
        <v>0</v>
      </c>
      <c r="N58" s="61">
        <v>100</v>
      </c>
      <c r="O58" s="60">
        <v>26583662</v>
      </c>
      <c r="P58" s="60">
        <v>267608872</v>
      </c>
      <c r="Q58" s="60">
        <v>51395084</v>
      </c>
      <c r="R58" s="62">
        <v>83.888900000000007</v>
      </c>
      <c r="S58" s="60">
        <v>26583662</v>
      </c>
      <c r="T58" s="60">
        <v>267608872</v>
      </c>
      <c r="U58" s="60">
        <v>0</v>
      </c>
    </row>
    <row r="59" spans="1:21" x14ac:dyDescent="0.35">
      <c r="A59" s="41" t="s">
        <v>113</v>
      </c>
      <c r="B59" s="42">
        <v>15000000</v>
      </c>
      <c r="C59" s="42">
        <v>0</v>
      </c>
      <c r="D59" s="42">
        <v>0</v>
      </c>
      <c r="E59" s="42">
        <v>15000000</v>
      </c>
      <c r="F59" s="42">
        <v>0</v>
      </c>
      <c r="G59" s="60">
        <v>15000000</v>
      </c>
      <c r="H59" s="60">
        <v>0</v>
      </c>
      <c r="I59" s="60">
        <v>2633409</v>
      </c>
      <c r="J59" s="60">
        <v>12366591</v>
      </c>
      <c r="K59" s="60">
        <v>15900</v>
      </c>
      <c r="L59" s="60">
        <v>993143</v>
      </c>
      <c r="M59" s="60">
        <v>1640266</v>
      </c>
      <c r="N59" s="61">
        <v>6.6210000000000004</v>
      </c>
      <c r="O59" s="60">
        <v>0</v>
      </c>
      <c r="P59" s="60">
        <v>977243</v>
      </c>
      <c r="Q59" s="60">
        <v>15900</v>
      </c>
      <c r="R59" s="62">
        <v>6.5149999999999997</v>
      </c>
      <c r="S59" s="60">
        <v>0</v>
      </c>
      <c r="T59" s="60">
        <v>977243</v>
      </c>
      <c r="U59" s="60">
        <v>0</v>
      </c>
    </row>
    <row r="60" spans="1:21" x14ac:dyDescent="0.35">
      <c r="A60" s="41" t="s">
        <v>114</v>
      </c>
      <c r="B60" s="42">
        <v>1000000000</v>
      </c>
      <c r="C60" s="42">
        <v>0</v>
      </c>
      <c r="D60" s="42">
        <v>0</v>
      </c>
      <c r="E60" s="42">
        <v>1000000000</v>
      </c>
      <c r="F60" s="42">
        <v>0</v>
      </c>
      <c r="G60" s="60">
        <v>1000000000</v>
      </c>
      <c r="H60" s="60">
        <v>0</v>
      </c>
      <c r="I60" s="60">
        <v>541266222</v>
      </c>
      <c r="J60" s="60">
        <v>458733778</v>
      </c>
      <c r="K60" s="60">
        <v>0</v>
      </c>
      <c r="L60" s="60">
        <v>541266222</v>
      </c>
      <c r="M60" s="60">
        <v>0</v>
      </c>
      <c r="N60" s="61">
        <v>54.126600000000003</v>
      </c>
      <c r="O60" s="60">
        <v>0</v>
      </c>
      <c r="P60" s="60">
        <v>541266222</v>
      </c>
      <c r="Q60" s="60">
        <v>0</v>
      </c>
      <c r="R60" s="62">
        <v>54.126600000000003</v>
      </c>
      <c r="S60" s="60">
        <v>0</v>
      </c>
      <c r="T60" s="60">
        <v>541266222</v>
      </c>
      <c r="U60" s="60">
        <v>0</v>
      </c>
    </row>
    <row r="61" spans="1:21" x14ac:dyDescent="0.35">
      <c r="A61" s="41" t="s">
        <v>115</v>
      </c>
      <c r="B61" s="42">
        <v>1500000000</v>
      </c>
      <c r="C61" s="42">
        <v>0</v>
      </c>
      <c r="D61" s="42">
        <v>-130000000</v>
      </c>
      <c r="E61" s="42">
        <v>1370000000</v>
      </c>
      <c r="F61" s="42">
        <v>0</v>
      </c>
      <c r="G61" s="60">
        <v>1370000000</v>
      </c>
      <c r="H61" s="60">
        <v>545057900</v>
      </c>
      <c r="I61" s="60">
        <v>977414210</v>
      </c>
      <c r="J61" s="60">
        <v>392585790</v>
      </c>
      <c r="K61" s="60">
        <v>545057900</v>
      </c>
      <c r="L61" s="60">
        <v>975057900</v>
      </c>
      <c r="M61" s="60">
        <v>2356310</v>
      </c>
      <c r="N61" s="61">
        <v>71.1721</v>
      </c>
      <c r="O61" s="60">
        <v>0</v>
      </c>
      <c r="P61" s="60">
        <v>102166667</v>
      </c>
      <c r="Q61" s="60">
        <v>872891233</v>
      </c>
      <c r="R61" s="62">
        <v>7.4573999999999998</v>
      </c>
      <c r="S61" s="60">
        <v>0</v>
      </c>
      <c r="T61" s="60">
        <v>102166667</v>
      </c>
      <c r="U61" s="60">
        <v>0</v>
      </c>
    </row>
    <row r="62" spans="1:21" x14ac:dyDescent="0.35">
      <c r="A62" s="41" t="s">
        <v>116</v>
      </c>
      <c r="B62" s="42">
        <v>0</v>
      </c>
      <c r="C62" s="42">
        <v>0</v>
      </c>
      <c r="D62" s="42">
        <v>455000000</v>
      </c>
      <c r="E62" s="42">
        <v>455000000</v>
      </c>
      <c r="F62" s="42">
        <v>0</v>
      </c>
      <c r="G62" s="60">
        <v>455000000</v>
      </c>
      <c r="H62" s="60">
        <v>0</v>
      </c>
      <c r="I62" s="60">
        <v>455000000</v>
      </c>
      <c r="J62" s="60">
        <v>0</v>
      </c>
      <c r="K62" s="60">
        <v>0</v>
      </c>
      <c r="L62" s="60">
        <v>455000000</v>
      </c>
      <c r="M62" s="60">
        <v>0</v>
      </c>
      <c r="N62" s="61">
        <v>100</v>
      </c>
      <c r="O62" s="60">
        <v>0</v>
      </c>
      <c r="P62" s="60">
        <v>455000000</v>
      </c>
      <c r="Q62" s="60">
        <v>0</v>
      </c>
      <c r="R62" s="62">
        <v>100</v>
      </c>
      <c r="S62" s="60">
        <v>0</v>
      </c>
      <c r="T62" s="60">
        <v>455000000</v>
      </c>
      <c r="U62" s="60">
        <v>0</v>
      </c>
    </row>
    <row r="63" spans="1:21" x14ac:dyDescent="0.35">
      <c r="A63" s="41" t="s">
        <v>117</v>
      </c>
      <c r="B63" s="42">
        <v>10000000</v>
      </c>
      <c r="C63" s="42">
        <v>0</v>
      </c>
      <c r="D63" s="42">
        <v>0</v>
      </c>
      <c r="E63" s="42">
        <v>10000000</v>
      </c>
      <c r="F63" s="42">
        <v>0</v>
      </c>
      <c r="G63" s="60">
        <v>10000000</v>
      </c>
      <c r="H63" s="60">
        <v>438902</v>
      </c>
      <c r="I63" s="60">
        <v>877804</v>
      </c>
      <c r="J63" s="60">
        <v>9122196</v>
      </c>
      <c r="K63" s="60">
        <v>320000</v>
      </c>
      <c r="L63" s="60">
        <v>320000</v>
      </c>
      <c r="M63" s="60">
        <v>557804</v>
      </c>
      <c r="N63" s="61">
        <v>3.2</v>
      </c>
      <c r="O63" s="60">
        <v>0</v>
      </c>
      <c r="P63" s="60">
        <v>0</v>
      </c>
      <c r="Q63" s="60">
        <v>320000</v>
      </c>
      <c r="R63" s="62">
        <v>0</v>
      </c>
      <c r="S63" s="60">
        <v>0</v>
      </c>
      <c r="T63" s="60">
        <v>0</v>
      </c>
      <c r="U63" s="60">
        <v>0</v>
      </c>
    </row>
    <row r="64" spans="1:21" x14ac:dyDescent="0.35">
      <c r="A64" s="41" t="s">
        <v>118</v>
      </c>
      <c r="B64" s="42">
        <v>1159600000</v>
      </c>
      <c r="C64" s="42">
        <v>0</v>
      </c>
      <c r="D64" s="42">
        <v>-350000000</v>
      </c>
      <c r="E64" s="42">
        <v>809600000</v>
      </c>
      <c r="F64" s="42">
        <v>0</v>
      </c>
      <c r="G64" s="60">
        <v>809600000</v>
      </c>
      <c r="H64" s="60">
        <v>317586824</v>
      </c>
      <c r="I64" s="60">
        <v>650686824</v>
      </c>
      <c r="J64" s="60">
        <v>158913176</v>
      </c>
      <c r="K64" s="60">
        <v>113768357</v>
      </c>
      <c r="L64" s="60">
        <v>442268357</v>
      </c>
      <c r="M64" s="60">
        <v>208418467</v>
      </c>
      <c r="N64" s="61">
        <v>54.628</v>
      </c>
      <c r="O64" s="60">
        <v>23393333</v>
      </c>
      <c r="P64" s="60">
        <v>249759999</v>
      </c>
      <c r="Q64" s="60">
        <v>192508358</v>
      </c>
      <c r="R64" s="62">
        <v>30.849799999999998</v>
      </c>
      <c r="S64" s="60">
        <v>23393333</v>
      </c>
      <c r="T64" s="60">
        <v>249759999</v>
      </c>
      <c r="U64" s="60">
        <v>0</v>
      </c>
    </row>
    <row r="65" spans="1:21" x14ac:dyDescent="0.35">
      <c r="A65" s="41" t="s">
        <v>119</v>
      </c>
      <c r="B65" s="42">
        <v>80000000</v>
      </c>
      <c r="C65" s="42">
        <v>0</v>
      </c>
      <c r="D65" s="42">
        <v>0</v>
      </c>
      <c r="E65" s="42">
        <v>80000000</v>
      </c>
      <c r="F65" s="42">
        <v>0</v>
      </c>
      <c r="G65" s="60">
        <v>80000000</v>
      </c>
      <c r="H65" s="60">
        <v>0</v>
      </c>
      <c r="I65" s="60">
        <v>80000000</v>
      </c>
      <c r="J65" s="60">
        <v>0</v>
      </c>
      <c r="K65" s="60">
        <v>0</v>
      </c>
      <c r="L65" s="60">
        <v>30693747</v>
      </c>
      <c r="M65" s="60">
        <v>49306253</v>
      </c>
      <c r="N65" s="61">
        <v>38.367199999999997</v>
      </c>
      <c r="O65" s="60">
        <v>0</v>
      </c>
      <c r="P65" s="60">
        <v>21902340</v>
      </c>
      <c r="Q65" s="60">
        <v>8791407</v>
      </c>
      <c r="R65" s="62">
        <v>27.3779</v>
      </c>
      <c r="S65" s="60">
        <v>0</v>
      </c>
      <c r="T65" s="60">
        <v>21902340</v>
      </c>
      <c r="U65" s="60">
        <v>0</v>
      </c>
    </row>
    <row r="66" spans="1:21" x14ac:dyDescent="0.35">
      <c r="A66" s="41" t="s">
        <v>120</v>
      </c>
      <c r="B66" s="42">
        <v>41200000</v>
      </c>
      <c r="C66" s="42">
        <v>0</v>
      </c>
      <c r="D66" s="42">
        <v>0</v>
      </c>
      <c r="E66" s="42">
        <v>41200000</v>
      </c>
      <c r="F66" s="42">
        <v>0</v>
      </c>
      <c r="G66" s="60">
        <v>41200000</v>
      </c>
      <c r="H66" s="60">
        <v>0</v>
      </c>
      <c r="I66" s="60">
        <v>25000000</v>
      </c>
      <c r="J66" s="60">
        <v>16200000</v>
      </c>
      <c r="K66" s="60">
        <v>0</v>
      </c>
      <c r="L66" s="60">
        <v>25000000</v>
      </c>
      <c r="M66" s="60">
        <v>0</v>
      </c>
      <c r="N66" s="61">
        <v>60.679600000000001</v>
      </c>
      <c r="O66" s="60">
        <v>0</v>
      </c>
      <c r="P66" s="60">
        <v>5510527</v>
      </c>
      <c r="Q66" s="60">
        <v>19489473</v>
      </c>
      <c r="R66" s="62">
        <v>13.3751</v>
      </c>
      <c r="S66" s="60">
        <v>0</v>
      </c>
      <c r="T66" s="60">
        <v>5510527</v>
      </c>
      <c r="U66" s="60">
        <v>0</v>
      </c>
    </row>
    <row r="67" spans="1:21" x14ac:dyDescent="0.35">
      <c r="A67" s="41" t="s">
        <v>121</v>
      </c>
      <c r="B67" s="42">
        <v>18000000</v>
      </c>
      <c r="C67" s="42">
        <v>0</v>
      </c>
      <c r="D67" s="42">
        <v>-12000000</v>
      </c>
      <c r="E67" s="42">
        <v>6000000</v>
      </c>
      <c r="F67" s="42">
        <v>0</v>
      </c>
      <c r="G67" s="60">
        <v>6000000</v>
      </c>
      <c r="H67" s="60">
        <v>0</v>
      </c>
      <c r="I67" s="60">
        <v>5201624</v>
      </c>
      <c r="J67" s="60">
        <v>798376</v>
      </c>
      <c r="K67" s="60">
        <v>0</v>
      </c>
      <c r="L67" s="60">
        <v>3000000</v>
      </c>
      <c r="M67" s="60">
        <v>2201624</v>
      </c>
      <c r="N67" s="61">
        <v>50</v>
      </c>
      <c r="O67" s="60">
        <v>0</v>
      </c>
      <c r="P67" s="60">
        <v>1252942</v>
      </c>
      <c r="Q67" s="60">
        <v>1747058</v>
      </c>
      <c r="R67" s="62">
        <v>20.882400000000001</v>
      </c>
      <c r="S67" s="60">
        <v>0</v>
      </c>
      <c r="T67" s="60">
        <v>1252942</v>
      </c>
      <c r="U67" s="60">
        <v>0</v>
      </c>
    </row>
    <row r="68" spans="1:21" x14ac:dyDescent="0.35">
      <c r="A68" s="41" t="s">
        <v>122</v>
      </c>
      <c r="B68" s="42">
        <v>800000000</v>
      </c>
      <c r="C68" s="42">
        <v>0</v>
      </c>
      <c r="D68" s="42">
        <v>0</v>
      </c>
      <c r="E68" s="42">
        <v>800000000</v>
      </c>
      <c r="F68" s="42">
        <v>0</v>
      </c>
      <c r="G68" s="60">
        <v>800000000</v>
      </c>
      <c r="H68" s="60">
        <v>0</v>
      </c>
      <c r="I68" s="60">
        <v>795131595</v>
      </c>
      <c r="J68" s="60">
        <v>4868405</v>
      </c>
      <c r="K68" s="60">
        <v>0</v>
      </c>
      <c r="L68" s="60">
        <v>701624795</v>
      </c>
      <c r="M68" s="60">
        <v>93506800</v>
      </c>
      <c r="N68" s="61">
        <v>87.703100000000006</v>
      </c>
      <c r="O68" s="60">
        <v>13837134</v>
      </c>
      <c r="P68" s="60">
        <v>267935459</v>
      </c>
      <c r="Q68" s="60">
        <v>433689336</v>
      </c>
      <c r="R68" s="62">
        <v>33.491900000000001</v>
      </c>
      <c r="S68" s="60">
        <v>13837130</v>
      </c>
      <c r="T68" s="60">
        <v>267935455</v>
      </c>
      <c r="U68" s="60">
        <v>4</v>
      </c>
    </row>
    <row r="69" spans="1:21" x14ac:dyDescent="0.35">
      <c r="A69" s="41" t="s">
        <v>123</v>
      </c>
      <c r="B69" s="42">
        <v>430000000</v>
      </c>
      <c r="C69" s="42">
        <v>0</v>
      </c>
      <c r="D69" s="42">
        <v>0</v>
      </c>
      <c r="E69" s="42">
        <v>430000000</v>
      </c>
      <c r="F69" s="42">
        <v>0</v>
      </c>
      <c r="G69" s="60">
        <v>430000000</v>
      </c>
      <c r="H69" s="60">
        <v>0</v>
      </c>
      <c r="I69" s="60">
        <v>429999469</v>
      </c>
      <c r="J69" s="60">
        <v>531</v>
      </c>
      <c r="K69" s="60">
        <v>700000</v>
      </c>
      <c r="L69" s="60">
        <v>429983469</v>
      </c>
      <c r="M69" s="60">
        <v>16000</v>
      </c>
      <c r="N69" s="61">
        <v>99.996200000000002</v>
      </c>
      <c r="O69" s="60">
        <v>34989843</v>
      </c>
      <c r="P69" s="60">
        <v>253460992</v>
      </c>
      <c r="Q69" s="60">
        <v>176522477</v>
      </c>
      <c r="R69" s="62">
        <v>58.944400000000002</v>
      </c>
      <c r="S69" s="60">
        <v>34989843</v>
      </c>
      <c r="T69" s="60">
        <v>253460992</v>
      </c>
      <c r="U69" s="60">
        <v>0</v>
      </c>
    </row>
    <row r="70" spans="1:21" x14ac:dyDescent="0.35">
      <c r="A70" s="41" t="s">
        <v>124</v>
      </c>
      <c r="B70" s="42">
        <v>40000000</v>
      </c>
      <c r="C70" s="42">
        <v>0</v>
      </c>
      <c r="D70" s="42">
        <v>0</v>
      </c>
      <c r="E70" s="42">
        <v>40000000</v>
      </c>
      <c r="F70" s="42">
        <v>0</v>
      </c>
      <c r="G70" s="60">
        <v>40000000</v>
      </c>
      <c r="H70" s="60">
        <v>25161098</v>
      </c>
      <c r="I70" s="60">
        <v>39550113</v>
      </c>
      <c r="J70" s="60">
        <v>449887</v>
      </c>
      <c r="K70" s="60">
        <v>0</v>
      </c>
      <c r="L70" s="60">
        <v>10714000</v>
      </c>
      <c r="M70" s="60">
        <v>28836113</v>
      </c>
      <c r="N70" s="61">
        <v>26.785</v>
      </c>
      <c r="O70" s="60">
        <v>0</v>
      </c>
      <c r="P70" s="60">
        <v>9308064</v>
      </c>
      <c r="Q70" s="60">
        <v>1405936</v>
      </c>
      <c r="R70" s="62">
        <v>23.270199999999999</v>
      </c>
      <c r="S70" s="60">
        <v>0</v>
      </c>
      <c r="T70" s="60">
        <v>9308064</v>
      </c>
      <c r="U70" s="60">
        <v>0</v>
      </c>
    </row>
    <row r="71" spans="1:21" x14ac:dyDescent="0.35">
      <c r="A71" s="41" t="s">
        <v>125</v>
      </c>
      <c r="B71" s="42">
        <v>50000000</v>
      </c>
      <c r="C71" s="42">
        <v>0</v>
      </c>
      <c r="D71" s="42">
        <v>-14563873</v>
      </c>
      <c r="E71" s="42">
        <v>35436127</v>
      </c>
      <c r="F71" s="42">
        <v>0</v>
      </c>
      <c r="G71" s="60">
        <v>35436127</v>
      </c>
      <c r="H71" s="60">
        <v>0</v>
      </c>
      <c r="I71" s="60">
        <v>0</v>
      </c>
      <c r="J71" s="60">
        <v>35436127</v>
      </c>
      <c r="K71" s="60">
        <v>0</v>
      </c>
      <c r="L71" s="60">
        <v>0</v>
      </c>
      <c r="M71" s="60">
        <v>0</v>
      </c>
      <c r="N71" s="61">
        <v>0</v>
      </c>
      <c r="O71" s="60">
        <v>0</v>
      </c>
      <c r="P71" s="60">
        <v>0</v>
      </c>
      <c r="Q71" s="60">
        <v>0</v>
      </c>
      <c r="R71" s="62">
        <v>0</v>
      </c>
      <c r="S71" s="60">
        <v>0</v>
      </c>
      <c r="T71" s="60">
        <v>0</v>
      </c>
      <c r="U71" s="60">
        <v>0</v>
      </c>
    </row>
    <row r="72" spans="1:21" x14ac:dyDescent="0.35">
      <c r="A72" s="41" t="s">
        <v>126</v>
      </c>
      <c r="B72" s="42">
        <v>0</v>
      </c>
      <c r="C72" s="42">
        <v>0</v>
      </c>
      <c r="D72" s="42">
        <v>5000000</v>
      </c>
      <c r="E72" s="42">
        <v>5000000</v>
      </c>
      <c r="F72" s="42">
        <v>0</v>
      </c>
      <c r="G72" s="60">
        <v>5000000</v>
      </c>
      <c r="H72" s="60">
        <v>0</v>
      </c>
      <c r="I72" s="60">
        <v>0</v>
      </c>
      <c r="J72" s="60">
        <v>5000000</v>
      </c>
      <c r="K72" s="60">
        <v>0</v>
      </c>
      <c r="L72" s="60">
        <v>0</v>
      </c>
      <c r="M72" s="60">
        <v>0</v>
      </c>
      <c r="N72" s="61">
        <v>0</v>
      </c>
      <c r="O72" s="60">
        <v>0</v>
      </c>
      <c r="P72" s="60">
        <v>0</v>
      </c>
      <c r="Q72" s="60">
        <v>0</v>
      </c>
      <c r="R72" s="62">
        <v>0</v>
      </c>
      <c r="S72" s="60">
        <v>0</v>
      </c>
      <c r="T72" s="60">
        <v>0</v>
      </c>
      <c r="U72" s="60">
        <v>0</v>
      </c>
    </row>
    <row r="73" spans="1:21" x14ac:dyDescent="0.35">
      <c r="A73" s="41" t="s">
        <v>127</v>
      </c>
      <c r="B73" s="42">
        <v>495000000</v>
      </c>
      <c r="C73" s="42">
        <v>0</v>
      </c>
      <c r="D73" s="42">
        <v>-200000000</v>
      </c>
      <c r="E73" s="42">
        <v>295000000</v>
      </c>
      <c r="F73" s="42">
        <v>0</v>
      </c>
      <c r="G73" s="60">
        <v>295000000</v>
      </c>
      <c r="H73" s="60">
        <v>0</v>
      </c>
      <c r="I73" s="60">
        <v>56230570</v>
      </c>
      <c r="J73" s="60">
        <v>238769430</v>
      </c>
      <c r="K73" s="60">
        <v>0</v>
      </c>
      <c r="L73" s="60">
        <v>0</v>
      </c>
      <c r="M73" s="60">
        <v>56230570</v>
      </c>
      <c r="N73" s="61">
        <v>0</v>
      </c>
      <c r="O73" s="60">
        <v>0</v>
      </c>
      <c r="P73" s="60">
        <v>0</v>
      </c>
      <c r="Q73" s="60">
        <v>0</v>
      </c>
      <c r="R73" s="62">
        <v>0</v>
      </c>
      <c r="S73" s="60">
        <v>0</v>
      </c>
      <c r="T73" s="60">
        <v>0</v>
      </c>
      <c r="U73" s="60">
        <v>0</v>
      </c>
    </row>
    <row r="74" spans="1:21" x14ac:dyDescent="0.35">
      <c r="A74" s="41" t="s">
        <v>128</v>
      </c>
      <c r="B74" s="42">
        <v>15000000</v>
      </c>
      <c r="C74" s="42">
        <v>0</v>
      </c>
      <c r="D74" s="42">
        <v>-10000000</v>
      </c>
      <c r="E74" s="42">
        <v>5000000</v>
      </c>
      <c r="F74" s="42">
        <v>0</v>
      </c>
      <c r="G74" s="60">
        <v>5000000</v>
      </c>
      <c r="H74" s="60">
        <v>0</v>
      </c>
      <c r="I74" s="60">
        <v>2633409</v>
      </c>
      <c r="J74" s="60">
        <v>2366591</v>
      </c>
      <c r="K74" s="60">
        <v>828055</v>
      </c>
      <c r="L74" s="60">
        <v>1983155</v>
      </c>
      <c r="M74" s="60">
        <v>650254</v>
      </c>
      <c r="N74" s="61">
        <v>39.6631</v>
      </c>
      <c r="O74" s="60">
        <v>0</v>
      </c>
      <c r="P74" s="60">
        <v>1155100</v>
      </c>
      <c r="Q74" s="60">
        <v>828055</v>
      </c>
      <c r="R74" s="62">
        <v>23.102</v>
      </c>
      <c r="S74" s="60">
        <v>0</v>
      </c>
      <c r="T74" s="60">
        <v>1155100</v>
      </c>
      <c r="U74" s="60">
        <v>0</v>
      </c>
    </row>
    <row r="75" spans="1:21" x14ac:dyDescent="0.35">
      <c r="A75" s="41" t="s">
        <v>129</v>
      </c>
      <c r="B75" s="42">
        <v>125000000</v>
      </c>
      <c r="C75" s="42">
        <v>0</v>
      </c>
      <c r="D75" s="42">
        <v>0</v>
      </c>
      <c r="E75" s="42">
        <v>125000000</v>
      </c>
      <c r="F75" s="42">
        <v>0</v>
      </c>
      <c r="G75" s="60">
        <v>125000000</v>
      </c>
      <c r="H75" s="60">
        <v>0</v>
      </c>
      <c r="I75" s="60">
        <v>125000000</v>
      </c>
      <c r="J75" s="60">
        <v>0</v>
      </c>
      <c r="K75" s="60">
        <v>0</v>
      </c>
      <c r="L75" s="60">
        <v>123725398</v>
      </c>
      <c r="M75" s="60">
        <v>1274602</v>
      </c>
      <c r="N75" s="61">
        <v>98.9803</v>
      </c>
      <c r="O75" s="60">
        <v>10907160</v>
      </c>
      <c r="P75" s="60">
        <v>111389055</v>
      </c>
      <c r="Q75" s="60">
        <v>12336343</v>
      </c>
      <c r="R75" s="62">
        <v>89.111199999999997</v>
      </c>
      <c r="S75" s="60">
        <v>10907160</v>
      </c>
      <c r="T75" s="60">
        <v>111389055</v>
      </c>
      <c r="U75" s="60">
        <v>0</v>
      </c>
    </row>
    <row r="76" spans="1:21" x14ac:dyDescent="0.35">
      <c r="A76" s="41" t="s">
        <v>130</v>
      </c>
      <c r="B76" s="42">
        <v>50000000</v>
      </c>
      <c r="C76" s="42">
        <v>0</v>
      </c>
      <c r="D76" s="42">
        <v>0</v>
      </c>
      <c r="E76" s="42">
        <v>50000000</v>
      </c>
      <c r="F76" s="42">
        <v>0</v>
      </c>
      <c r="G76" s="60">
        <v>50000000</v>
      </c>
      <c r="H76" s="60">
        <v>0</v>
      </c>
      <c r="I76" s="60">
        <v>50000000</v>
      </c>
      <c r="J76" s="60">
        <v>0</v>
      </c>
      <c r="K76" s="60">
        <v>0</v>
      </c>
      <c r="L76" s="60">
        <v>50000000</v>
      </c>
      <c r="M76" s="60">
        <v>0</v>
      </c>
      <c r="N76" s="61">
        <v>100</v>
      </c>
      <c r="O76" s="60">
        <v>0</v>
      </c>
      <c r="P76" s="60">
        <v>29671360</v>
      </c>
      <c r="Q76" s="60">
        <v>20328640</v>
      </c>
      <c r="R76" s="62">
        <v>59.342700000000001</v>
      </c>
      <c r="S76" s="60">
        <v>0</v>
      </c>
      <c r="T76" s="60">
        <v>29671360</v>
      </c>
      <c r="U76" s="60">
        <v>0</v>
      </c>
    </row>
    <row r="77" spans="1:21" x14ac:dyDescent="0.35">
      <c r="A77" s="41" t="s">
        <v>131</v>
      </c>
      <c r="B77" s="42">
        <v>18000000</v>
      </c>
      <c r="C77" s="42">
        <v>0</v>
      </c>
      <c r="D77" s="42">
        <v>0</v>
      </c>
      <c r="E77" s="42">
        <v>18000000</v>
      </c>
      <c r="F77" s="42">
        <v>0</v>
      </c>
      <c r="G77" s="60">
        <v>18000000</v>
      </c>
      <c r="H77" s="60">
        <v>0</v>
      </c>
      <c r="I77" s="60">
        <v>18000000</v>
      </c>
      <c r="J77" s="60">
        <v>0</v>
      </c>
      <c r="K77" s="60">
        <v>0</v>
      </c>
      <c r="L77" s="60">
        <v>18000000</v>
      </c>
      <c r="M77" s="60">
        <v>0</v>
      </c>
      <c r="N77" s="61">
        <v>100</v>
      </c>
      <c r="O77" s="60">
        <v>0</v>
      </c>
      <c r="P77" s="60">
        <v>8910540</v>
      </c>
      <c r="Q77" s="60">
        <v>9089460</v>
      </c>
      <c r="R77" s="62">
        <v>49.503</v>
      </c>
      <c r="S77" s="60">
        <v>0</v>
      </c>
      <c r="T77" s="60">
        <v>8910540</v>
      </c>
      <c r="U77" s="60">
        <v>0</v>
      </c>
    </row>
    <row r="78" spans="1:21" x14ac:dyDescent="0.35">
      <c r="A78" s="41" t="s">
        <v>132</v>
      </c>
      <c r="B78" s="42">
        <v>2000000</v>
      </c>
      <c r="C78" s="42">
        <v>0</v>
      </c>
      <c r="D78" s="42">
        <v>0</v>
      </c>
      <c r="E78" s="42">
        <v>2000000</v>
      </c>
      <c r="F78" s="42">
        <v>0</v>
      </c>
      <c r="G78" s="60">
        <v>2000000</v>
      </c>
      <c r="H78" s="60">
        <v>0</v>
      </c>
      <c r="I78" s="60">
        <v>2000000</v>
      </c>
      <c r="J78" s="60">
        <v>0</v>
      </c>
      <c r="K78" s="60">
        <v>0</v>
      </c>
      <c r="L78" s="60">
        <v>2000000</v>
      </c>
      <c r="M78" s="60">
        <v>0</v>
      </c>
      <c r="N78" s="61">
        <v>100</v>
      </c>
      <c r="O78" s="60">
        <v>5310</v>
      </c>
      <c r="P78" s="60">
        <v>300950</v>
      </c>
      <c r="Q78" s="60">
        <v>1699050</v>
      </c>
      <c r="R78" s="62">
        <v>15.047499999999999</v>
      </c>
      <c r="S78" s="60">
        <v>5310</v>
      </c>
      <c r="T78" s="60">
        <v>300950</v>
      </c>
      <c r="U78" s="60">
        <v>0</v>
      </c>
    </row>
    <row r="79" spans="1:21" x14ac:dyDescent="0.35">
      <c r="A79" s="41" t="s">
        <v>133</v>
      </c>
      <c r="B79" s="42">
        <v>35000000</v>
      </c>
      <c r="C79" s="42">
        <v>0</v>
      </c>
      <c r="D79" s="42">
        <v>0</v>
      </c>
      <c r="E79" s="42">
        <v>35000000</v>
      </c>
      <c r="F79" s="42">
        <v>0</v>
      </c>
      <c r="G79" s="60">
        <v>35000000</v>
      </c>
      <c r="H79" s="60">
        <v>0</v>
      </c>
      <c r="I79" s="60">
        <v>0</v>
      </c>
      <c r="J79" s="60">
        <v>35000000</v>
      </c>
      <c r="K79" s="60">
        <v>0</v>
      </c>
      <c r="L79" s="60">
        <v>0</v>
      </c>
      <c r="M79" s="60">
        <v>0</v>
      </c>
      <c r="N79" s="61">
        <v>0</v>
      </c>
      <c r="O79" s="60">
        <v>0</v>
      </c>
      <c r="P79" s="60">
        <v>0</v>
      </c>
      <c r="Q79" s="60">
        <v>0</v>
      </c>
      <c r="R79" s="62">
        <v>0</v>
      </c>
      <c r="S79" s="60">
        <v>0</v>
      </c>
      <c r="T79" s="60">
        <v>0</v>
      </c>
      <c r="U79" s="60">
        <v>0</v>
      </c>
    </row>
    <row r="80" spans="1:21" x14ac:dyDescent="0.35">
      <c r="A80" s="41" t="s">
        <v>134</v>
      </c>
      <c r="B80" s="42">
        <v>72100000</v>
      </c>
      <c r="C80" s="42">
        <v>0</v>
      </c>
      <c r="D80" s="42">
        <v>0</v>
      </c>
      <c r="E80" s="42">
        <v>72100000</v>
      </c>
      <c r="F80" s="42">
        <v>0</v>
      </c>
      <c r="G80" s="60">
        <v>72100000</v>
      </c>
      <c r="H80" s="60">
        <v>0</v>
      </c>
      <c r="I80" s="60">
        <v>49762000</v>
      </c>
      <c r="J80" s="60">
        <v>22338000</v>
      </c>
      <c r="K80" s="60">
        <v>0</v>
      </c>
      <c r="L80" s="60">
        <v>39762000</v>
      </c>
      <c r="M80" s="60">
        <v>10000000</v>
      </c>
      <c r="N80" s="61">
        <v>55.148400000000002</v>
      </c>
      <c r="O80" s="60">
        <v>0</v>
      </c>
      <c r="P80" s="60">
        <v>11910000</v>
      </c>
      <c r="Q80" s="60">
        <v>27852000</v>
      </c>
      <c r="R80" s="62">
        <v>16.518699999999999</v>
      </c>
      <c r="S80" s="60">
        <v>0</v>
      </c>
      <c r="T80" s="60">
        <v>11910000</v>
      </c>
      <c r="U80" s="60">
        <v>0</v>
      </c>
    </row>
    <row r="81" spans="1:21" x14ac:dyDescent="0.35">
      <c r="A81" s="41" t="s">
        <v>135</v>
      </c>
      <c r="B81" s="42">
        <v>206000000</v>
      </c>
      <c r="C81" s="42">
        <v>0</v>
      </c>
      <c r="D81" s="42">
        <v>0</v>
      </c>
      <c r="E81" s="42">
        <v>206000000</v>
      </c>
      <c r="F81" s="42">
        <v>0</v>
      </c>
      <c r="G81" s="60">
        <v>206000000</v>
      </c>
      <c r="H81" s="60">
        <v>0</v>
      </c>
      <c r="I81" s="60">
        <v>199755606</v>
      </c>
      <c r="J81" s="60">
        <v>6244394</v>
      </c>
      <c r="K81" s="60">
        <v>0</v>
      </c>
      <c r="L81" s="60">
        <v>0</v>
      </c>
      <c r="M81" s="60">
        <v>199755606</v>
      </c>
      <c r="N81" s="61">
        <v>0</v>
      </c>
      <c r="O81" s="60">
        <v>0</v>
      </c>
      <c r="P81" s="60">
        <v>0</v>
      </c>
      <c r="Q81" s="60">
        <v>0</v>
      </c>
      <c r="R81" s="62">
        <v>0</v>
      </c>
      <c r="S81" s="60">
        <v>0</v>
      </c>
      <c r="T81" s="60">
        <v>0</v>
      </c>
      <c r="U81" s="60">
        <v>0</v>
      </c>
    </row>
    <row r="82" spans="1:21" x14ac:dyDescent="0.35">
      <c r="A82" s="41" t="s">
        <v>136</v>
      </c>
      <c r="B82" s="42">
        <v>100000000</v>
      </c>
      <c r="C82" s="42">
        <v>0</v>
      </c>
      <c r="D82" s="42">
        <v>0</v>
      </c>
      <c r="E82" s="42">
        <v>100000000</v>
      </c>
      <c r="F82" s="42">
        <v>0</v>
      </c>
      <c r="G82" s="60">
        <v>100000000</v>
      </c>
      <c r="H82" s="60">
        <v>-8951656</v>
      </c>
      <c r="I82" s="60">
        <v>90814997</v>
      </c>
      <c r="J82" s="60">
        <v>9185003</v>
      </c>
      <c r="K82" s="60">
        <v>7652867</v>
      </c>
      <c r="L82" s="60">
        <v>79751751</v>
      </c>
      <c r="M82" s="60">
        <v>11063246</v>
      </c>
      <c r="N82" s="61">
        <v>79.751800000000003</v>
      </c>
      <c r="O82" s="60">
        <v>0</v>
      </c>
      <c r="P82" s="60">
        <v>9233610</v>
      </c>
      <c r="Q82" s="60">
        <v>70518141</v>
      </c>
      <c r="R82" s="62">
        <v>9.2335999999999991</v>
      </c>
      <c r="S82" s="60">
        <v>0</v>
      </c>
      <c r="T82" s="60">
        <v>9233610</v>
      </c>
      <c r="U82" s="60">
        <v>0</v>
      </c>
    </row>
    <row r="83" spans="1:21" x14ac:dyDescent="0.35">
      <c r="A83" s="35" t="s">
        <v>137</v>
      </c>
      <c r="B83" s="36">
        <v>286900000000</v>
      </c>
      <c r="C83" s="36">
        <v>0</v>
      </c>
      <c r="D83" s="36">
        <v>0</v>
      </c>
      <c r="E83" s="36">
        <v>286900000000</v>
      </c>
      <c r="F83" s="36">
        <v>0</v>
      </c>
      <c r="G83" s="36">
        <v>286900000000</v>
      </c>
      <c r="H83" s="36">
        <v>0</v>
      </c>
      <c r="I83" s="36">
        <v>286500000000</v>
      </c>
      <c r="J83" s="36">
        <v>400000000</v>
      </c>
      <c r="K83" s="36">
        <v>15850942436</v>
      </c>
      <c r="L83" s="36">
        <v>141302847858</v>
      </c>
      <c r="M83" s="36">
        <v>145197152142</v>
      </c>
      <c r="N83" s="53">
        <v>49.25</v>
      </c>
      <c r="O83" s="36">
        <v>0</v>
      </c>
      <c r="P83" s="36">
        <v>125451905422</v>
      </c>
      <c r="Q83" s="36">
        <v>15850942436</v>
      </c>
      <c r="R83" s="37">
        <v>43.73</v>
      </c>
      <c r="S83" s="36">
        <v>0</v>
      </c>
      <c r="T83" s="36">
        <v>125451905422</v>
      </c>
      <c r="U83" s="36">
        <v>0</v>
      </c>
    </row>
    <row r="84" spans="1:21" x14ac:dyDescent="0.35">
      <c r="A84" s="41" t="s">
        <v>138</v>
      </c>
      <c r="B84" s="42">
        <v>286500000000</v>
      </c>
      <c r="C84" s="42">
        <v>0</v>
      </c>
      <c r="D84" s="42">
        <v>0</v>
      </c>
      <c r="E84" s="42">
        <v>286500000000</v>
      </c>
      <c r="F84" s="42">
        <v>0</v>
      </c>
      <c r="G84" s="60">
        <v>286500000000</v>
      </c>
      <c r="H84" s="60">
        <v>0</v>
      </c>
      <c r="I84" s="60">
        <v>286500000000</v>
      </c>
      <c r="J84" s="60">
        <v>0</v>
      </c>
      <c r="K84" s="60">
        <v>15850942436</v>
      </c>
      <c r="L84" s="60">
        <v>141302847858</v>
      </c>
      <c r="M84" s="60">
        <v>145197152142</v>
      </c>
      <c r="N84" s="61">
        <v>49.320399999999999</v>
      </c>
      <c r="O84" s="60">
        <v>0</v>
      </c>
      <c r="P84" s="60">
        <v>125451905422</v>
      </c>
      <c r="Q84" s="60">
        <v>15850942436</v>
      </c>
      <c r="R84" s="62">
        <v>43.787799999999997</v>
      </c>
      <c r="S84" s="60">
        <v>0</v>
      </c>
      <c r="T84" s="60">
        <v>125451905422</v>
      </c>
      <c r="U84" s="60">
        <v>0</v>
      </c>
    </row>
    <row r="85" spans="1:21" x14ac:dyDescent="0.35">
      <c r="A85" s="41" t="s">
        <v>139</v>
      </c>
      <c r="B85" s="42">
        <v>400000000</v>
      </c>
      <c r="C85" s="42">
        <v>0</v>
      </c>
      <c r="D85" s="42">
        <v>0</v>
      </c>
      <c r="E85" s="42">
        <v>400000000</v>
      </c>
      <c r="F85" s="42">
        <v>0</v>
      </c>
      <c r="G85" s="60">
        <v>400000000</v>
      </c>
      <c r="H85" s="60">
        <v>0</v>
      </c>
      <c r="I85" s="60">
        <v>0</v>
      </c>
      <c r="J85" s="60">
        <v>400000000</v>
      </c>
      <c r="K85" s="60">
        <v>0</v>
      </c>
      <c r="L85" s="60">
        <v>0</v>
      </c>
      <c r="M85" s="60">
        <v>0</v>
      </c>
      <c r="N85" s="61">
        <v>0</v>
      </c>
      <c r="O85" s="60">
        <v>0</v>
      </c>
      <c r="P85" s="60">
        <v>0</v>
      </c>
      <c r="Q85" s="60">
        <v>0</v>
      </c>
      <c r="R85" s="62">
        <v>0</v>
      </c>
      <c r="S85" s="60">
        <v>0</v>
      </c>
      <c r="T85" s="60">
        <v>0</v>
      </c>
      <c r="U85" s="60">
        <v>0</v>
      </c>
    </row>
    <row r="86" spans="1:21" x14ac:dyDescent="0.35">
      <c r="A86" s="35" t="s">
        <v>140</v>
      </c>
      <c r="B86" s="36">
        <v>134260868000</v>
      </c>
      <c r="C86" s="36">
        <v>0</v>
      </c>
      <c r="D86" s="36">
        <v>-1825192800</v>
      </c>
      <c r="E86" s="36">
        <v>132435675200</v>
      </c>
      <c r="F86" s="36">
        <v>0</v>
      </c>
      <c r="G86" s="36">
        <v>132435675200</v>
      </c>
      <c r="H86" s="36">
        <v>4239749196</v>
      </c>
      <c r="I86" s="36">
        <v>86588498306</v>
      </c>
      <c r="J86" s="36">
        <v>45847176894</v>
      </c>
      <c r="K86" s="36">
        <v>6845619264</v>
      </c>
      <c r="L86" s="36">
        <v>66025886251</v>
      </c>
      <c r="M86" s="36">
        <v>20562612055</v>
      </c>
      <c r="N86" s="53">
        <v>49.86</v>
      </c>
      <c r="O86" s="36">
        <v>2409686537</v>
      </c>
      <c r="P86" s="36">
        <v>28795495781</v>
      </c>
      <c r="Q86" s="36">
        <v>37230390470</v>
      </c>
      <c r="R86" s="37">
        <v>21.74</v>
      </c>
      <c r="S86" s="36">
        <v>2409805428</v>
      </c>
      <c r="T86" s="36">
        <v>28795495782</v>
      </c>
      <c r="U86" s="36">
        <v>-1</v>
      </c>
    </row>
    <row r="87" spans="1:21" x14ac:dyDescent="0.35">
      <c r="A87" s="41" t="s">
        <v>141</v>
      </c>
      <c r="B87" s="42">
        <v>102355830000</v>
      </c>
      <c r="C87" s="42">
        <v>0</v>
      </c>
      <c r="D87" s="42">
        <v>-76280927658</v>
      </c>
      <c r="E87" s="42">
        <v>26074902342</v>
      </c>
      <c r="F87" s="42">
        <v>0</v>
      </c>
      <c r="G87" s="60">
        <v>26074902342</v>
      </c>
      <c r="H87" s="60">
        <v>0</v>
      </c>
      <c r="I87" s="60">
        <v>26071139977</v>
      </c>
      <c r="J87" s="60">
        <v>3762365</v>
      </c>
      <c r="K87" s="60">
        <v>0</v>
      </c>
      <c r="L87" s="60">
        <v>26071139977</v>
      </c>
      <c r="M87" s="60">
        <v>0</v>
      </c>
      <c r="N87" s="61">
        <v>99.985600000000005</v>
      </c>
      <c r="O87" s="60">
        <v>706877875</v>
      </c>
      <c r="P87" s="60">
        <v>14875908459</v>
      </c>
      <c r="Q87" s="60">
        <v>11195231518</v>
      </c>
      <c r="R87" s="62">
        <v>57.050699999999999</v>
      </c>
      <c r="S87" s="60">
        <v>706996765</v>
      </c>
      <c r="T87" s="60">
        <v>14875908459</v>
      </c>
      <c r="U87" s="60">
        <v>0</v>
      </c>
    </row>
    <row r="88" spans="1:21" x14ac:dyDescent="0.35">
      <c r="A88" s="41" t="s">
        <v>142</v>
      </c>
      <c r="B88" s="42">
        <v>7170824000</v>
      </c>
      <c r="C88" s="42">
        <v>0</v>
      </c>
      <c r="D88" s="42">
        <v>-5201961989</v>
      </c>
      <c r="E88" s="42">
        <v>1968862011</v>
      </c>
      <c r="F88" s="42">
        <v>0</v>
      </c>
      <c r="G88" s="60">
        <v>1968862011</v>
      </c>
      <c r="H88" s="60">
        <v>0</v>
      </c>
      <c r="I88" s="60">
        <v>1968862011</v>
      </c>
      <c r="J88" s="60">
        <v>0</v>
      </c>
      <c r="K88" s="60">
        <v>0</v>
      </c>
      <c r="L88" s="60">
        <v>1968862011</v>
      </c>
      <c r="M88" s="60">
        <v>0</v>
      </c>
      <c r="N88" s="61">
        <v>100</v>
      </c>
      <c r="O88" s="60">
        <v>15874348</v>
      </c>
      <c r="P88" s="60">
        <v>1888648799</v>
      </c>
      <c r="Q88" s="60">
        <v>80213212</v>
      </c>
      <c r="R88" s="62">
        <v>95.925899999999999</v>
      </c>
      <c r="S88" s="60">
        <v>15874348</v>
      </c>
      <c r="T88" s="60">
        <v>1888648799</v>
      </c>
      <c r="U88" s="60">
        <v>0</v>
      </c>
    </row>
    <row r="89" spans="1:21" x14ac:dyDescent="0.35">
      <c r="A89" s="41" t="s">
        <v>143</v>
      </c>
      <c r="B89" s="42">
        <v>6482286000</v>
      </c>
      <c r="C89" s="42">
        <v>0</v>
      </c>
      <c r="D89" s="42">
        <v>-4028596710</v>
      </c>
      <c r="E89" s="42">
        <v>2453689290</v>
      </c>
      <c r="F89" s="42">
        <v>0</v>
      </c>
      <c r="G89" s="60">
        <v>2453689290</v>
      </c>
      <c r="H89" s="60">
        <v>0</v>
      </c>
      <c r="I89" s="60">
        <v>2453689290</v>
      </c>
      <c r="J89" s="60">
        <v>0</v>
      </c>
      <c r="K89" s="60">
        <v>0</v>
      </c>
      <c r="L89" s="60">
        <v>2453689290</v>
      </c>
      <c r="M89" s="60">
        <v>0</v>
      </c>
      <c r="N89" s="61">
        <v>100</v>
      </c>
      <c r="O89" s="60">
        <v>23433231</v>
      </c>
      <c r="P89" s="60">
        <v>2085499496</v>
      </c>
      <c r="Q89" s="60">
        <v>368189794</v>
      </c>
      <c r="R89" s="62">
        <v>84.994399999999999</v>
      </c>
      <c r="S89" s="60">
        <v>23433231</v>
      </c>
      <c r="T89" s="60">
        <v>2085499496</v>
      </c>
      <c r="U89" s="60">
        <v>0</v>
      </c>
    </row>
    <row r="90" spans="1:21" x14ac:dyDescent="0.35">
      <c r="A90" s="41" t="s">
        <v>144</v>
      </c>
      <c r="B90" s="42">
        <v>18251928000</v>
      </c>
      <c r="C90" s="42">
        <v>0</v>
      </c>
      <c r="D90" s="42">
        <v>-13084619574</v>
      </c>
      <c r="E90" s="42">
        <v>5167308426</v>
      </c>
      <c r="F90" s="42">
        <v>0</v>
      </c>
      <c r="G90" s="60">
        <v>5167308426</v>
      </c>
      <c r="H90" s="60">
        <v>0</v>
      </c>
      <c r="I90" s="60">
        <v>5167308426</v>
      </c>
      <c r="J90" s="60">
        <v>0</v>
      </c>
      <c r="K90" s="60">
        <v>0</v>
      </c>
      <c r="L90" s="60">
        <v>5167308426</v>
      </c>
      <c r="M90" s="60">
        <v>0</v>
      </c>
      <c r="N90" s="61">
        <v>100</v>
      </c>
      <c r="O90" s="60">
        <v>340306986</v>
      </c>
      <c r="P90" s="60">
        <v>3946519115</v>
      </c>
      <c r="Q90" s="60">
        <v>1220789311</v>
      </c>
      <c r="R90" s="62">
        <v>76.374799999999993</v>
      </c>
      <c r="S90" s="60">
        <v>340306986</v>
      </c>
      <c r="T90" s="60">
        <v>3946519115</v>
      </c>
      <c r="U90" s="60">
        <v>0</v>
      </c>
    </row>
    <row r="91" spans="1:21" x14ac:dyDescent="0.35">
      <c r="A91" s="41" t="s">
        <v>145</v>
      </c>
      <c r="B91" s="42">
        <v>0</v>
      </c>
      <c r="C91" s="42">
        <v>0</v>
      </c>
      <c r="D91" s="42">
        <v>400000000</v>
      </c>
      <c r="E91" s="42">
        <v>400000000</v>
      </c>
      <c r="F91" s="42">
        <v>0</v>
      </c>
      <c r="G91" s="60">
        <v>400000000</v>
      </c>
      <c r="H91" s="60">
        <v>0</v>
      </c>
      <c r="I91" s="60">
        <v>400000000</v>
      </c>
      <c r="J91" s="60">
        <v>0</v>
      </c>
      <c r="K91" s="60">
        <v>400000000</v>
      </c>
      <c r="L91" s="60">
        <v>400000000</v>
      </c>
      <c r="M91" s="60">
        <v>0</v>
      </c>
      <c r="N91" s="61">
        <v>100</v>
      </c>
      <c r="O91" s="60">
        <v>0</v>
      </c>
      <c r="P91" s="60">
        <v>0</v>
      </c>
      <c r="Q91" s="60">
        <v>400000000</v>
      </c>
      <c r="R91" s="62">
        <v>0</v>
      </c>
      <c r="S91" s="60">
        <v>0</v>
      </c>
      <c r="T91" s="60">
        <v>0</v>
      </c>
      <c r="U91" s="60">
        <v>0</v>
      </c>
    </row>
    <row r="92" spans="1:21" x14ac:dyDescent="0.35">
      <c r="A92" s="41" t="s">
        <v>146</v>
      </c>
      <c r="B92" s="42">
        <v>0</v>
      </c>
      <c r="C92" s="42">
        <v>0</v>
      </c>
      <c r="D92" s="42">
        <v>4801961989</v>
      </c>
      <c r="E92" s="42">
        <v>4801961989</v>
      </c>
      <c r="F92" s="42">
        <v>0</v>
      </c>
      <c r="G92" s="60">
        <v>4801961989</v>
      </c>
      <c r="H92" s="60">
        <v>470704766</v>
      </c>
      <c r="I92" s="60">
        <v>3151091836</v>
      </c>
      <c r="J92" s="60">
        <v>1650870153</v>
      </c>
      <c r="K92" s="60">
        <v>435271874</v>
      </c>
      <c r="L92" s="60">
        <v>1964588232</v>
      </c>
      <c r="M92" s="60">
        <v>1186503604</v>
      </c>
      <c r="N92" s="61">
        <v>40.912199999999999</v>
      </c>
      <c r="O92" s="60">
        <v>135376717</v>
      </c>
      <c r="P92" s="60">
        <v>553398899</v>
      </c>
      <c r="Q92" s="60">
        <v>1411189333</v>
      </c>
      <c r="R92" s="62">
        <v>11.5244</v>
      </c>
      <c r="S92" s="60">
        <v>135376718</v>
      </c>
      <c r="T92" s="60">
        <v>553398900</v>
      </c>
      <c r="U92" s="60">
        <v>-1</v>
      </c>
    </row>
    <row r="93" spans="1:21" x14ac:dyDescent="0.35">
      <c r="A93" s="41" t="s">
        <v>147</v>
      </c>
      <c r="B93" s="42">
        <v>0</v>
      </c>
      <c r="C93" s="42">
        <v>0</v>
      </c>
      <c r="D93" s="42">
        <v>76983663158</v>
      </c>
      <c r="E93" s="42">
        <v>76983663158</v>
      </c>
      <c r="F93" s="42">
        <v>0</v>
      </c>
      <c r="G93" s="60">
        <v>76983663158</v>
      </c>
      <c r="H93" s="60">
        <v>1366535733</v>
      </c>
      <c r="I93" s="60">
        <v>34761101638</v>
      </c>
      <c r="J93" s="60">
        <v>42222561520</v>
      </c>
      <c r="K93" s="60">
        <v>5138496685</v>
      </c>
      <c r="L93" s="60">
        <v>18569549121</v>
      </c>
      <c r="M93" s="60">
        <v>16191552517</v>
      </c>
      <c r="N93" s="61">
        <v>24.121400000000001</v>
      </c>
      <c r="O93" s="60">
        <v>734269638</v>
      </c>
      <c r="P93" s="60">
        <v>3487687306</v>
      </c>
      <c r="Q93" s="60">
        <v>15081861815</v>
      </c>
      <c r="R93" s="62">
        <v>4.5304000000000002</v>
      </c>
      <c r="S93" s="60">
        <v>734269638</v>
      </c>
      <c r="T93" s="60">
        <v>3487687306</v>
      </c>
      <c r="U93" s="60">
        <v>0</v>
      </c>
    </row>
    <row r="94" spans="1:21" x14ac:dyDescent="0.35">
      <c r="A94" s="41" t="s">
        <v>148</v>
      </c>
      <c r="B94" s="42">
        <v>0</v>
      </c>
      <c r="C94" s="42">
        <v>0</v>
      </c>
      <c r="D94" s="42">
        <v>4028596710</v>
      </c>
      <c r="E94" s="42">
        <v>4028596710</v>
      </c>
      <c r="F94" s="42">
        <v>0</v>
      </c>
      <c r="G94" s="60">
        <v>4028596710</v>
      </c>
      <c r="H94" s="60">
        <v>119200654</v>
      </c>
      <c r="I94" s="60">
        <v>3401672870</v>
      </c>
      <c r="J94" s="60">
        <v>626923840</v>
      </c>
      <c r="K94" s="60">
        <v>172267755</v>
      </c>
      <c r="L94" s="60">
        <v>3230891497</v>
      </c>
      <c r="M94" s="60">
        <v>170781373</v>
      </c>
      <c r="N94" s="61">
        <v>80.198899999999995</v>
      </c>
      <c r="O94" s="60">
        <v>11950113</v>
      </c>
      <c r="P94" s="60">
        <v>480035853</v>
      </c>
      <c r="Q94" s="60">
        <v>2750855644</v>
      </c>
      <c r="R94" s="62">
        <v>11.915699999999999</v>
      </c>
      <c r="S94" s="60">
        <v>11950113</v>
      </c>
      <c r="T94" s="60">
        <v>480035853</v>
      </c>
      <c r="U94" s="60">
        <v>0</v>
      </c>
    </row>
    <row r="95" spans="1:21" x14ac:dyDescent="0.35">
      <c r="A95" s="41" t="s">
        <v>149</v>
      </c>
      <c r="B95" s="42">
        <v>0</v>
      </c>
      <c r="C95" s="42">
        <v>0</v>
      </c>
      <c r="D95" s="42">
        <v>10556691274</v>
      </c>
      <c r="E95" s="42">
        <v>10556691274</v>
      </c>
      <c r="F95" s="42">
        <v>0</v>
      </c>
      <c r="G95" s="60">
        <v>10556691274</v>
      </c>
      <c r="H95" s="60">
        <v>2283308043</v>
      </c>
      <c r="I95" s="60">
        <v>9213632258</v>
      </c>
      <c r="J95" s="60">
        <v>1343059016</v>
      </c>
      <c r="K95" s="60">
        <v>699582950</v>
      </c>
      <c r="L95" s="60">
        <v>6199857697</v>
      </c>
      <c r="M95" s="60">
        <v>3013774561</v>
      </c>
      <c r="N95" s="61">
        <v>58.729199999999999</v>
      </c>
      <c r="O95" s="60">
        <v>441597629</v>
      </c>
      <c r="P95" s="60">
        <v>1477797854</v>
      </c>
      <c r="Q95" s="60">
        <v>4722059843</v>
      </c>
      <c r="R95" s="62">
        <v>13.998699999999999</v>
      </c>
      <c r="S95" s="60">
        <v>441597629</v>
      </c>
      <c r="T95" s="60">
        <v>1477797854</v>
      </c>
      <c r="U95" s="60">
        <v>0</v>
      </c>
    </row>
    <row r="96" spans="1:21" x14ac:dyDescent="0.35">
      <c r="A96" s="35" t="s">
        <v>150</v>
      </c>
      <c r="B96" s="36">
        <v>446804744000</v>
      </c>
      <c r="C96" s="36">
        <v>0</v>
      </c>
      <c r="D96" s="36">
        <v>-2675300000</v>
      </c>
      <c r="E96" s="36">
        <v>444129444000</v>
      </c>
      <c r="F96" s="36">
        <v>0</v>
      </c>
      <c r="G96" s="36">
        <v>444129444000</v>
      </c>
      <c r="H96" s="36">
        <v>6165920758</v>
      </c>
      <c r="I96" s="36">
        <v>392750915707</v>
      </c>
      <c r="J96" s="36">
        <v>51378528293</v>
      </c>
      <c r="K96" s="36">
        <v>24422918756</v>
      </c>
      <c r="L96" s="36">
        <v>226232699395</v>
      </c>
      <c r="M96" s="36">
        <v>166518216312</v>
      </c>
      <c r="N96" s="64">
        <v>0.50938460048372747</v>
      </c>
      <c r="O96" s="36">
        <v>3871693853</v>
      </c>
      <c r="P96" s="36">
        <v>170300933438</v>
      </c>
      <c r="Q96" s="36">
        <v>55931765957</v>
      </c>
      <c r="R96" s="64">
        <v>0.38344887000556532</v>
      </c>
      <c r="S96" s="36">
        <v>3871812740</v>
      </c>
      <c r="T96" s="36">
        <v>170300933435</v>
      </c>
      <c r="U96" s="36">
        <v>3</v>
      </c>
    </row>
    <row r="99" spans="3:22" x14ac:dyDescent="0.3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54"/>
      <c r="O99" s="43"/>
      <c r="P99" s="44"/>
      <c r="Q99" s="44"/>
      <c r="R99" s="44"/>
      <c r="S99" s="43"/>
      <c r="T99" s="44"/>
      <c r="U99" s="44"/>
      <c r="V99" s="44"/>
    </row>
    <row r="100" spans="3:22" x14ac:dyDescent="0.3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54"/>
      <c r="O100" s="43"/>
      <c r="P100" s="44"/>
      <c r="Q100" s="44"/>
      <c r="R100" s="44"/>
      <c r="S100" s="43"/>
      <c r="T100" s="45"/>
      <c r="U100" s="44"/>
      <c r="V100" s="44"/>
    </row>
    <row r="101" spans="3:22" x14ac:dyDescent="0.3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54"/>
      <c r="O101" s="43"/>
      <c r="P101" s="44"/>
      <c r="Q101" s="44"/>
      <c r="R101" s="44"/>
      <c r="S101" s="43"/>
      <c r="T101" s="45"/>
      <c r="U101" s="44"/>
      <c r="V101" s="44"/>
    </row>
    <row r="102" spans="3:22" x14ac:dyDescent="0.3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54"/>
      <c r="O102" s="43"/>
      <c r="P102" s="44"/>
      <c r="Q102" s="44"/>
      <c r="R102" s="44"/>
      <c r="S102" s="43"/>
      <c r="T102" s="45"/>
      <c r="U102" s="44"/>
      <c r="V102" s="44"/>
    </row>
    <row r="103" spans="3:22" x14ac:dyDescent="0.3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54"/>
      <c r="O103" s="43"/>
      <c r="P103" s="44"/>
      <c r="Q103" s="44"/>
      <c r="R103" s="44"/>
      <c r="S103" s="43"/>
      <c r="T103" s="45"/>
      <c r="U103" s="44"/>
      <c r="V103" s="44"/>
    </row>
    <row r="104" spans="3:22" x14ac:dyDescent="0.3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54"/>
      <c r="O104" s="43"/>
      <c r="P104" s="44"/>
      <c r="Q104" s="44"/>
      <c r="R104" s="44"/>
      <c r="S104" s="43"/>
      <c r="T104" s="45"/>
      <c r="U104" s="44"/>
      <c r="V104" s="44"/>
    </row>
    <row r="105" spans="3:22" x14ac:dyDescent="0.3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54"/>
      <c r="O105" s="43"/>
      <c r="P105" s="44"/>
      <c r="Q105" s="44"/>
      <c r="R105" s="44"/>
      <c r="S105" s="43"/>
      <c r="T105" s="44"/>
      <c r="U105" s="44"/>
      <c r="V105" s="44"/>
    </row>
    <row r="106" spans="3:22" x14ac:dyDescent="0.3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54"/>
      <c r="O106" s="43"/>
      <c r="P106" s="44"/>
      <c r="Q106" s="44"/>
      <c r="R106" s="44"/>
      <c r="S106" s="43"/>
      <c r="T106" s="44"/>
      <c r="U106" s="44"/>
      <c r="V106" s="44"/>
    </row>
    <row r="107" spans="3:22" x14ac:dyDescent="0.3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54"/>
      <c r="O107" s="43"/>
      <c r="P107" s="44"/>
      <c r="Q107" s="44"/>
      <c r="R107" s="44"/>
      <c r="S107" s="43"/>
      <c r="T107" s="44"/>
      <c r="U107" s="44"/>
      <c r="V107" s="44"/>
    </row>
    <row r="108" spans="3:22" x14ac:dyDescent="0.35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54"/>
      <c r="O108" s="43"/>
      <c r="P108" s="44"/>
      <c r="Q108" s="44"/>
      <c r="R108" s="44"/>
      <c r="S108" s="43"/>
      <c r="T108" s="44"/>
      <c r="U108" s="44"/>
      <c r="V108" s="44"/>
    </row>
    <row r="109" spans="3:22" x14ac:dyDescent="0.35">
      <c r="C109" s="44"/>
      <c r="D109" s="44"/>
      <c r="E109" s="141" t="s">
        <v>25</v>
      </c>
      <c r="F109" s="141"/>
      <c r="G109" s="44"/>
      <c r="H109" s="44"/>
      <c r="I109" s="44"/>
      <c r="J109" s="44"/>
      <c r="K109" s="44"/>
      <c r="L109" s="44"/>
      <c r="M109" s="44"/>
      <c r="N109" s="54"/>
      <c r="O109" s="43"/>
      <c r="P109" s="44"/>
      <c r="Q109" s="142" t="s">
        <v>26</v>
      </c>
      <c r="R109" s="142"/>
      <c r="S109" s="43"/>
      <c r="T109" s="44"/>
      <c r="U109" s="44"/>
      <c r="V109" s="44"/>
    </row>
    <row r="110" spans="3:22" x14ac:dyDescent="0.35">
      <c r="C110" s="44"/>
      <c r="D110" s="44"/>
      <c r="E110" s="143" t="s">
        <v>27</v>
      </c>
      <c r="F110" s="143"/>
      <c r="G110" s="44"/>
      <c r="H110" s="44"/>
      <c r="I110" s="44"/>
      <c r="J110" s="44"/>
      <c r="K110" s="44"/>
      <c r="L110" s="44"/>
      <c r="M110" s="44"/>
      <c r="N110" s="54"/>
      <c r="O110" s="43"/>
      <c r="P110" s="44"/>
      <c r="Q110" s="144" t="s">
        <v>28</v>
      </c>
      <c r="R110" s="144"/>
      <c r="S110" s="43"/>
      <c r="T110" s="44"/>
      <c r="U110" s="44"/>
      <c r="V110" s="44"/>
    </row>
    <row r="111" spans="3:22" x14ac:dyDescent="0.35">
      <c r="C111" s="47"/>
      <c r="D111" s="47"/>
      <c r="E111" s="139" t="s">
        <v>29</v>
      </c>
      <c r="F111" s="139"/>
      <c r="G111" s="47"/>
      <c r="H111" s="47"/>
      <c r="I111" s="47"/>
      <c r="J111" s="47"/>
      <c r="K111" s="47"/>
      <c r="L111" s="47"/>
      <c r="M111" s="47"/>
      <c r="N111" s="55"/>
      <c r="O111" s="46"/>
      <c r="P111" s="47"/>
      <c r="Q111" s="140" t="s">
        <v>30</v>
      </c>
      <c r="R111" s="140"/>
      <c r="S111" s="46"/>
      <c r="T111" s="47"/>
      <c r="U111" s="47"/>
      <c r="V111" s="47"/>
    </row>
    <row r="112" spans="3:22" x14ac:dyDescent="0.35">
      <c r="C112" s="47"/>
      <c r="D112" s="47"/>
      <c r="E112" s="139" t="s">
        <v>31</v>
      </c>
      <c r="F112" s="139"/>
      <c r="G112" s="47"/>
      <c r="H112" s="47"/>
      <c r="I112" s="47"/>
      <c r="J112" s="47"/>
      <c r="K112" s="47"/>
      <c r="L112" s="47"/>
      <c r="M112" s="47"/>
      <c r="N112" s="55"/>
      <c r="O112" s="46"/>
      <c r="P112" s="47"/>
      <c r="Q112" s="140" t="s">
        <v>31</v>
      </c>
      <c r="R112" s="140"/>
      <c r="S112" s="46"/>
      <c r="T112" s="47"/>
      <c r="U112" s="47"/>
      <c r="V112" s="47"/>
    </row>
    <row r="113" spans="3:22" x14ac:dyDescent="0.35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54"/>
      <c r="O113" s="43"/>
      <c r="P113" s="44"/>
      <c r="Q113" s="44"/>
      <c r="R113" s="44"/>
      <c r="S113" s="43"/>
      <c r="T113" s="44"/>
      <c r="U113" s="44"/>
      <c r="V113" s="44"/>
    </row>
    <row r="114" spans="3:22" x14ac:dyDescent="0.35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54"/>
      <c r="O114" s="43"/>
      <c r="P114" s="44"/>
      <c r="Q114" s="44"/>
      <c r="R114" s="44"/>
      <c r="S114" s="43"/>
      <c r="T114" s="44"/>
      <c r="U114" s="44"/>
      <c r="V114" s="44"/>
    </row>
    <row r="115" spans="3:22" x14ac:dyDescent="0.35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54"/>
      <c r="O115" s="43"/>
      <c r="P115" s="44"/>
      <c r="Q115" s="44"/>
      <c r="R115" s="44"/>
      <c r="S115" s="43"/>
      <c r="T115" s="44"/>
      <c r="U115" s="44"/>
      <c r="V115" s="44"/>
    </row>
    <row r="116" spans="3:22" x14ac:dyDescent="0.35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54"/>
      <c r="O116" s="43"/>
      <c r="P116" s="44"/>
      <c r="Q116" s="44"/>
      <c r="R116" s="44"/>
      <c r="S116" s="43"/>
      <c r="T116" s="44"/>
      <c r="U116" s="44"/>
      <c r="V116" s="44"/>
    </row>
    <row r="117" spans="3:22" x14ac:dyDescent="0.35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54"/>
      <c r="O117" s="43"/>
      <c r="P117" s="44"/>
      <c r="Q117" s="44"/>
      <c r="R117" s="44"/>
      <c r="S117" s="43"/>
      <c r="T117" s="44"/>
      <c r="U117" s="44"/>
      <c r="V117" s="44"/>
    </row>
    <row r="118" spans="3:22" x14ac:dyDescent="0.35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54"/>
      <c r="O118" s="43"/>
      <c r="P118" s="44"/>
      <c r="Q118" s="44"/>
      <c r="R118" s="44"/>
      <c r="S118" s="43"/>
      <c r="T118" s="44"/>
      <c r="U118" s="44"/>
      <c r="V118" s="44"/>
    </row>
    <row r="119" spans="3:22" x14ac:dyDescent="0.35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54"/>
      <c r="O119" s="43"/>
      <c r="P119" s="44"/>
      <c r="Q119" s="44"/>
      <c r="R119" s="44"/>
      <c r="S119" s="43"/>
      <c r="T119" s="44"/>
      <c r="U119" s="44"/>
      <c r="V119" s="44"/>
    </row>
    <row r="120" spans="3:22" x14ac:dyDescent="0.35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54"/>
      <c r="O120" s="43"/>
      <c r="P120" s="44"/>
      <c r="Q120" s="44"/>
      <c r="R120" s="44"/>
      <c r="S120" s="43"/>
      <c r="T120" s="44"/>
      <c r="U120" s="44"/>
      <c r="V120" s="44"/>
    </row>
    <row r="121" spans="3:22" x14ac:dyDescent="0.35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54"/>
      <c r="O121" s="43"/>
      <c r="P121" s="44"/>
      <c r="Q121" s="44"/>
      <c r="R121" s="44"/>
      <c r="S121" s="43"/>
      <c r="T121" s="44"/>
      <c r="U121" s="44"/>
      <c r="V121" s="44"/>
    </row>
  </sheetData>
  <mergeCells count="14">
    <mergeCell ref="E112:F112"/>
    <mergeCell ref="Q112:R112"/>
    <mergeCell ref="E109:F109"/>
    <mergeCell ref="Q109:R109"/>
    <mergeCell ref="E110:F110"/>
    <mergeCell ref="Q110:R110"/>
    <mergeCell ref="E111:F111"/>
    <mergeCell ref="Q111:R111"/>
    <mergeCell ref="S6:U6"/>
    <mergeCell ref="A1:U1"/>
    <mergeCell ref="A2:U2"/>
    <mergeCell ref="A3:U3"/>
    <mergeCell ref="A4:U4"/>
    <mergeCell ref="S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7ED4-3256-4AEE-AAE7-FB66BB54E663}">
  <dimension ref="A1:M113"/>
  <sheetViews>
    <sheetView topLeftCell="B1" workbookViewId="0">
      <pane xSplit="2" ySplit="7" topLeftCell="J8" activePane="bottomRight" state="frozen"/>
      <selection activeCell="B1" sqref="B1"/>
      <selection pane="topRight" activeCell="D1" sqref="D1"/>
      <selection pane="bottomLeft" activeCell="B8" sqref="B8"/>
      <selection pane="bottomRight" activeCell="L7" sqref="L7"/>
    </sheetView>
  </sheetViews>
  <sheetFormatPr baseColWidth="10" defaultRowHeight="12.5" x14ac:dyDescent="0.25"/>
  <cols>
    <col min="1" max="1" width="7.54296875" style="100" hidden="1" customWidth="1"/>
    <col min="2" max="2" width="22" style="100" bestFit="1" customWidth="1"/>
    <col min="3" max="3" width="75.26953125" style="100" customWidth="1"/>
    <col min="4" max="4" width="18.36328125" style="116" bestFit="1" customWidth="1"/>
    <col min="5" max="5" width="14.7265625" style="116" bestFit="1" customWidth="1"/>
    <col min="6" max="6" width="20.7265625" style="116" bestFit="1" customWidth="1"/>
    <col min="7" max="7" width="18.36328125" style="116" bestFit="1" customWidth="1"/>
    <col min="8" max="8" width="18.7265625" style="116" bestFit="1" customWidth="1"/>
    <col min="9" max="9" width="24.08984375" style="116" bestFit="1" customWidth="1"/>
    <col min="10" max="10" width="19.36328125" style="100" bestFit="1" customWidth="1"/>
    <col min="11" max="11" width="24.81640625" style="116" bestFit="1" customWidth="1"/>
    <col min="12" max="16384" width="10.90625" style="100"/>
  </cols>
  <sheetData>
    <row r="1" spans="1:13" ht="15.5" customHeight="1" x14ac:dyDescent="0.3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3" ht="15.5" customHeight="1" x14ac:dyDescent="0.35">
      <c r="A2" s="134" t="s">
        <v>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3" ht="15.5" customHeight="1" x14ac:dyDescent="0.35">
      <c r="A3" s="134" t="s">
        <v>19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15.5" customHeight="1" x14ac:dyDescent="0.35">
      <c r="A4" s="134" t="s">
        <v>219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3" ht="14.5" customHeight="1" x14ac:dyDescent="0.35">
      <c r="A5" s="24"/>
      <c r="B5" s="24" t="s">
        <v>42</v>
      </c>
      <c r="C5" s="101"/>
      <c r="D5" s="101"/>
      <c r="E5" s="101"/>
      <c r="F5" s="101"/>
      <c r="G5" s="101"/>
      <c r="H5" s="101"/>
      <c r="I5" s="26"/>
      <c r="J5" s="137" t="s">
        <v>220</v>
      </c>
      <c r="K5" s="138"/>
    </row>
    <row r="6" spans="1:13" ht="14.5" customHeight="1" x14ac:dyDescent="0.35">
      <c r="A6" s="29"/>
      <c r="B6" s="29" t="s">
        <v>43</v>
      </c>
      <c r="C6" s="102"/>
      <c r="D6" s="102"/>
      <c r="E6" s="102"/>
      <c r="F6" s="102"/>
      <c r="G6" s="102"/>
      <c r="H6" s="102"/>
      <c r="I6" s="31"/>
      <c r="J6" s="132" t="s">
        <v>221</v>
      </c>
      <c r="K6" s="133"/>
    </row>
    <row r="7" spans="1:13" s="106" customFormat="1" ht="26" x14ac:dyDescent="0.35">
      <c r="A7" s="103" t="s">
        <v>222</v>
      </c>
      <c r="B7" s="104" t="s">
        <v>223</v>
      </c>
      <c r="C7" s="104" t="s">
        <v>224</v>
      </c>
      <c r="D7" s="104" t="s">
        <v>225</v>
      </c>
      <c r="E7" s="104" t="s">
        <v>226</v>
      </c>
      <c r="F7" s="104" t="s">
        <v>227</v>
      </c>
      <c r="G7" s="104" t="s">
        <v>228</v>
      </c>
      <c r="H7" s="104" t="s">
        <v>229</v>
      </c>
      <c r="I7" s="104" t="s">
        <v>230</v>
      </c>
      <c r="J7" s="104" t="s">
        <v>231</v>
      </c>
      <c r="K7" s="104" t="s">
        <v>232</v>
      </c>
      <c r="L7" s="105"/>
      <c r="M7" s="105"/>
    </row>
    <row r="8" spans="1:13" s="107" customFormat="1" ht="13" x14ac:dyDescent="0.3">
      <c r="A8" s="107" t="s">
        <v>233</v>
      </c>
      <c r="B8" s="108" t="s">
        <v>234</v>
      </c>
      <c r="C8" s="108" t="s">
        <v>235</v>
      </c>
      <c r="D8" s="109">
        <v>60269046497</v>
      </c>
      <c r="E8" s="109">
        <v>-18410671</v>
      </c>
      <c r="F8" s="109">
        <v>-368628464</v>
      </c>
      <c r="G8" s="109">
        <v>59900418033</v>
      </c>
      <c r="H8" s="109">
        <v>1079251108</v>
      </c>
      <c r="I8" s="109">
        <v>44749226700</v>
      </c>
      <c r="J8" s="110">
        <v>74.709999999999994</v>
      </c>
      <c r="K8" s="109">
        <v>15151191333</v>
      </c>
    </row>
    <row r="9" spans="1:13" s="107" customFormat="1" ht="13" x14ac:dyDescent="0.3">
      <c r="A9" s="107" t="s">
        <v>233</v>
      </c>
      <c r="B9" s="108" t="s">
        <v>236</v>
      </c>
      <c r="C9" s="108" t="s">
        <v>237</v>
      </c>
      <c r="D9" s="109">
        <v>60269046497</v>
      </c>
      <c r="E9" s="109">
        <v>-18410671</v>
      </c>
      <c r="F9" s="109">
        <v>-368628464</v>
      </c>
      <c r="G9" s="109">
        <v>59900418033</v>
      </c>
      <c r="H9" s="109">
        <v>1079251108</v>
      </c>
      <c r="I9" s="109">
        <v>44749226700</v>
      </c>
      <c r="J9" s="110">
        <v>74.709999999999994</v>
      </c>
      <c r="K9" s="109">
        <v>15151191333</v>
      </c>
    </row>
    <row r="10" spans="1:13" s="107" customFormat="1" ht="13" x14ac:dyDescent="0.3">
      <c r="A10" s="107" t="s">
        <v>233</v>
      </c>
      <c r="B10" s="108" t="s">
        <v>238</v>
      </c>
      <c r="C10" s="108" t="s">
        <v>239</v>
      </c>
      <c r="D10" s="109">
        <v>1015867070</v>
      </c>
      <c r="E10" s="109">
        <v>0</v>
      </c>
      <c r="F10" s="109">
        <v>-379211</v>
      </c>
      <c r="G10" s="109">
        <v>1015487859</v>
      </c>
      <c r="H10" s="109">
        <v>34928404</v>
      </c>
      <c r="I10" s="109">
        <v>827341731</v>
      </c>
      <c r="J10" s="110">
        <v>81.47</v>
      </c>
      <c r="K10" s="109">
        <v>188146128</v>
      </c>
    </row>
    <row r="11" spans="1:13" x14ac:dyDescent="0.25">
      <c r="A11" s="100" t="s">
        <v>233</v>
      </c>
      <c r="B11" s="111" t="s">
        <v>240</v>
      </c>
      <c r="C11" s="111" t="s">
        <v>241</v>
      </c>
      <c r="D11" s="112">
        <v>1015867070</v>
      </c>
      <c r="E11" s="112">
        <v>0</v>
      </c>
      <c r="F11" s="112">
        <v>-379211</v>
      </c>
      <c r="G11" s="112">
        <v>1015487859</v>
      </c>
      <c r="H11" s="112">
        <v>34928404</v>
      </c>
      <c r="I11" s="112">
        <v>827341731</v>
      </c>
      <c r="J11" s="113">
        <v>81.47</v>
      </c>
      <c r="K11" s="112">
        <v>188146128</v>
      </c>
    </row>
    <row r="12" spans="1:13" x14ac:dyDescent="0.25">
      <c r="A12" s="100" t="s">
        <v>233</v>
      </c>
      <c r="B12" s="111" t="s">
        <v>242</v>
      </c>
      <c r="C12" s="111" t="s">
        <v>243</v>
      </c>
      <c r="D12" s="112">
        <v>1015867070</v>
      </c>
      <c r="E12" s="112">
        <v>0</v>
      </c>
      <c r="F12" s="112">
        <v>-379211</v>
      </c>
      <c r="G12" s="112">
        <v>1015487859</v>
      </c>
      <c r="H12" s="112">
        <v>34928404</v>
      </c>
      <c r="I12" s="112">
        <v>827341731</v>
      </c>
      <c r="J12" s="113">
        <v>81.47</v>
      </c>
      <c r="K12" s="112">
        <v>188146128</v>
      </c>
    </row>
    <row r="13" spans="1:13" x14ac:dyDescent="0.25">
      <c r="A13" s="100" t="s">
        <v>233</v>
      </c>
      <c r="B13" s="111" t="s">
        <v>244</v>
      </c>
      <c r="C13" s="111" t="s">
        <v>245</v>
      </c>
      <c r="D13" s="112">
        <v>36780104</v>
      </c>
      <c r="E13" s="112">
        <v>0</v>
      </c>
      <c r="F13" s="112">
        <v>0</v>
      </c>
      <c r="G13" s="112">
        <v>36780104</v>
      </c>
      <c r="H13" s="112">
        <v>0</v>
      </c>
      <c r="I13" s="112">
        <v>12662621</v>
      </c>
      <c r="J13" s="113">
        <v>34.43</v>
      </c>
      <c r="K13" s="112">
        <v>24117483</v>
      </c>
    </row>
    <row r="14" spans="1:13" x14ac:dyDescent="0.25">
      <c r="A14" s="100" t="s">
        <v>233</v>
      </c>
      <c r="B14" s="111" t="s">
        <v>246</v>
      </c>
      <c r="C14" s="111" t="s">
        <v>247</v>
      </c>
      <c r="D14" s="112">
        <v>800000</v>
      </c>
      <c r="E14" s="112">
        <v>0</v>
      </c>
      <c r="F14" s="112">
        <v>0</v>
      </c>
      <c r="G14" s="112">
        <v>800000</v>
      </c>
      <c r="H14" s="112">
        <v>0</v>
      </c>
      <c r="I14" s="112">
        <v>0</v>
      </c>
      <c r="J14" s="113">
        <v>0</v>
      </c>
      <c r="K14" s="112">
        <v>800000</v>
      </c>
    </row>
    <row r="15" spans="1:13" x14ac:dyDescent="0.25">
      <c r="A15" s="100" t="s">
        <v>233</v>
      </c>
      <c r="B15" s="111" t="s">
        <v>248</v>
      </c>
      <c r="C15" s="111" t="s">
        <v>249</v>
      </c>
      <c r="D15" s="112">
        <v>800000</v>
      </c>
      <c r="E15" s="112">
        <v>0</v>
      </c>
      <c r="F15" s="112">
        <v>0</v>
      </c>
      <c r="G15" s="112">
        <v>800000</v>
      </c>
      <c r="H15" s="112">
        <v>0</v>
      </c>
      <c r="I15" s="112">
        <v>0</v>
      </c>
      <c r="J15" s="113">
        <v>0</v>
      </c>
      <c r="K15" s="112">
        <v>800000</v>
      </c>
    </row>
    <row r="16" spans="1:13" x14ac:dyDescent="0.25">
      <c r="A16" s="100" t="s">
        <v>233</v>
      </c>
      <c r="B16" s="111" t="s">
        <v>250</v>
      </c>
      <c r="C16" s="111" t="s">
        <v>251</v>
      </c>
      <c r="D16" s="112">
        <v>35980104</v>
      </c>
      <c r="E16" s="112">
        <v>0</v>
      </c>
      <c r="F16" s="112">
        <v>0</v>
      </c>
      <c r="G16" s="112">
        <v>35980104</v>
      </c>
      <c r="H16" s="112">
        <v>0</v>
      </c>
      <c r="I16" s="112">
        <v>12662621</v>
      </c>
      <c r="J16" s="113">
        <v>35.19</v>
      </c>
      <c r="K16" s="112">
        <v>23317483</v>
      </c>
    </row>
    <row r="17" spans="1:11" x14ac:dyDescent="0.25">
      <c r="A17" s="100" t="s">
        <v>233</v>
      </c>
      <c r="B17" s="111" t="s">
        <v>252</v>
      </c>
      <c r="C17" s="111" t="s">
        <v>253</v>
      </c>
      <c r="D17" s="112">
        <v>27260103</v>
      </c>
      <c r="E17" s="112">
        <v>0</v>
      </c>
      <c r="F17" s="112">
        <v>0</v>
      </c>
      <c r="G17" s="112">
        <v>27260103</v>
      </c>
      <c r="H17" s="112">
        <v>0</v>
      </c>
      <c r="I17" s="112">
        <v>12418872</v>
      </c>
      <c r="J17" s="113">
        <v>45.56</v>
      </c>
      <c r="K17" s="112">
        <v>14841231</v>
      </c>
    </row>
    <row r="18" spans="1:11" x14ac:dyDescent="0.25">
      <c r="A18" s="100" t="s">
        <v>233</v>
      </c>
      <c r="B18" s="111" t="s">
        <v>254</v>
      </c>
      <c r="C18" s="111" t="s">
        <v>255</v>
      </c>
      <c r="D18" s="112">
        <v>8720001</v>
      </c>
      <c r="E18" s="112">
        <v>0</v>
      </c>
      <c r="F18" s="112">
        <v>0</v>
      </c>
      <c r="G18" s="112">
        <v>8720001</v>
      </c>
      <c r="H18" s="112">
        <v>0</v>
      </c>
      <c r="I18" s="112">
        <v>243749</v>
      </c>
      <c r="J18" s="113">
        <v>2.8</v>
      </c>
      <c r="K18" s="112">
        <v>8476252</v>
      </c>
    </row>
    <row r="19" spans="1:11" x14ac:dyDescent="0.25">
      <c r="A19" s="100" t="s">
        <v>233</v>
      </c>
      <c r="B19" s="111" t="s">
        <v>256</v>
      </c>
      <c r="C19" s="111" t="s">
        <v>257</v>
      </c>
      <c r="D19" s="112">
        <v>979086966</v>
      </c>
      <c r="E19" s="112">
        <v>0</v>
      </c>
      <c r="F19" s="112">
        <v>-379211</v>
      </c>
      <c r="G19" s="112">
        <v>978707755</v>
      </c>
      <c r="H19" s="112">
        <v>34928404</v>
      </c>
      <c r="I19" s="112">
        <v>814679110</v>
      </c>
      <c r="J19" s="113">
        <v>83.24</v>
      </c>
      <c r="K19" s="112">
        <v>164028645</v>
      </c>
    </row>
    <row r="20" spans="1:11" ht="25" x14ac:dyDescent="0.25">
      <c r="A20" s="100" t="s">
        <v>233</v>
      </c>
      <c r="B20" s="111" t="s">
        <v>258</v>
      </c>
      <c r="C20" s="114" t="s">
        <v>259</v>
      </c>
      <c r="D20" s="112">
        <v>30100235</v>
      </c>
      <c r="E20" s="112">
        <v>0</v>
      </c>
      <c r="F20" s="112">
        <v>0</v>
      </c>
      <c r="G20" s="112">
        <v>30100235</v>
      </c>
      <c r="H20" s="112">
        <v>0</v>
      </c>
      <c r="I20" s="112">
        <v>21047666</v>
      </c>
      <c r="J20" s="113">
        <v>69.930000000000007</v>
      </c>
      <c r="K20" s="112">
        <v>9052569</v>
      </c>
    </row>
    <row r="21" spans="1:11" x14ac:dyDescent="0.25">
      <c r="A21" s="100" t="s">
        <v>233</v>
      </c>
      <c r="B21" s="111" t="s">
        <v>260</v>
      </c>
      <c r="C21" s="111" t="s">
        <v>261</v>
      </c>
      <c r="D21" s="112">
        <v>30100235</v>
      </c>
      <c r="E21" s="112">
        <v>0</v>
      </c>
      <c r="F21" s="112">
        <v>0</v>
      </c>
      <c r="G21" s="112">
        <v>30100235</v>
      </c>
      <c r="H21" s="112">
        <v>0</v>
      </c>
      <c r="I21" s="112">
        <v>21047666</v>
      </c>
      <c r="J21" s="113">
        <v>69.930000000000007</v>
      </c>
      <c r="K21" s="112">
        <v>9052569</v>
      </c>
    </row>
    <row r="22" spans="1:11" x14ac:dyDescent="0.25">
      <c r="A22" s="100" t="s">
        <v>233</v>
      </c>
      <c r="B22" s="111" t="s">
        <v>262</v>
      </c>
      <c r="C22" s="111" t="s">
        <v>263</v>
      </c>
      <c r="D22" s="112">
        <v>30100235</v>
      </c>
      <c r="E22" s="112">
        <v>0</v>
      </c>
      <c r="F22" s="112">
        <v>0</v>
      </c>
      <c r="G22" s="112">
        <v>30100235</v>
      </c>
      <c r="H22" s="112">
        <v>0</v>
      </c>
      <c r="I22" s="112">
        <v>21047666</v>
      </c>
      <c r="J22" s="113">
        <v>69.930000000000007</v>
      </c>
      <c r="K22" s="112">
        <v>9052569</v>
      </c>
    </row>
    <row r="23" spans="1:11" x14ac:dyDescent="0.25">
      <c r="A23" s="100" t="s">
        <v>233</v>
      </c>
      <c r="B23" s="111" t="s">
        <v>264</v>
      </c>
      <c r="C23" s="111" t="s">
        <v>265</v>
      </c>
      <c r="D23" s="112">
        <v>23857136</v>
      </c>
      <c r="E23" s="112">
        <v>0</v>
      </c>
      <c r="F23" s="112">
        <v>0</v>
      </c>
      <c r="G23" s="112">
        <v>23857136</v>
      </c>
      <c r="H23" s="112">
        <v>0</v>
      </c>
      <c r="I23" s="112">
        <v>23857134</v>
      </c>
      <c r="J23" s="113">
        <v>100</v>
      </c>
      <c r="K23" s="112">
        <v>2</v>
      </c>
    </row>
    <row r="24" spans="1:11" x14ac:dyDescent="0.25">
      <c r="A24" s="100" t="s">
        <v>233</v>
      </c>
      <c r="B24" s="111" t="s">
        <v>266</v>
      </c>
      <c r="C24" s="111" t="s">
        <v>267</v>
      </c>
      <c r="D24" s="112">
        <v>2</v>
      </c>
      <c r="E24" s="112">
        <v>0</v>
      </c>
      <c r="F24" s="112">
        <v>0</v>
      </c>
      <c r="G24" s="112">
        <v>2</v>
      </c>
      <c r="H24" s="112">
        <v>0</v>
      </c>
      <c r="I24" s="112">
        <v>0</v>
      </c>
      <c r="J24" s="113">
        <v>0</v>
      </c>
      <c r="K24" s="112">
        <v>2</v>
      </c>
    </row>
    <row r="25" spans="1:11" x14ac:dyDescent="0.25">
      <c r="A25" s="100" t="s">
        <v>233</v>
      </c>
      <c r="B25" s="111" t="s">
        <v>268</v>
      </c>
      <c r="C25" s="111" t="s">
        <v>269</v>
      </c>
      <c r="D25" s="112">
        <v>2</v>
      </c>
      <c r="E25" s="112">
        <v>0</v>
      </c>
      <c r="F25" s="112">
        <v>0</v>
      </c>
      <c r="G25" s="112">
        <v>2</v>
      </c>
      <c r="H25" s="112">
        <v>0</v>
      </c>
      <c r="I25" s="112">
        <v>0</v>
      </c>
      <c r="J25" s="113">
        <v>0</v>
      </c>
      <c r="K25" s="112">
        <v>2</v>
      </c>
    </row>
    <row r="26" spans="1:11" x14ac:dyDescent="0.25">
      <c r="A26" s="100" t="s">
        <v>233</v>
      </c>
      <c r="B26" s="111" t="s">
        <v>270</v>
      </c>
      <c r="C26" s="111" t="s">
        <v>271</v>
      </c>
      <c r="D26" s="112">
        <v>23857134</v>
      </c>
      <c r="E26" s="112">
        <v>0</v>
      </c>
      <c r="F26" s="112">
        <v>0</v>
      </c>
      <c r="G26" s="112">
        <v>23857134</v>
      </c>
      <c r="H26" s="112">
        <v>0</v>
      </c>
      <c r="I26" s="112">
        <v>23857134</v>
      </c>
      <c r="J26" s="113">
        <v>100</v>
      </c>
      <c r="K26" s="112">
        <v>0</v>
      </c>
    </row>
    <row r="27" spans="1:11" ht="25" x14ac:dyDescent="0.25">
      <c r="A27" s="100" t="s">
        <v>233</v>
      </c>
      <c r="B27" s="111" t="s">
        <v>272</v>
      </c>
      <c r="C27" s="114" t="s">
        <v>273</v>
      </c>
      <c r="D27" s="112">
        <v>23857134</v>
      </c>
      <c r="E27" s="112">
        <v>0</v>
      </c>
      <c r="F27" s="112">
        <v>0</v>
      </c>
      <c r="G27" s="112">
        <v>23857134</v>
      </c>
      <c r="H27" s="112">
        <v>0</v>
      </c>
      <c r="I27" s="112">
        <v>23857134</v>
      </c>
      <c r="J27" s="113">
        <v>100</v>
      </c>
      <c r="K27" s="112">
        <v>0</v>
      </c>
    </row>
    <row r="28" spans="1:11" x14ac:dyDescent="0.25">
      <c r="A28" s="100" t="s">
        <v>233</v>
      </c>
      <c r="B28" s="111" t="s">
        <v>274</v>
      </c>
      <c r="C28" s="111" t="s">
        <v>275</v>
      </c>
      <c r="D28" s="112">
        <v>764483050</v>
      </c>
      <c r="E28" s="112">
        <v>0</v>
      </c>
      <c r="F28" s="112">
        <v>-379211</v>
      </c>
      <c r="G28" s="112">
        <v>764103839</v>
      </c>
      <c r="H28" s="112">
        <v>0</v>
      </c>
      <c r="I28" s="112">
        <v>647717804</v>
      </c>
      <c r="J28" s="113">
        <v>84.77</v>
      </c>
      <c r="K28" s="112">
        <v>116386035</v>
      </c>
    </row>
    <row r="29" spans="1:11" x14ac:dyDescent="0.25">
      <c r="A29" s="100" t="s">
        <v>233</v>
      </c>
      <c r="B29" s="111" t="s">
        <v>276</v>
      </c>
      <c r="C29" s="111" t="s">
        <v>277</v>
      </c>
      <c r="D29" s="112">
        <v>44461155</v>
      </c>
      <c r="E29" s="112">
        <v>0</v>
      </c>
      <c r="F29" s="112">
        <v>0</v>
      </c>
      <c r="G29" s="112">
        <v>44461155</v>
      </c>
      <c r="H29" s="112">
        <v>0</v>
      </c>
      <c r="I29" s="112">
        <v>26726575</v>
      </c>
      <c r="J29" s="113">
        <v>60.11</v>
      </c>
      <c r="K29" s="112">
        <v>17734580</v>
      </c>
    </row>
    <row r="30" spans="1:11" x14ac:dyDescent="0.25">
      <c r="A30" s="100" t="s">
        <v>233</v>
      </c>
      <c r="B30" s="111" t="s">
        <v>278</v>
      </c>
      <c r="C30" s="111" t="s">
        <v>279</v>
      </c>
      <c r="D30" s="112">
        <v>44461155</v>
      </c>
      <c r="E30" s="112">
        <v>0</v>
      </c>
      <c r="F30" s="112">
        <v>0</v>
      </c>
      <c r="G30" s="112">
        <v>44461155</v>
      </c>
      <c r="H30" s="112">
        <v>0</v>
      </c>
      <c r="I30" s="112">
        <v>26726575</v>
      </c>
      <c r="J30" s="113">
        <v>60.11</v>
      </c>
      <c r="K30" s="112">
        <v>17734580</v>
      </c>
    </row>
    <row r="31" spans="1:11" x14ac:dyDescent="0.25">
      <c r="A31" s="100" t="s">
        <v>233</v>
      </c>
      <c r="B31" s="111" t="s">
        <v>280</v>
      </c>
      <c r="C31" s="111" t="s">
        <v>281</v>
      </c>
      <c r="D31" s="112">
        <v>352803335</v>
      </c>
      <c r="E31" s="112">
        <v>0</v>
      </c>
      <c r="F31" s="112">
        <v>-379211</v>
      </c>
      <c r="G31" s="112">
        <v>352424124</v>
      </c>
      <c r="H31" s="112">
        <v>0</v>
      </c>
      <c r="I31" s="112">
        <v>273491013</v>
      </c>
      <c r="J31" s="113">
        <v>77.599999999999994</v>
      </c>
      <c r="K31" s="112">
        <v>78933111</v>
      </c>
    </row>
    <row r="32" spans="1:11" x14ac:dyDescent="0.25">
      <c r="A32" s="100" t="s">
        <v>233</v>
      </c>
      <c r="B32" s="111" t="s">
        <v>282</v>
      </c>
      <c r="C32" s="111" t="s">
        <v>283</v>
      </c>
      <c r="D32" s="112">
        <v>352803335</v>
      </c>
      <c r="E32" s="112">
        <v>0</v>
      </c>
      <c r="F32" s="112">
        <v>-379211</v>
      </c>
      <c r="G32" s="112">
        <v>352424124</v>
      </c>
      <c r="H32" s="112">
        <v>0</v>
      </c>
      <c r="I32" s="112">
        <v>273491013</v>
      </c>
      <c r="J32" s="113">
        <v>77.599999999999994</v>
      </c>
      <c r="K32" s="112">
        <v>78933111</v>
      </c>
    </row>
    <row r="33" spans="1:11" x14ac:dyDescent="0.25">
      <c r="A33" s="100" t="s">
        <v>233</v>
      </c>
      <c r="B33" s="111" t="s">
        <v>284</v>
      </c>
      <c r="C33" s="111" t="s">
        <v>285</v>
      </c>
      <c r="D33" s="112">
        <v>16194779</v>
      </c>
      <c r="E33" s="112">
        <v>0</v>
      </c>
      <c r="F33" s="112">
        <v>0</v>
      </c>
      <c r="G33" s="112">
        <v>16194779</v>
      </c>
      <c r="H33" s="112">
        <v>0</v>
      </c>
      <c r="I33" s="112">
        <v>0</v>
      </c>
      <c r="J33" s="113">
        <v>0</v>
      </c>
      <c r="K33" s="112">
        <v>16194779</v>
      </c>
    </row>
    <row r="34" spans="1:11" x14ac:dyDescent="0.25">
      <c r="A34" s="100" t="s">
        <v>233</v>
      </c>
      <c r="B34" s="111" t="s">
        <v>286</v>
      </c>
      <c r="C34" s="111" t="s">
        <v>287</v>
      </c>
      <c r="D34" s="112">
        <v>3150550</v>
      </c>
      <c r="E34" s="112">
        <v>0</v>
      </c>
      <c r="F34" s="112">
        <v>0</v>
      </c>
      <c r="G34" s="112">
        <v>3150550</v>
      </c>
      <c r="H34" s="112">
        <v>0</v>
      </c>
      <c r="I34" s="112">
        <v>0</v>
      </c>
      <c r="J34" s="113">
        <v>0</v>
      </c>
      <c r="K34" s="112">
        <v>3150550</v>
      </c>
    </row>
    <row r="35" spans="1:11" x14ac:dyDescent="0.25">
      <c r="A35" s="100" t="s">
        <v>233</v>
      </c>
      <c r="B35" s="111" t="s">
        <v>288</v>
      </c>
      <c r="C35" s="111" t="s">
        <v>289</v>
      </c>
      <c r="D35" s="112">
        <v>12540930</v>
      </c>
      <c r="E35" s="112">
        <v>0</v>
      </c>
      <c r="F35" s="112">
        <v>0</v>
      </c>
      <c r="G35" s="112">
        <v>12540930</v>
      </c>
      <c r="H35" s="112">
        <v>0</v>
      </c>
      <c r="I35" s="112">
        <v>0</v>
      </c>
      <c r="J35" s="113">
        <v>0</v>
      </c>
      <c r="K35" s="112">
        <v>12540930</v>
      </c>
    </row>
    <row r="36" spans="1:11" x14ac:dyDescent="0.25">
      <c r="A36" s="100" t="s">
        <v>233</v>
      </c>
      <c r="B36" s="111" t="s">
        <v>290</v>
      </c>
      <c r="C36" s="111" t="s">
        <v>291</v>
      </c>
      <c r="D36" s="112">
        <v>503299</v>
      </c>
      <c r="E36" s="112">
        <v>0</v>
      </c>
      <c r="F36" s="112">
        <v>0</v>
      </c>
      <c r="G36" s="112">
        <v>503299</v>
      </c>
      <c r="H36" s="112">
        <v>0</v>
      </c>
      <c r="I36" s="112">
        <v>0</v>
      </c>
      <c r="J36" s="113">
        <v>0</v>
      </c>
      <c r="K36" s="112">
        <v>503299</v>
      </c>
    </row>
    <row r="37" spans="1:11" x14ac:dyDescent="0.25">
      <c r="A37" s="100" t="s">
        <v>233</v>
      </c>
      <c r="B37" s="111" t="s">
        <v>292</v>
      </c>
      <c r="C37" s="111" t="s">
        <v>293</v>
      </c>
      <c r="D37" s="112">
        <v>348556745</v>
      </c>
      <c r="E37" s="112">
        <v>0</v>
      </c>
      <c r="F37" s="112">
        <v>0</v>
      </c>
      <c r="G37" s="112">
        <v>348556745</v>
      </c>
      <c r="H37" s="112">
        <v>0</v>
      </c>
      <c r="I37" s="112">
        <v>345265230</v>
      </c>
      <c r="J37" s="113">
        <v>99.06</v>
      </c>
      <c r="K37" s="112">
        <v>3291515</v>
      </c>
    </row>
    <row r="38" spans="1:11" x14ac:dyDescent="0.25">
      <c r="A38" s="100" t="s">
        <v>233</v>
      </c>
      <c r="B38" s="111" t="s">
        <v>294</v>
      </c>
      <c r="C38" s="111" t="s">
        <v>295</v>
      </c>
      <c r="D38" s="112">
        <v>263418472</v>
      </c>
      <c r="E38" s="112">
        <v>0</v>
      </c>
      <c r="F38" s="112">
        <v>0</v>
      </c>
      <c r="G38" s="112">
        <v>263418472</v>
      </c>
      <c r="H38" s="112">
        <v>0</v>
      </c>
      <c r="I38" s="112">
        <v>263418472</v>
      </c>
      <c r="J38" s="113">
        <v>100</v>
      </c>
      <c r="K38" s="112">
        <v>0</v>
      </c>
    </row>
    <row r="39" spans="1:11" x14ac:dyDescent="0.25">
      <c r="A39" s="100" t="s">
        <v>233</v>
      </c>
      <c r="B39" s="111" t="s">
        <v>296</v>
      </c>
      <c r="C39" s="111" t="s">
        <v>297</v>
      </c>
      <c r="D39" s="112">
        <v>85138273</v>
      </c>
      <c r="E39" s="112">
        <v>0</v>
      </c>
      <c r="F39" s="112">
        <v>0</v>
      </c>
      <c r="G39" s="112">
        <v>85138273</v>
      </c>
      <c r="H39" s="112">
        <v>0</v>
      </c>
      <c r="I39" s="112">
        <v>81846758</v>
      </c>
      <c r="J39" s="113">
        <v>96.13</v>
      </c>
      <c r="K39" s="112">
        <v>3291515</v>
      </c>
    </row>
    <row r="40" spans="1:11" x14ac:dyDescent="0.25">
      <c r="A40" s="100" t="s">
        <v>233</v>
      </c>
      <c r="B40" s="111" t="s">
        <v>298</v>
      </c>
      <c r="C40" s="111" t="s">
        <v>299</v>
      </c>
      <c r="D40" s="112">
        <v>2467036</v>
      </c>
      <c r="E40" s="112">
        <v>0</v>
      </c>
      <c r="F40" s="112">
        <v>0</v>
      </c>
      <c r="G40" s="112">
        <v>2467036</v>
      </c>
      <c r="H40" s="112">
        <v>0</v>
      </c>
      <c r="I40" s="112">
        <v>2234986</v>
      </c>
      <c r="J40" s="113">
        <v>90.59</v>
      </c>
      <c r="K40" s="112">
        <v>232050</v>
      </c>
    </row>
    <row r="41" spans="1:11" x14ac:dyDescent="0.25">
      <c r="A41" s="100" t="s">
        <v>233</v>
      </c>
      <c r="B41" s="111" t="s">
        <v>300</v>
      </c>
      <c r="C41" s="111" t="s">
        <v>301</v>
      </c>
      <c r="D41" s="112">
        <v>1074736</v>
      </c>
      <c r="E41" s="112">
        <v>0</v>
      </c>
      <c r="F41" s="112">
        <v>0</v>
      </c>
      <c r="G41" s="112">
        <v>1074736</v>
      </c>
      <c r="H41" s="112">
        <v>0</v>
      </c>
      <c r="I41" s="112">
        <v>1074736</v>
      </c>
      <c r="J41" s="113">
        <v>100</v>
      </c>
      <c r="K41" s="112">
        <v>0</v>
      </c>
    </row>
    <row r="42" spans="1:11" x14ac:dyDescent="0.25">
      <c r="A42" s="100" t="s">
        <v>233</v>
      </c>
      <c r="B42" s="111" t="s">
        <v>302</v>
      </c>
      <c r="C42" s="111" t="s">
        <v>303</v>
      </c>
      <c r="D42" s="112">
        <v>1392300</v>
      </c>
      <c r="E42" s="112">
        <v>0</v>
      </c>
      <c r="F42" s="112">
        <v>0</v>
      </c>
      <c r="G42" s="112">
        <v>1392300</v>
      </c>
      <c r="H42" s="112">
        <v>0</v>
      </c>
      <c r="I42" s="112">
        <v>1160250</v>
      </c>
      <c r="J42" s="113">
        <v>83.33</v>
      </c>
      <c r="K42" s="112">
        <v>232050</v>
      </c>
    </row>
    <row r="43" spans="1:11" x14ac:dyDescent="0.25">
      <c r="A43" s="100" t="s">
        <v>233</v>
      </c>
      <c r="B43" s="111" t="s">
        <v>304</v>
      </c>
      <c r="C43" s="111" t="s">
        <v>305</v>
      </c>
      <c r="D43" s="112">
        <v>12119744</v>
      </c>
      <c r="E43" s="112">
        <v>0</v>
      </c>
      <c r="F43" s="112">
        <v>0</v>
      </c>
      <c r="G43" s="112">
        <v>12119744</v>
      </c>
      <c r="H43" s="112">
        <v>0</v>
      </c>
      <c r="I43" s="112">
        <v>0</v>
      </c>
      <c r="J43" s="113">
        <v>0</v>
      </c>
      <c r="K43" s="112">
        <v>12119744</v>
      </c>
    </row>
    <row r="44" spans="1:11" x14ac:dyDescent="0.25">
      <c r="A44" s="100" t="s">
        <v>233</v>
      </c>
      <c r="B44" s="111" t="s">
        <v>306</v>
      </c>
      <c r="C44" s="111" t="s">
        <v>307</v>
      </c>
      <c r="D44" s="112">
        <v>12119744</v>
      </c>
      <c r="E44" s="112">
        <v>0</v>
      </c>
      <c r="F44" s="112">
        <v>0</v>
      </c>
      <c r="G44" s="112">
        <v>12119744</v>
      </c>
      <c r="H44" s="112">
        <v>0</v>
      </c>
      <c r="I44" s="112">
        <v>0</v>
      </c>
      <c r="J44" s="113">
        <v>0</v>
      </c>
      <c r="K44" s="112">
        <v>12119744</v>
      </c>
    </row>
    <row r="45" spans="1:11" x14ac:dyDescent="0.25">
      <c r="A45" s="100" t="s">
        <v>233</v>
      </c>
      <c r="B45" s="111" t="s">
        <v>308</v>
      </c>
      <c r="C45" s="111" t="s">
        <v>309</v>
      </c>
      <c r="D45" s="112">
        <v>3983385</v>
      </c>
      <c r="E45" s="112">
        <v>0</v>
      </c>
      <c r="F45" s="112">
        <v>0</v>
      </c>
      <c r="G45" s="112">
        <v>3983385</v>
      </c>
      <c r="H45" s="112">
        <v>0</v>
      </c>
      <c r="I45" s="112">
        <v>0</v>
      </c>
      <c r="J45" s="113">
        <v>0</v>
      </c>
      <c r="K45" s="112">
        <v>3983385</v>
      </c>
    </row>
    <row r="46" spans="1:11" x14ac:dyDescent="0.25">
      <c r="A46" s="100" t="s">
        <v>233</v>
      </c>
      <c r="B46" s="111" t="s">
        <v>310</v>
      </c>
      <c r="C46" s="111" t="s">
        <v>311</v>
      </c>
      <c r="D46" s="112">
        <v>6083979</v>
      </c>
      <c r="E46" s="112">
        <v>0</v>
      </c>
      <c r="F46" s="112">
        <v>0</v>
      </c>
      <c r="G46" s="112">
        <v>6083979</v>
      </c>
      <c r="H46" s="112">
        <v>0</v>
      </c>
      <c r="I46" s="112">
        <v>0</v>
      </c>
      <c r="J46" s="113">
        <v>0</v>
      </c>
      <c r="K46" s="112">
        <v>6083979</v>
      </c>
    </row>
    <row r="47" spans="1:11" x14ac:dyDescent="0.25">
      <c r="A47" s="100" t="s">
        <v>233</v>
      </c>
      <c r="B47" s="111" t="s">
        <v>312</v>
      </c>
      <c r="C47" s="111" t="s">
        <v>313</v>
      </c>
      <c r="D47" s="112">
        <v>167760</v>
      </c>
      <c r="E47" s="112">
        <v>0</v>
      </c>
      <c r="F47" s="112">
        <v>0</v>
      </c>
      <c r="G47" s="112">
        <v>167760</v>
      </c>
      <c r="H47" s="112">
        <v>0</v>
      </c>
      <c r="I47" s="112">
        <v>0</v>
      </c>
      <c r="J47" s="113">
        <v>0</v>
      </c>
      <c r="K47" s="112">
        <v>167760</v>
      </c>
    </row>
    <row r="48" spans="1:11" x14ac:dyDescent="0.25">
      <c r="A48" s="100" t="s">
        <v>233</v>
      </c>
      <c r="B48" s="111" t="s">
        <v>314</v>
      </c>
      <c r="C48" s="111" t="s">
        <v>315</v>
      </c>
      <c r="D48" s="112">
        <v>1884620</v>
      </c>
      <c r="E48" s="112">
        <v>0</v>
      </c>
      <c r="F48" s="112">
        <v>0</v>
      </c>
      <c r="G48" s="112">
        <v>1884620</v>
      </c>
      <c r="H48" s="112">
        <v>0</v>
      </c>
      <c r="I48" s="112">
        <v>0</v>
      </c>
      <c r="J48" s="113">
        <v>0</v>
      </c>
      <c r="K48" s="112">
        <v>1884620</v>
      </c>
    </row>
    <row r="49" spans="1:11" x14ac:dyDescent="0.25">
      <c r="A49" s="100" t="s">
        <v>233</v>
      </c>
      <c r="B49" s="111" t="s">
        <v>316</v>
      </c>
      <c r="C49" s="111" t="s">
        <v>317</v>
      </c>
      <c r="D49" s="112">
        <v>112738301</v>
      </c>
      <c r="E49" s="112">
        <v>0</v>
      </c>
      <c r="F49" s="112">
        <v>0</v>
      </c>
      <c r="G49" s="112">
        <v>112738301</v>
      </c>
      <c r="H49" s="112">
        <v>34928404</v>
      </c>
      <c r="I49" s="112">
        <v>86268006</v>
      </c>
      <c r="J49" s="113">
        <v>76.52</v>
      </c>
      <c r="K49" s="112">
        <v>26470295</v>
      </c>
    </row>
    <row r="50" spans="1:11" x14ac:dyDescent="0.25">
      <c r="A50" s="100" t="s">
        <v>233</v>
      </c>
      <c r="B50" s="111" t="s">
        <v>318</v>
      </c>
      <c r="C50" s="111" t="s">
        <v>319</v>
      </c>
      <c r="D50" s="112">
        <v>35788500</v>
      </c>
      <c r="E50" s="112">
        <v>0</v>
      </c>
      <c r="F50" s="112">
        <v>0</v>
      </c>
      <c r="G50" s="112">
        <v>35788500</v>
      </c>
      <c r="H50" s="112">
        <v>0</v>
      </c>
      <c r="I50" s="112">
        <v>35788500</v>
      </c>
      <c r="J50" s="113">
        <v>100</v>
      </c>
      <c r="K50" s="112">
        <v>0</v>
      </c>
    </row>
    <row r="51" spans="1:11" x14ac:dyDescent="0.25">
      <c r="A51" s="100" t="s">
        <v>233</v>
      </c>
      <c r="B51" s="111" t="s">
        <v>320</v>
      </c>
      <c r="C51" s="111" t="s">
        <v>321</v>
      </c>
      <c r="D51" s="112">
        <v>59253179427</v>
      </c>
      <c r="E51" s="112">
        <v>-18410671</v>
      </c>
      <c r="F51" s="112">
        <v>-368249253</v>
      </c>
      <c r="G51" s="112">
        <v>58884930174</v>
      </c>
      <c r="H51" s="112">
        <v>1044322704</v>
      </c>
      <c r="I51" s="112">
        <v>43921884969</v>
      </c>
      <c r="J51" s="113">
        <v>74.59</v>
      </c>
      <c r="K51" s="112">
        <v>14963045205</v>
      </c>
    </row>
    <row r="52" spans="1:11" x14ac:dyDescent="0.25">
      <c r="A52" s="100" t="s">
        <v>233</v>
      </c>
      <c r="B52" s="111" t="s">
        <v>322</v>
      </c>
      <c r="C52" s="111" t="s">
        <v>323</v>
      </c>
      <c r="D52" s="112">
        <v>59253179427</v>
      </c>
      <c r="E52" s="112">
        <v>-18410671</v>
      </c>
      <c r="F52" s="112">
        <v>-368249253</v>
      </c>
      <c r="G52" s="112">
        <v>58884930174</v>
      </c>
      <c r="H52" s="112">
        <v>1044322704</v>
      </c>
      <c r="I52" s="112">
        <v>43921884969</v>
      </c>
      <c r="J52" s="113">
        <v>74.59</v>
      </c>
      <c r="K52" s="112">
        <v>14963045205</v>
      </c>
    </row>
    <row r="53" spans="1:11" x14ac:dyDescent="0.25">
      <c r="A53" s="100" t="s">
        <v>233</v>
      </c>
      <c r="B53" s="111" t="s">
        <v>324</v>
      </c>
      <c r="C53" s="111" t="s">
        <v>325</v>
      </c>
      <c r="D53" s="112">
        <v>59253179427</v>
      </c>
      <c r="E53" s="112">
        <v>-18410671</v>
      </c>
      <c r="F53" s="112">
        <v>-368249253</v>
      </c>
      <c r="G53" s="112">
        <v>58884930174</v>
      </c>
      <c r="H53" s="112">
        <v>1044322704</v>
      </c>
      <c r="I53" s="112">
        <v>43921884969</v>
      </c>
      <c r="J53" s="113">
        <v>74.59</v>
      </c>
      <c r="K53" s="112">
        <v>14963045205</v>
      </c>
    </row>
    <row r="54" spans="1:11" x14ac:dyDescent="0.25">
      <c r="A54" s="100" t="s">
        <v>233</v>
      </c>
      <c r="B54" s="111" t="s">
        <v>326</v>
      </c>
      <c r="C54" s="111" t="s">
        <v>327</v>
      </c>
      <c r="D54" s="112">
        <v>54214192058</v>
      </c>
      <c r="E54" s="112">
        <v>-916936</v>
      </c>
      <c r="F54" s="112">
        <v>-336245035</v>
      </c>
      <c r="G54" s="112">
        <v>53877947023</v>
      </c>
      <c r="H54" s="112">
        <v>1042075448</v>
      </c>
      <c r="I54" s="112">
        <v>39635189196</v>
      </c>
      <c r="J54" s="113">
        <v>73.56</v>
      </c>
      <c r="K54" s="112">
        <v>14242757827</v>
      </c>
    </row>
    <row r="55" spans="1:11" x14ac:dyDescent="0.25">
      <c r="A55" s="100" t="s">
        <v>233</v>
      </c>
      <c r="B55" s="111" t="s">
        <v>328</v>
      </c>
      <c r="C55" s="111" t="s">
        <v>329</v>
      </c>
      <c r="D55" s="112">
        <v>54214192058</v>
      </c>
      <c r="E55" s="112">
        <v>-916936</v>
      </c>
      <c r="F55" s="112">
        <v>-336245035</v>
      </c>
      <c r="G55" s="112">
        <v>53877947023</v>
      </c>
      <c r="H55" s="112">
        <v>1042075448</v>
      </c>
      <c r="I55" s="112">
        <v>39635189196</v>
      </c>
      <c r="J55" s="113">
        <v>73.56</v>
      </c>
      <c r="K55" s="112">
        <v>14242757827</v>
      </c>
    </row>
    <row r="56" spans="1:11" x14ac:dyDescent="0.25">
      <c r="A56" s="100" t="s">
        <v>233</v>
      </c>
      <c r="B56" s="111" t="s">
        <v>330</v>
      </c>
      <c r="C56" s="111" t="s">
        <v>331</v>
      </c>
      <c r="D56" s="112">
        <v>53211827520</v>
      </c>
      <c r="E56" s="112">
        <v>-916936</v>
      </c>
      <c r="F56" s="112">
        <v>-327525341</v>
      </c>
      <c r="G56" s="112">
        <v>52884302179</v>
      </c>
      <c r="H56" s="112">
        <v>1040161837</v>
      </c>
      <c r="I56" s="112">
        <v>39053845773</v>
      </c>
      <c r="J56" s="113">
        <v>73.849999999999994</v>
      </c>
      <c r="K56" s="112">
        <v>13830456406</v>
      </c>
    </row>
    <row r="57" spans="1:11" x14ac:dyDescent="0.25">
      <c r="A57" s="100" t="s">
        <v>233</v>
      </c>
      <c r="B57" s="111" t="s">
        <v>332</v>
      </c>
      <c r="C57" s="111" t="s">
        <v>333</v>
      </c>
      <c r="D57" s="112">
        <v>53211827520</v>
      </c>
      <c r="E57" s="112">
        <v>-916936</v>
      </c>
      <c r="F57" s="112">
        <v>-327525341</v>
      </c>
      <c r="G57" s="112">
        <v>52884302179</v>
      </c>
      <c r="H57" s="112">
        <v>1040161837</v>
      </c>
      <c r="I57" s="112">
        <v>39053845773</v>
      </c>
      <c r="J57" s="113">
        <v>73.849999999999994</v>
      </c>
      <c r="K57" s="112">
        <v>13830456406</v>
      </c>
    </row>
    <row r="58" spans="1:11" x14ac:dyDescent="0.25">
      <c r="A58" s="100" t="s">
        <v>233</v>
      </c>
      <c r="B58" s="111" t="s">
        <v>334</v>
      </c>
      <c r="C58" s="111" t="s">
        <v>335</v>
      </c>
      <c r="D58" s="112">
        <v>2024292409</v>
      </c>
      <c r="E58" s="112">
        <v>-916936</v>
      </c>
      <c r="F58" s="112">
        <v>-175526823</v>
      </c>
      <c r="G58" s="112">
        <v>1848765586</v>
      </c>
      <c r="H58" s="112">
        <v>16234209</v>
      </c>
      <c r="I58" s="112">
        <v>1636358865</v>
      </c>
      <c r="J58" s="113">
        <v>88.51</v>
      </c>
      <c r="K58" s="112">
        <v>212406721</v>
      </c>
    </row>
    <row r="59" spans="1:11" ht="25" x14ac:dyDescent="0.25">
      <c r="A59" s="100" t="s">
        <v>233</v>
      </c>
      <c r="B59" s="111" t="s">
        <v>336</v>
      </c>
      <c r="C59" s="114" t="s">
        <v>337</v>
      </c>
      <c r="D59" s="112">
        <v>165149607</v>
      </c>
      <c r="E59" s="112">
        <v>0</v>
      </c>
      <c r="F59" s="112">
        <v>0</v>
      </c>
      <c r="G59" s="112">
        <v>165149607</v>
      </c>
      <c r="H59" s="112">
        <v>0</v>
      </c>
      <c r="I59" s="112">
        <v>69408446</v>
      </c>
      <c r="J59" s="113">
        <v>42.03</v>
      </c>
      <c r="K59" s="112">
        <v>95741161</v>
      </c>
    </row>
    <row r="60" spans="1:11" x14ac:dyDescent="0.25">
      <c r="A60" s="100" t="s">
        <v>233</v>
      </c>
      <c r="B60" s="111" t="s">
        <v>338</v>
      </c>
      <c r="C60" s="111" t="s">
        <v>339</v>
      </c>
      <c r="D60" s="112">
        <v>182182674</v>
      </c>
      <c r="E60" s="112">
        <v>0</v>
      </c>
      <c r="F60" s="112">
        <v>-65125760</v>
      </c>
      <c r="G60" s="112">
        <v>117056914</v>
      </c>
      <c r="H60" s="112">
        <v>46152883</v>
      </c>
      <c r="I60" s="112">
        <v>50809115</v>
      </c>
      <c r="J60" s="113">
        <v>43.41</v>
      </c>
      <c r="K60" s="112">
        <v>66247799</v>
      </c>
    </row>
    <row r="61" spans="1:11" ht="25" x14ac:dyDescent="0.25">
      <c r="A61" s="100" t="s">
        <v>233</v>
      </c>
      <c r="B61" s="111" t="s">
        <v>340</v>
      </c>
      <c r="C61" s="114" t="s">
        <v>341</v>
      </c>
      <c r="D61" s="112">
        <v>182592105</v>
      </c>
      <c r="E61" s="112">
        <v>0</v>
      </c>
      <c r="F61" s="112">
        <v>-778033</v>
      </c>
      <c r="G61" s="112">
        <v>181814072</v>
      </c>
      <c r="H61" s="112">
        <v>0</v>
      </c>
      <c r="I61" s="112">
        <v>181814072</v>
      </c>
      <c r="J61" s="113">
        <v>100</v>
      </c>
      <c r="K61" s="112">
        <v>0</v>
      </c>
    </row>
    <row r="62" spans="1:11" x14ac:dyDescent="0.25">
      <c r="A62" s="100" t="s">
        <v>233</v>
      </c>
      <c r="B62" s="111" t="s">
        <v>342</v>
      </c>
      <c r="C62" s="111" t="s">
        <v>343</v>
      </c>
      <c r="D62" s="112">
        <v>354285955</v>
      </c>
      <c r="E62" s="112">
        <v>0</v>
      </c>
      <c r="F62" s="112">
        <v>0</v>
      </c>
      <c r="G62" s="112">
        <v>354285955</v>
      </c>
      <c r="H62" s="112">
        <v>0</v>
      </c>
      <c r="I62" s="112">
        <v>354285955</v>
      </c>
      <c r="J62" s="113">
        <v>100</v>
      </c>
      <c r="K62" s="112">
        <v>0</v>
      </c>
    </row>
    <row r="63" spans="1:11" x14ac:dyDescent="0.25">
      <c r="A63" s="100" t="s">
        <v>233</v>
      </c>
      <c r="B63" s="111" t="s">
        <v>344</v>
      </c>
      <c r="C63" s="111" t="s">
        <v>345</v>
      </c>
      <c r="D63" s="112">
        <v>713926793</v>
      </c>
      <c r="E63" s="112">
        <v>0</v>
      </c>
      <c r="F63" s="112">
        <v>-40964116</v>
      </c>
      <c r="G63" s="112">
        <v>672962677</v>
      </c>
      <c r="H63" s="112">
        <v>0</v>
      </c>
      <c r="I63" s="112">
        <v>516357553</v>
      </c>
      <c r="J63" s="113">
        <v>76.73</v>
      </c>
      <c r="K63" s="112">
        <v>156605124</v>
      </c>
    </row>
    <row r="64" spans="1:11" ht="25" x14ac:dyDescent="0.25">
      <c r="A64" s="100" t="s">
        <v>233</v>
      </c>
      <c r="B64" s="111" t="s">
        <v>346</v>
      </c>
      <c r="C64" s="114" t="s">
        <v>347</v>
      </c>
      <c r="D64" s="112">
        <v>534619889</v>
      </c>
      <c r="E64" s="112">
        <v>0</v>
      </c>
      <c r="F64" s="112">
        <v>-40619442</v>
      </c>
      <c r="G64" s="112">
        <v>494000447</v>
      </c>
      <c r="H64" s="112">
        <v>0</v>
      </c>
      <c r="I64" s="112">
        <v>494000447</v>
      </c>
      <c r="J64" s="113">
        <v>100</v>
      </c>
      <c r="K64" s="112">
        <v>0</v>
      </c>
    </row>
    <row r="65" spans="1:11" x14ac:dyDescent="0.25">
      <c r="A65" s="100" t="s">
        <v>233</v>
      </c>
      <c r="B65" s="111" t="s">
        <v>348</v>
      </c>
      <c r="C65" s="111" t="s">
        <v>349</v>
      </c>
      <c r="D65" s="112">
        <v>2119199829</v>
      </c>
      <c r="E65" s="112">
        <v>0</v>
      </c>
      <c r="F65" s="112">
        <v>0</v>
      </c>
      <c r="G65" s="112">
        <v>2119199829</v>
      </c>
      <c r="H65" s="112">
        <v>0</v>
      </c>
      <c r="I65" s="112">
        <v>1805814182</v>
      </c>
      <c r="J65" s="113">
        <v>85.21</v>
      </c>
      <c r="K65" s="112">
        <v>313385647</v>
      </c>
    </row>
    <row r="66" spans="1:11" ht="25" x14ac:dyDescent="0.25">
      <c r="A66" s="100" t="s">
        <v>233</v>
      </c>
      <c r="B66" s="111" t="s">
        <v>350</v>
      </c>
      <c r="C66" s="114" t="s">
        <v>351</v>
      </c>
      <c r="D66" s="112">
        <v>10539074358</v>
      </c>
      <c r="E66" s="112">
        <v>0</v>
      </c>
      <c r="F66" s="112">
        <v>0</v>
      </c>
      <c r="G66" s="112">
        <v>10539074358</v>
      </c>
      <c r="H66" s="112">
        <v>0</v>
      </c>
      <c r="I66" s="112">
        <v>8577794561</v>
      </c>
      <c r="J66" s="113">
        <v>81.39</v>
      </c>
      <c r="K66" s="112">
        <v>1961279797</v>
      </c>
    </row>
    <row r="67" spans="1:11" x14ac:dyDescent="0.25">
      <c r="A67" s="100" t="s">
        <v>233</v>
      </c>
      <c r="B67" s="111" t="s">
        <v>352</v>
      </c>
      <c r="C67" s="111" t="s">
        <v>353</v>
      </c>
      <c r="D67" s="112">
        <v>1678223416</v>
      </c>
      <c r="E67" s="112">
        <v>0</v>
      </c>
      <c r="F67" s="112">
        <v>0</v>
      </c>
      <c r="G67" s="112">
        <v>1678223416</v>
      </c>
      <c r="H67" s="112">
        <v>0</v>
      </c>
      <c r="I67" s="112">
        <v>1512031700</v>
      </c>
      <c r="J67" s="113">
        <v>90.1</v>
      </c>
      <c r="K67" s="112">
        <v>166191716</v>
      </c>
    </row>
    <row r="68" spans="1:11" x14ac:dyDescent="0.25">
      <c r="A68" s="100" t="s">
        <v>233</v>
      </c>
      <c r="B68" s="111" t="s">
        <v>354</v>
      </c>
      <c r="C68" s="111" t="s">
        <v>355</v>
      </c>
      <c r="D68" s="112">
        <v>1134414476</v>
      </c>
      <c r="E68" s="112">
        <v>0</v>
      </c>
      <c r="F68" s="112">
        <v>0</v>
      </c>
      <c r="G68" s="112">
        <v>1134414476</v>
      </c>
      <c r="H68" s="112">
        <v>0</v>
      </c>
      <c r="I68" s="112">
        <v>0</v>
      </c>
      <c r="J68" s="113">
        <v>0</v>
      </c>
      <c r="K68" s="112">
        <v>1134414476</v>
      </c>
    </row>
    <row r="69" spans="1:11" x14ac:dyDescent="0.25">
      <c r="A69" s="100" t="s">
        <v>233</v>
      </c>
      <c r="B69" s="111" t="s">
        <v>356</v>
      </c>
      <c r="C69" s="111" t="s">
        <v>357</v>
      </c>
      <c r="D69" s="112">
        <v>1156414892</v>
      </c>
      <c r="E69" s="112">
        <v>0</v>
      </c>
      <c r="F69" s="112">
        <v>-4511167</v>
      </c>
      <c r="G69" s="112">
        <v>1151903725</v>
      </c>
      <c r="H69" s="112">
        <v>0</v>
      </c>
      <c r="I69" s="112">
        <v>944613756</v>
      </c>
      <c r="J69" s="113">
        <v>82</v>
      </c>
      <c r="K69" s="112">
        <v>207289969</v>
      </c>
    </row>
    <row r="70" spans="1:11" x14ac:dyDescent="0.25">
      <c r="A70" s="100" t="s">
        <v>233</v>
      </c>
      <c r="B70" s="111" t="s">
        <v>358</v>
      </c>
      <c r="C70" s="111" t="s">
        <v>355</v>
      </c>
      <c r="D70" s="112">
        <v>5256546781</v>
      </c>
      <c r="E70" s="112">
        <v>0</v>
      </c>
      <c r="F70" s="112">
        <v>0</v>
      </c>
      <c r="G70" s="112">
        <v>5256546781</v>
      </c>
      <c r="H70" s="112">
        <v>940901092</v>
      </c>
      <c r="I70" s="112">
        <v>3359805993</v>
      </c>
      <c r="J70" s="113">
        <v>63.92</v>
      </c>
      <c r="K70" s="112">
        <v>1896740788</v>
      </c>
    </row>
    <row r="71" spans="1:11" x14ac:dyDescent="0.25">
      <c r="A71" s="100" t="s">
        <v>233</v>
      </c>
      <c r="B71" s="111" t="s">
        <v>359</v>
      </c>
      <c r="C71" s="111" t="s">
        <v>360</v>
      </c>
      <c r="D71" s="112">
        <v>27170904336</v>
      </c>
      <c r="E71" s="112">
        <v>0</v>
      </c>
      <c r="F71" s="112">
        <v>0</v>
      </c>
      <c r="G71" s="112">
        <v>27170904336</v>
      </c>
      <c r="H71" s="112">
        <v>36873653</v>
      </c>
      <c r="I71" s="112">
        <v>19550751128</v>
      </c>
      <c r="J71" s="113">
        <v>71.95</v>
      </c>
      <c r="K71" s="112">
        <v>7620153208</v>
      </c>
    </row>
    <row r="72" spans="1:11" x14ac:dyDescent="0.25">
      <c r="A72" s="100" t="s">
        <v>233</v>
      </c>
      <c r="B72" s="111" t="s">
        <v>361</v>
      </c>
      <c r="C72" s="111" t="s">
        <v>362</v>
      </c>
      <c r="D72" s="112">
        <v>1002364538</v>
      </c>
      <c r="E72" s="112">
        <v>0</v>
      </c>
      <c r="F72" s="112">
        <v>-8719694</v>
      </c>
      <c r="G72" s="112">
        <v>993644844</v>
      </c>
      <c r="H72" s="112">
        <v>1913611</v>
      </c>
      <c r="I72" s="112">
        <v>581343423</v>
      </c>
      <c r="J72" s="113">
        <v>58.51</v>
      </c>
      <c r="K72" s="112">
        <v>412301421</v>
      </c>
    </row>
    <row r="73" spans="1:11" ht="25" x14ac:dyDescent="0.25">
      <c r="A73" s="100" t="s">
        <v>233</v>
      </c>
      <c r="B73" s="111" t="s">
        <v>363</v>
      </c>
      <c r="C73" s="114" t="s">
        <v>364</v>
      </c>
      <c r="D73" s="112">
        <v>1002364538</v>
      </c>
      <c r="E73" s="112">
        <v>0</v>
      </c>
      <c r="F73" s="112">
        <v>-8719694</v>
      </c>
      <c r="G73" s="112">
        <v>993644844</v>
      </c>
      <c r="H73" s="112">
        <v>1913611</v>
      </c>
      <c r="I73" s="112">
        <v>581343423</v>
      </c>
      <c r="J73" s="113">
        <v>58.51</v>
      </c>
      <c r="K73" s="112">
        <v>412301421</v>
      </c>
    </row>
    <row r="74" spans="1:11" x14ac:dyDescent="0.25">
      <c r="A74" s="100" t="s">
        <v>233</v>
      </c>
      <c r="B74" s="111" t="s">
        <v>342</v>
      </c>
      <c r="C74" s="111" t="s">
        <v>343</v>
      </c>
      <c r="D74" s="112">
        <v>121638177</v>
      </c>
      <c r="E74" s="112">
        <v>0</v>
      </c>
      <c r="F74" s="112">
        <v>0</v>
      </c>
      <c r="G74" s="112">
        <v>121638177</v>
      </c>
      <c r="H74" s="112">
        <v>0</v>
      </c>
      <c r="I74" s="112">
        <v>121638177</v>
      </c>
      <c r="J74" s="113">
        <v>100</v>
      </c>
      <c r="K74" s="112">
        <v>0</v>
      </c>
    </row>
    <row r="75" spans="1:11" x14ac:dyDescent="0.25">
      <c r="A75" s="100" t="s">
        <v>233</v>
      </c>
      <c r="B75" s="111" t="s">
        <v>365</v>
      </c>
      <c r="C75" s="111" t="s">
        <v>366</v>
      </c>
      <c r="D75" s="112">
        <v>148852081</v>
      </c>
      <c r="E75" s="112">
        <v>0</v>
      </c>
      <c r="F75" s="112">
        <v>-8719693</v>
      </c>
      <c r="G75" s="112">
        <v>140132388</v>
      </c>
      <c r="H75" s="112">
        <v>0</v>
      </c>
      <c r="I75" s="112">
        <v>131789729</v>
      </c>
      <c r="J75" s="113">
        <v>94.05</v>
      </c>
      <c r="K75" s="112">
        <v>8342659</v>
      </c>
    </row>
    <row r="76" spans="1:11" x14ac:dyDescent="0.25">
      <c r="A76" s="100" t="s">
        <v>233</v>
      </c>
      <c r="B76" s="111" t="s">
        <v>367</v>
      </c>
      <c r="C76" s="111" t="s">
        <v>368</v>
      </c>
      <c r="D76" s="112">
        <v>25590444</v>
      </c>
      <c r="E76" s="112">
        <v>0</v>
      </c>
      <c r="F76" s="112">
        <v>0</v>
      </c>
      <c r="G76" s="112">
        <v>25590444</v>
      </c>
      <c r="H76" s="112">
        <v>0</v>
      </c>
      <c r="I76" s="112">
        <v>25590444</v>
      </c>
      <c r="J76" s="113">
        <v>100</v>
      </c>
      <c r="K76" s="112">
        <v>0</v>
      </c>
    </row>
    <row r="77" spans="1:11" x14ac:dyDescent="0.25">
      <c r="A77" s="100" t="s">
        <v>233</v>
      </c>
      <c r="B77" s="111" t="s">
        <v>369</v>
      </c>
      <c r="C77" s="111" t="s">
        <v>370</v>
      </c>
      <c r="D77" s="112">
        <v>270447356</v>
      </c>
      <c r="E77" s="112">
        <v>0</v>
      </c>
      <c r="F77" s="112">
        <v>0</v>
      </c>
      <c r="G77" s="112">
        <v>270447356</v>
      </c>
      <c r="H77" s="112">
        <v>0</v>
      </c>
      <c r="I77" s="112">
        <v>197685059</v>
      </c>
      <c r="J77" s="113">
        <v>73.099999999999994</v>
      </c>
      <c r="K77" s="112">
        <v>72762297</v>
      </c>
    </row>
    <row r="78" spans="1:11" x14ac:dyDescent="0.25">
      <c r="A78" s="100" t="s">
        <v>233</v>
      </c>
      <c r="B78" s="111" t="s">
        <v>371</v>
      </c>
      <c r="C78" s="111" t="s">
        <v>372</v>
      </c>
      <c r="D78" s="112">
        <v>415961696</v>
      </c>
      <c r="E78" s="112">
        <v>0</v>
      </c>
      <c r="F78" s="112">
        <v>-1</v>
      </c>
      <c r="G78" s="112">
        <v>415961695</v>
      </c>
      <c r="H78" s="112">
        <v>0</v>
      </c>
      <c r="I78" s="112">
        <v>85250863</v>
      </c>
      <c r="J78" s="113">
        <v>20.49</v>
      </c>
      <c r="K78" s="112">
        <v>330710832</v>
      </c>
    </row>
    <row r="79" spans="1:11" x14ac:dyDescent="0.25">
      <c r="A79" s="100" t="s">
        <v>233</v>
      </c>
      <c r="B79" s="111" t="s">
        <v>373</v>
      </c>
      <c r="C79" s="111" t="s">
        <v>374</v>
      </c>
      <c r="D79" s="112">
        <v>19874784</v>
      </c>
      <c r="E79" s="112">
        <v>0</v>
      </c>
      <c r="F79" s="112">
        <v>0</v>
      </c>
      <c r="G79" s="112">
        <v>19874784</v>
      </c>
      <c r="H79" s="112">
        <v>1913611</v>
      </c>
      <c r="I79" s="112">
        <v>19389151</v>
      </c>
      <c r="J79" s="113">
        <v>97.56</v>
      </c>
      <c r="K79" s="112">
        <v>485633</v>
      </c>
    </row>
    <row r="80" spans="1:11" x14ac:dyDescent="0.25">
      <c r="A80" s="100" t="s">
        <v>233</v>
      </c>
      <c r="B80" s="111" t="s">
        <v>375</v>
      </c>
      <c r="C80" s="111" t="s">
        <v>376</v>
      </c>
      <c r="D80" s="112">
        <v>2123812730</v>
      </c>
      <c r="E80" s="112">
        <v>-17493735</v>
      </c>
      <c r="F80" s="112">
        <v>-17493735</v>
      </c>
      <c r="G80" s="112">
        <v>2106318995</v>
      </c>
      <c r="H80" s="112">
        <v>0</v>
      </c>
      <c r="I80" s="112">
        <v>2051457860</v>
      </c>
      <c r="J80" s="113">
        <v>97.4</v>
      </c>
      <c r="K80" s="112">
        <v>54861135</v>
      </c>
    </row>
    <row r="81" spans="1:11" x14ac:dyDescent="0.25">
      <c r="A81" s="100" t="s">
        <v>233</v>
      </c>
      <c r="B81" s="111" t="s">
        <v>377</v>
      </c>
      <c r="C81" s="111" t="s">
        <v>378</v>
      </c>
      <c r="D81" s="112">
        <v>2123812730</v>
      </c>
      <c r="E81" s="112">
        <v>-17493735</v>
      </c>
      <c r="F81" s="112">
        <v>-17493735</v>
      </c>
      <c r="G81" s="112">
        <v>2106318995</v>
      </c>
      <c r="H81" s="112">
        <v>0</v>
      </c>
      <c r="I81" s="112">
        <v>2051457860</v>
      </c>
      <c r="J81" s="113">
        <v>97.4</v>
      </c>
      <c r="K81" s="112">
        <v>54861135</v>
      </c>
    </row>
    <row r="82" spans="1:11" x14ac:dyDescent="0.25">
      <c r="A82" s="100" t="s">
        <v>233</v>
      </c>
      <c r="B82" s="111" t="s">
        <v>379</v>
      </c>
      <c r="C82" s="111" t="s">
        <v>380</v>
      </c>
      <c r="D82" s="112">
        <v>2123812730</v>
      </c>
      <c r="E82" s="112">
        <v>-17493735</v>
      </c>
      <c r="F82" s="112">
        <v>-17493735</v>
      </c>
      <c r="G82" s="112">
        <v>2106318995</v>
      </c>
      <c r="H82" s="112">
        <v>0</v>
      </c>
      <c r="I82" s="112">
        <v>2051457860</v>
      </c>
      <c r="J82" s="113">
        <v>97.4</v>
      </c>
      <c r="K82" s="112">
        <v>54861135</v>
      </c>
    </row>
    <row r="83" spans="1:11" x14ac:dyDescent="0.25">
      <c r="A83" s="100" t="s">
        <v>233</v>
      </c>
      <c r="B83" s="111" t="s">
        <v>381</v>
      </c>
      <c r="C83" s="111" t="s">
        <v>382</v>
      </c>
      <c r="D83" s="112">
        <v>2123812730</v>
      </c>
      <c r="E83" s="112">
        <v>-17493735</v>
      </c>
      <c r="F83" s="112">
        <v>-17493735</v>
      </c>
      <c r="G83" s="112">
        <v>2106318995</v>
      </c>
      <c r="H83" s="112">
        <v>0</v>
      </c>
      <c r="I83" s="112">
        <v>2051457860</v>
      </c>
      <c r="J83" s="113">
        <v>97.4</v>
      </c>
      <c r="K83" s="112">
        <v>54861135</v>
      </c>
    </row>
    <row r="84" spans="1:11" x14ac:dyDescent="0.25">
      <c r="A84" s="100" t="s">
        <v>233</v>
      </c>
      <c r="B84" s="111" t="s">
        <v>383</v>
      </c>
      <c r="C84" s="111" t="s">
        <v>384</v>
      </c>
      <c r="D84" s="112">
        <v>221542109</v>
      </c>
      <c r="E84" s="112">
        <v>-17493735</v>
      </c>
      <c r="F84" s="112">
        <v>-17493735</v>
      </c>
      <c r="G84" s="112">
        <v>204048374</v>
      </c>
      <c r="H84" s="112">
        <v>0</v>
      </c>
      <c r="I84" s="112">
        <v>149187239</v>
      </c>
      <c r="J84" s="113">
        <v>73.11</v>
      </c>
      <c r="K84" s="112">
        <v>54861135</v>
      </c>
    </row>
    <row r="85" spans="1:11" x14ac:dyDescent="0.25">
      <c r="A85" s="100" t="s">
        <v>233</v>
      </c>
      <c r="B85" s="111" t="s">
        <v>385</v>
      </c>
      <c r="C85" s="111" t="s">
        <v>386</v>
      </c>
      <c r="D85" s="112">
        <v>1902270621</v>
      </c>
      <c r="E85" s="112">
        <v>0</v>
      </c>
      <c r="F85" s="112">
        <v>0</v>
      </c>
      <c r="G85" s="112">
        <v>1902270621</v>
      </c>
      <c r="H85" s="112">
        <v>0</v>
      </c>
      <c r="I85" s="112">
        <v>1902270621</v>
      </c>
      <c r="J85" s="113">
        <v>100</v>
      </c>
      <c r="K85" s="112">
        <v>0</v>
      </c>
    </row>
    <row r="86" spans="1:11" x14ac:dyDescent="0.25">
      <c r="A86" s="100" t="s">
        <v>233</v>
      </c>
      <c r="B86" s="111" t="s">
        <v>387</v>
      </c>
      <c r="C86" s="111" t="s">
        <v>388</v>
      </c>
      <c r="D86" s="112">
        <v>2915174639</v>
      </c>
      <c r="E86" s="112">
        <v>0</v>
      </c>
      <c r="F86" s="112">
        <v>-14510483</v>
      </c>
      <c r="G86" s="112">
        <v>2900664156</v>
      </c>
      <c r="H86" s="112">
        <v>2247256</v>
      </c>
      <c r="I86" s="112">
        <v>2235237913</v>
      </c>
      <c r="J86" s="113">
        <v>77.06</v>
      </c>
      <c r="K86" s="112">
        <v>665426243</v>
      </c>
    </row>
    <row r="87" spans="1:11" x14ac:dyDescent="0.25">
      <c r="A87" s="100" t="s">
        <v>233</v>
      </c>
      <c r="B87" s="111" t="s">
        <v>389</v>
      </c>
      <c r="C87" s="111" t="s">
        <v>390</v>
      </c>
      <c r="D87" s="112">
        <v>2915174639</v>
      </c>
      <c r="E87" s="112">
        <v>0</v>
      </c>
      <c r="F87" s="112">
        <v>-14510483</v>
      </c>
      <c r="G87" s="112">
        <v>2900664156</v>
      </c>
      <c r="H87" s="112">
        <v>2247256</v>
      </c>
      <c r="I87" s="112">
        <v>2235237913</v>
      </c>
      <c r="J87" s="113">
        <v>77.06</v>
      </c>
      <c r="K87" s="112">
        <v>665426243</v>
      </c>
    </row>
    <row r="88" spans="1:11" x14ac:dyDescent="0.25">
      <c r="A88" s="100" t="s">
        <v>233</v>
      </c>
      <c r="B88" s="111" t="s">
        <v>391</v>
      </c>
      <c r="C88" s="111" t="s">
        <v>392</v>
      </c>
      <c r="D88" s="112">
        <v>2915174639</v>
      </c>
      <c r="E88" s="112">
        <v>0</v>
      </c>
      <c r="F88" s="112">
        <v>-14510483</v>
      </c>
      <c r="G88" s="112">
        <v>2900664156</v>
      </c>
      <c r="H88" s="112">
        <v>2247256</v>
      </c>
      <c r="I88" s="112">
        <v>2235237913</v>
      </c>
      <c r="J88" s="113">
        <v>77.06</v>
      </c>
      <c r="K88" s="112">
        <v>665426243</v>
      </c>
    </row>
    <row r="89" spans="1:11" x14ac:dyDescent="0.25">
      <c r="A89" s="100" t="s">
        <v>233</v>
      </c>
      <c r="B89" s="111" t="s">
        <v>393</v>
      </c>
      <c r="C89" s="111" t="s">
        <v>394</v>
      </c>
      <c r="D89" s="112">
        <v>2915174639</v>
      </c>
      <c r="E89" s="112">
        <v>0</v>
      </c>
      <c r="F89" s="112">
        <v>-14510483</v>
      </c>
      <c r="G89" s="112">
        <v>2900664156</v>
      </c>
      <c r="H89" s="112">
        <v>2247256</v>
      </c>
      <c r="I89" s="112">
        <v>2235237913</v>
      </c>
      <c r="J89" s="113">
        <v>77.06</v>
      </c>
      <c r="K89" s="112">
        <v>665426243</v>
      </c>
    </row>
    <row r="90" spans="1:11" x14ac:dyDescent="0.25">
      <c r="A90" s="100" t="s">
        <v>233</v>
      </c>
      <c r="B90" s="111" t="s">
        <v>334</v>
      </c>
      <c r="C90" s="111" t="s">
        <v>335</v>
      </c>
      <c r="D90" s="112">
        <v>1865974222</v>
      </c>
      <c r="E90" s="112">
        <v>0</v>
      </c>
      <c r="F90" s="112">
        <v>-12040474</v>
      </c>
      <c r="G90" s="112">
        <v>1853933748</v>
      </c>
      <c r="H90" s="112">
        <v>0</v>
      </c>
      <c r="I90" s="112">
        <v>1316299743</v>
      </c>
      <c r="J90" s="113">
        <v>71</v>
      </c>
      <c r="K90" s="112">
        <v>537634005</v>
      </c>
    </row>
    <row r="91" spans="1:11" ht="25" x14ac:dyDescent="0.25">
      <c r="A91" s="100" t="s">
        <v>233</v>
      </c>
      <c r="B91" s="111" t="s">
        <v>340</v>
      </c>
      <c r="C91" s="114" t="s">
        <v>341</v>
      </c>
      <c r="D91" s="112">
        <v>35020668</v>
      </c>
      <c r="E91" s="112">
        <v>0</v>
      </c>
      <c r="F91" s="112">
        <v>0</v>
      </c>
      <c r="G91" s="112">
        <v>35020668</v>
      </c>
      <c r="H91" s="112">
        <v>0</v>
      </c>
      <c r="I91" s="112">
        <v>0</v>
      </c>
      <c r="J91" s="113">
        <v>0</v>
      </c>
      <c r="K91" s="112">
        <v>35020668</v>
      </c>
    </row>
    <row r="92" spans="1:11" x14ac:dyDescent="0.25">
      <c r="A92" s="100" t="s">
        <v>233</v>
      </c>
      <c r="B92" s="111" t="s">
        <v>367</v>
      </c>
      <c r="C92" s="111" t="s">
        <v>368</v>
      </c>
      <c r="D92" s="112">
        <v>321601422</v>
      </c>
      <c r="E92" s="112">
        <v>0</v>
      </c>
      <c r="F92" s="112">
        <v>-2470004</v>
      </c>
      <c r="G92" s="112">
        <v>319131418</v>
      </c>
      <c r="H92" s="112">
        <v>2247256</v>
      </c>
      <c r="I92" s="112">
        <v>287194839</v>
      </c>
      <c r="J92" s="113">
        <v>89.99</v>
      </c>
      <c r="K92" s="112">
        <v>31936579</v>
      </c>
    </row>
    <row r="93" spans="1:11" x14ac:dyDescent="0.25">
      <c r="A93" s="100" t="s">
        <v>233</v>
      </c>
      <c r="B93" s="111" t="s">
        <v>395</v>
      </c>
      <c r="C93" s="111" t="s">
        <v>396</v>
      </c>
      <c r="D93" s="112">
        <v>255228192</v>
      </c>
      <c r="E93" s="112">
        <v>0</v>
      </c>
      <c r="F93" s="112">
        <v>-5</v>
      </c>
      <c r="G93" s="112">
        <v>255228187</v>
      </c>
      <c r="H93" s="112">
        <v>0</v>
      </c>
      <c r="I93" s="112">
        <v>255217089</v>
      </c>
      <c r="J93" s="113">
        <v>100</v>
      </c>
      <c r="K93" s="112">
        <v>11098</v>
      </c>
    </row>
    <row r="94" spans="1:11" ht="25" x14ac:dyDescent="0.25">
      <c r="A94" s="100" t="s">
        <v>233</v>
      </c>
      <c r="B94" s="111" t="s">
        <v>397</v>
      </c>
      <c r="C94" s="114" t="s">
        <v>398</v>
      </c>
      <c r="D94" s="112">
        <v>349699312</v>
      </c>
      <c r="E94" s="112">
        <v>0</v>
      </c>
      <c r="F94" s="112">
        <v>0</v>
      </c>
      <c r="G94" s="112">
        <v>349699312</v>
      </c>
      <c r="H94" s="112">
        <v>0</v>
      </c>
      <c r="I94" s="112">
        <v>291582626</v>
      </c>
      <c r="J94" s="113">
        <v>83.38</v>
      </c>
      <c r="K94" s="112">
        <v>58116686</v>
      </c>
    </row>
    <row r="95" spans="1:11" x14ac:dyDescent="0.25">
      <c r="A95" s="100" t="s">
        <v>233</v>
      </c>
      <c r="B95" s="111" t="s">
        <v>399</v>
      </c>
      <c r="C95" s="111" t="s">
        <v>400</v>
      </c>
      <c r="D95" s="112">
        <v>3453623</v>
      </c>
      <c r="E95" s="112">
        <v>0</v>
      </c>
      <c r="F95" s="112">
        <v>0</v>
      </c>
      <c r="G95" s="112">
        <v>3453623</v>
      </c>
      <c r="H95" s="112">
        <v>0</v>
      </c>
      <c r="I95" s="112">
        <v>746416</v>
      </c>
      <c r="J95" s="113">
        <v>21.61</v>
      </c>
      <c r="K95" s="112">
        <v>2707207</v>
      </c>
    </row>
    <row r="96" spans="1:11" x14ac:dyDescent="0.25">
      <c r="A96" s="100" t="s">
        <v>233</v>
      </c>
      <c r="B96" s="111" t="s">
        <v>342</v>
      </c>
      <c r="C96" s="111" t="s">
        <v>343</v>
      </c>
      <c r="D96" s="112">
        <v>84197200</v>
      </c>
      <c r="E96" s="112">
        <v>0</v>
      </c>
      <c r="F96" s="112">
        <v>0</v>
      </c>
      <c r="G96" s="112">
        <v>84197200</v>
      </c>
      <c r="H96" s="112">
        <v>0</v>
      </c>
      <c r="I96" s="112">
        <v>84197200</v>
      </c>
      <c r="J96" s="113">
        <v>100</v>
      </c>
      <c r="K96" s="112">
        <v>0</v>
      </c>
    </row>
    <row r="100" spans="3:9" x14ac:dyDescent="0.25">
      <c r="C100" s="115"/>
    </row>
    <row r="101" spans="3:9" x14ac:dyDescent="0.25">
      <c r="C101" s="115"/>
    </row>
    <row r="102" spans="3:9" x14ac:dyDescent="0.25">
      <c r="C102" s="115"/>
    </row>
    <row r="103" spans="3:9" x14ac:dyDescent="0.25">
      <c r="C103" s="115"/>
    </row>
    <row r="104" spans="3:9" x14ac:dyDescent="0.25">
      <c r="C104" s="115"/>
    </row>
    <row r="105" spans="3:9" x14ac:dyDescent="0.25">
      <c r="C105" s="115"/>
    </row>
    <row r="106" spans="3:9" x14ac:dyDescent="0.25">
      <c r="C106" s="115"/>
    </row>
    <row r="107" spans="3:9" ht="14.5" x14ac:dyDescent="0.35">
      <c r="C107" s="117" t="s">
        <v>25</v>
      </c>
      <c r="H107" s="145" t="s">
        <v>26</v>
      </c>
      <c r="I107" s="145"/>
    </row>
    <row r="108" spans="3:9" ht="14.5" x14ac:dyDescent="0.35">
      <c r="C108" s="118" t="s">
        <v>27</v>
      </c>
      <c r="H108" s="146" t="s">
        <v>28</v>
      </c>
      <c r="I108" s="146"/>
    </row>
    <row r="109" spans="3:9" ht="14.5" x14ac:dyDescent="0.35">
      <c r="C109" s="119" t="s">
        <v>29</v>
      </c>
      <c r="H109" s="146" t="s">
        <v>30</v>
      </c>
      <c r="I109" s="146"/>
    </row>
    <row r="110" spans="3:9" x14ac:dyDescent="0.25">
      <c r="C110" s="119" t="s">
        <v>31</v>
      </c>
      <c r="H110" s="147" t="s">
        <v>31</v>
      </c>
      <c r="I110" s="147"/>
    </row>
    <row r="111" spans="3:9" x14ac:dyDescent="0.25">
      <c r="C111" s="115"/>
      <c r="H111" s="120"/>
      <c r="I111" s="120"/>
    </row>
    <row r="112" spans="3:9" x14ac:dyDescent="0.25">
      <c r="C112" s="115"/>
    </row>
    <row r="113" spans="3:3" x14ac:dyDescent="0.25">
      <c r="C113" s="115"/>
    </row>
  </sheetData>
  <mergeCells count="10">
    <mergeCell ref="H107:I107"/>
    <mergeCell ref="H108:I108"/>
    <mergeCell ref="H109:I109"/>
    <mergeCell ref="H110:I110"/>
    <mergeCell ref="A1:K1"/>
    <mergeCell ref="A2:K2"/>
    <mergeCell ref="A3:K3"/>
    <mergeCell ref="A4:K4"/>
    <mergeCell ref="J5:K5"/>
    <mergeCell ref="J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1E3D-AACF-4062-B7B6-FF294B8935FE}">
  <dimension ref="B2:U41"/>
  <sheetViews>
    <sheetView topLeftCell="B8" zoomScale="70" zoomScaleNormal="70" workbookViewId="0">
      <selection activeCell="F36" sqref="F36"/>
    </sheetView>
  </sheetViews>
  <sheetFormatPr baseColWidth="10" defaultRowHeight="14.5" x14ac:dyDescent="0.35"/>
  <cols>
    <col min="1" max="1" width="4.7265625" style="21" customWidth="1"/>
    <col min="2" max="2" width="14" style="21" customWidth="1"/>
    <col min="3" max="3" width="70.1796875" style="21" bestFit="1" customWidth="1"/>
    <col min="4" max="4" width="21.54296875" style="21" bestFit="1" customWidth="1"/>
    <col min="5" max="5" width="19.81640625" style="21" customWidth="1"/>
    <col min="6" max="6" width="21.54296875" style="21" bestFit="1" customWidth="1"/>
    <col min="7" max="7" width="20.54296875" style="21" hidden="1" customWidth="1"/>
    <col min="8" max="10" width="20.1796875" style="21" hidden="1" customWidth="1"/>
    <col min="11" max="11" width="21.81640625" style="21" hidden="1" customWidth="1"/>
    <col min="12" max="12" width="20.1796875" style="21" hidden="1" customWidth="1"/>
    <col min="13" max="14" width="19.453125" style="21" hidden="1" customWidth="1"/>
    <col min="15" max="16" width="20.1796875" style="21" hidden="1" customWidth="1"/>
    <col min="17" max="17" width="18.81640625" style="21" customWidth="1"/>
    <col min="18" max="18" width="20.81640625" style="21" hidden="1" customWidth="1"/>
    <col min="19" max="19" width="21.54296875" style="21" bestFit="1" customWidth="1"/>
    <col min="20" max="20" width="10" style="21" customWidth="1"/>
    <col min="21" max="22" width="10.90625" style="21"/>
    <col min="23" max="23" width="12" style="21" bestFit="1" customWidth="1"/>
    <col min="24" max="16384" width="10.90625" style="21"/>
  </cols>
  <sheetData>
    <row r="2" spans="2:21" x14ac:dyDescent="0.35">
      <c r="B2" s="22" t="s">
        <v>151</v>
      </c>
    </row>
    <row r="3" spans="2:21" x14ac:dyDescent="0.35">
      <c r="B3" s="22" t="s">
        <v>152</v>
      </c>
    </row>
    <row r="4" spans="2:21" x14ac:dyDescent="0.35">
      <c r="B4" s="22" t="s">
        <v>153</v>
      </c>
    </row>
    <row r="5" spans="2:21" x14ac:dyDescent="0.35">
      <c r="B5" s="65" t="s">
        <v>154</v>
      </c>
      <c r="F5" s="21" t="s">
        <v>155</v>
      </c>
    </row>
    <row r="7" spans="2:21" ht="63.75" customHeight="1" x14ac:dyDescent="0.35">
      <c r="B7" s="66" t="s">
        <v>156</v>
      </c>
      <c r="C7" s="66" t="s">
        <v>157</v>
      </c>
      <c r="D7" s="67" t="s">
        <v>158</v>
      </c>
      <c r="E7" s="67" t="s">
        <v>159</v>
      </c>
      <c r="F7" s="67" t="s">
        <v>160</v>
      </c>
      <c r="G7" s="67" t="s">
        <v>161</v>
      </c>
      <c r="H7" s="68" t="s">
        <v>162</v>
      </c>
      <c r="I7" s="68" t="s">
        <v>163</v>
      </c>
      <c r="J7" s="67" t="s">
        <v>164</v>
      </c>
      <c r="K7" s="67" t="s">
        <v>165</v>
      </c>
      <c r="L7" s="67" t="s">
        <v>166</v>
      </c>
      <c r="M7" s="67" t="s">
        <v>167</v>
      </c>
      <c r="N7" s="67" t="s">
        <v>168</v>
      </c>
      <c r="O7" s="67" t="s">
        <v>169</v>
      </c>
      <c r="P7" s="67" t="s">
        <v>170</v>
      </c>
      <c r="Q7" s="67" t="s">
        <v>171</v>
      </c>
      <c r="R7" s="67" t="s">
        <v>172</v>
      </c>
      <c r="S7" s="69" t="s">
        <v>6</v>
      </c>
      <c r="T7" s="69" t="s">
        <v>173</v>
      </c>
    </row>
    <row r="8" spans="2:21" x14ac:dyDescent="0.35">
      <c r="B8" s="70" t="s">
        <v>174</v>
      </c>
      <c r="C8" s="22" t="s">
        <v>175</v>
      </c>
      <c r="D8" s="71">
        <f t="shared" ref="D8:S8" si="0">+D9+D16</f>
        <v>37035203758</v>
      </c>
      <c r="E8" s="71">
        <f t="shared" si="0"/>
        <v>0</v>
      </c>
      <c r="F8" s="71">
        <f t="shared" ref="F8:F19" si="1">+D8+E8</f>
        <v>37035203758</v>
      </c>
      <c r="G8" s="71">
        <f t="shared" si="0"/>
        <v>674569723</v>
      </c>
      <c r="H8" s="71">
        <f t="shared" si="0"/>
        <v>480882869</v>
      </c>
      <c r="I8" s="71">
        <f t="shared" si="0"/>
        <v>459380358</v>
      </c>
      <c r="J8" s="71">
        <f t="shared" si="0"/>
        <v>4310320096</v>
      </c>
      <c r="K8" s="71">
        <f t="shared" si="0"/>
        <v>5144564823</v>
      </c>
      <c r="L8" s="71">
        <f t="shared" si="0"/>
        <v>6143383448</v>
      </c>
      <c r="M8" s="71">
        <f t="shared" si="0"/>
        <v>2074522505</v>
      </c>
      <c r="N8" s="71">
        <f t="shared" si="0"/>
        <v>1931573197</v>
      </c>
      <c r="O8" s="71">
        <f t="shared" si="0"/>
        <v>1260990694</v>
      </c>
      <c r="P8" s="71">
        <f t="shared" si="0"/>
        <v>2140084269</v>
      </c>
      <c r="Q8" s="71">
        <f t="shared" si="0"/>
        <v>979688356</v>
      </c>
      <c r="R8" s="71">
        <f t="shared" si="0"/>
        <v>0</v>
      </c>
      <c r="S8" s="71">
        <f t="shared" si="0"/>
        <v>25599960338</v>
      </c>
      <c r="T8" s="72">
        <f>S8/D8</f>
        <v>0.69123314415328785</v>
      </c>
      <c r="U8" s="73"/>
    </row>
    <row r="9" spans="2:21" x14ac:dyDescent="0.35">
      <c r="B9" s="74" t="s">
        <v>176</v>
      </c>
      <c r="C9" s="21" t="s">
        <v>177</v>
      </c>
      <c r="D9" s="71">
        <f>+D10</f>
        <v>36071667513</v>
      </c>
      <c r="E9" s="71">
        <f>+E10</f>
        <v>0</v>
      </c>
      <c r="F9" s="71">
        <f t="shared" si="1"/>
        <v>36071667513</v>
      </c>
      <c r="G9" s="71">
        <f>+G10</f>
        <v>469302401</v>
      </c>
      <c r="H9" s="71">
        <f t="shared" ref="H9:R9" si="2">+H10</f>
        <v>392367171</v>
      </c>
      <c r="I9" s="71">
        <f t="shared" si="2"/>
        <v>254113036</v>
      </c>
      <c r="J9" s="71">
        <f t="shared" si="2"/>
        <v>4105052774</v>
      </c>
      <c r="K9" s="71">
        <f t="shared" si="2"/>
        <v>5056049125</v>
      </c>
      <c r="L9" s="71">
        <f t="shared" si="2"/>
        <v>6143383448</v>
      </c>
      <c r="M9" s="71">
        <f t="shared" si="2"/>
        <v>2074522505</v>
      </c>
      <c r="N9" s="71">
        <f t="shared" si="2"/>
        <v>1931573197</v>
      </c>
      <c r="O9" s="71">
        <f t="shared" si="2"/>
        <v>1260990694</v>
      </c>
      <c r="P9" s="71">
        <f t="shared" si="2"/>
        <v>2140084269</v>
      </c>
      <c r="Q9" s="71">
        <f t="shared" si="2"/>
        <v>979688356</v>
      </c>
      <c r="R9" s="71">
        <f t="shared" si="2"/>
        <v>0</v>
      </c>
      <c r="S9" s="71">
        <f>+S10</f>
        <v>24807126976</v>
      </c>
      <c r="T9" s="72">
        <f>S9/D9</f>
        <v>0.68771777648093668</v>
      </c>
    </row>
    <row r="10" spans="2:21" x14ac:dyDescent="0.35">
      <c r="B10" s="74" t="s">
        <v>178</v>
      </c>
      <c r="C10" s="21" t="s">
        <v>179</v>
      </c>
      <c r="D10" s="71">
        <f>D11+D15</f>
        <v>36071667513</v>
      </c>
      <c r="E10" s="71">
        <f>+E11+E15</f>
        <v>0</v>
      </c>
      <c r="F10" s="71">
        <f t="shared" si="1"/>
        <v>36071667513</v>
      </c>
      <c r="G10" s="71">
        <f>+G11+G15</f>
        <v>469302401</v>
      </c>
      <c r="H10" s="71">
        <f t="shared" ref="H10:R10" si="3">+H11+H15</f>
        <v>392367171</v>
      </c>
      <c r="I10" s="71">
        <f t="shared" si="3"/>
        <v>254113036</v>
      </c>
      <c r="J10" s="71">
        <f t="shared" si="3"/>
        <v>4105052774</v>
      </c>
      <c r="K10" s="71">
        <f t="shared" si="3"/>
        <v>5056049125</v>
      </c>
      <c r="L10" s="71">
        <f t="shared" si="3"/>
        <v>6143383448</v>
      </c>
      <c r="M10" s="71">
        <f t="shared" si="3"/>
        <v>2074522505</v>
      </c>
      <c r="N10" s="71">
        <f t="shared" si="3"/>
        <v>1931573197</v>
      </c>
      <c r="O10" s="71">
        <f t="shared" si="3"/>
        <v>1260990694</v>
      </c>
      <c r="P10" s="71">
        <f t="shared" si="3"/>
        <v>2140084269</v>
      </c>
      <c r="Q10" s="71">
        <f t="shared" si="3"/>
        <v>979688356</v>
      </c>
      <c r="R10" s="71">
        <f t="shared" si="3"/>
        <v>0</v>
      </c>
      <c r="S10" s="71">
        <f>+S11+S15</f>
        <v>24807126976</v>
      </c>
      <c r="T10" s="72">
        <f>S10/D11</f>
        <v>0.68808020838865469</v>
      </c>
    </row>
    <row r="11" spans="2:21" x14ac:dyDescent="0.35">
      <c r="B11" s="74" t="s">
        <v>180</v>
      </c>
      <c r="C11" s="21" t="s">
        <v>181</v>
      </c>
      <c r="D11" s="71">
        <v>36052667514</v>
      </c>
      <c r="E11" s="71"/>
      <c r="F11" s="71">
        <f t="shared" si="1"/>
        <v>36052667514</v>
      </c>
      <c r="G11" s="71">
        <v>450302402</v>
      </c>
      <c r="H11" s="71">
        <v>392367171</v>
      </c>
      <c r="I11" s="71">
        <v>254113036</v>
      </c>
      <c r="J11" s="75">
        <v>4105052774</v>
      </c>
      <c r="K11" s="71">
        <v>5056049125</v>
      </c>
      <c r="L11" s="71">
        <v>6143383448</v>
      </c>
      <c r="M11" s="71">
        <v>2074522505</v>
      </c>
      <c r="N11" s="71">
        <v>1931573197</v>
      </c>
      <c r="O11" s="71">
        <v>1260990694</v>
      </c>
      <c r="P11" s="71">
        <v>2140084269</v>
      </c>
      <c r="Q11" s="71">
        <v>979688356</v>
      </c>
      <c r="R11" s="71"/>
      <c r="S11" s="71">
        <f>SUM(G11:R11)</f>
        <v>24788126977</v>
      </c>
      <c r="T11" s="72">
        <f>S11/F11</f>
        <v>0.68755320164240985</v>
      </c>
    </row>
    <row r="12" spans="2:21" ht="30" hidden="1" customHeight="1" x14ac:dyDescent="0.35">
      <c r="B12" s="74" t="s">
        <v>182</v>
      </c>
      <c r="C12" s="21" t="s">
        <v>183</v>
      </c>
      <c r="D12" s="71"/>
      <c r="E12" s="71"/>
      <c r="F12" s="71">
        <f t="shared" si="1"/>
        <v>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>
        <v>0</v>
      </c>
    </row>
    <row r="13" spans="2:21" ht="20.25" hidden="1" customHeight="1" x14ac:dyDescent="0.35">
      <c r="B13" s="74" t="s">
        <v>184</v>
      </c>
      <c r="C13" s="21" t="s">
        <v>185</v>
      </c>
      <c r="D13" s="71"/>
      <c r="E13" s="71"/>
      <c r="F13" s="71">
        <f t="shared" si="1"/>
        <v>0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>
        <v>0</v>
      </c>
    </row>
    <row r="14" spans="2:21" ht="30.75" hidden="1" customHeight="1" x14ac:dyDescent="0.35">
      <c r="B14" s="74" t="s">
        <v>186</v>
      </c>
      <c r="C14" s="21" t="s">
        <v>187</v>
      </c>
      <c r="D14" s="71"/>
      <c r="E14" s="71"/>
      <c r="F14" s="71">
        <f t="shared" si="1"/>
        <v>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>
        <v>0</v>
      </c>
    </row>
    <row r="15" spans="2:21" x14ac:dyDescent="0.35">
      <c r="B15" s="74" t="s">
        <v>188</v>
      </c>
      <c r="C15" s="21" t="s">
        <v>189</v>
      </c>
      <c r="D15" s="71">
        <v>18999999</v>
      </c>
      <c r="E15" s="71"/>
      <c r="F15" s="71">
        <f t="shared" si="1"/>
        <v>18999999</v>
      </c>
      <c r="G15" s="71">
        <v>18999999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>
        <f t="shared" ref="S15:S18" si="4">SUM(G15:R15)</f>
        <v>18999999</v>
      </c>
      <c r="T15" s="72">
        <v>0</v>
      </c>
    </row>
    <row r="16" spans="2:21" x14ac:dyDescent="0.35">
      <c r="B16" s="74" t="s">
        <v>190</v>
      </c>
      <c r="C16" s="21" t="s">
        <v>191</v>
      </c>
      <c r="D16" s="71">
        <f t="shared" ref="D16:L16" si="5">SUM(D17:D19)</f>
        <v>963536245</v>
      </c>
      <c r="E16" s="71">
        <f t="shared" si="5"/>
        <v>0</v>
      </c>
      <c r="F16" s="71">
        <f t="shared" si="5"/>
        <v>963536245</v>
      </c>
      <c r="G16" s="71">
        <f t="shared" si="5"/>
        <v>205267322</v>
      </c>
      <c r="H16" s="71">
        <f t="shared" si="5"/>
        <v>88515698</v>
      </c>
      <c r="I16" s="71">
        <f t="shared" si="5"/>
        <v>205267322</v>
      </c>
      <c r="J16" s="71">
        <f t="shared" si="5"/>
        <v>205267322</v>
      </c>
      <c r="K16" s="71">
        <f t="shared" si="5"/>
        <v>88515698</v>
      </c>
      <c r="L16" s="71">
        <f t="shared" si="5"/>
        <v>0</v>
      </c>
      <c r="M16" s="71"/>
      <c r="N16" s="71"/>
      <c r="O16" s="71"/>
      <c r="P16" s="71"/>
      <c r="Q16" s="71"/>
      <c r="R16" s="71"/>
      <c r="S16" s="71">
        <f t="shared" si="4"/>
        <v>792833362</v>
      </c>
      <c r="T16" s="72">
        <v>0</v>
      </c>
    </row>
    <row r="17" spans="2:20" x14ac:dyDescent="0.35">
      <c r="B17" s="74" t="s">
        <v>192</v>
      </c>
      <c r="C17" s="21" t="s">
        <v>193</v>
      </c>
      <c r="D17" s="71">
        <f>781993681+1</f>
        <v>781993682</v>
      </c>
      <c r="E17" s="71"/>
      <c r="F17" s="71">
        <f t="shared" si="1"/>
        <v>781993682</v>
      </c>
      <c r="G17" s="71">
        <v>205267322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>
        <f t="shared" si="4"/>
        <v>205267322</v>
      </c>
      <c r="T17" s="72">
        <v>0</v>
      </c>
    </row>
    <row r="18" spans="2:20" x14ac:dyDescent="0.35">
      <c r="B18" s="74" t="s">
        <v>194</v>
      </c>
      <c r="C18" s="21" t="s">
        <v>195</v>
      </c>
      <c r="D18" s="71">
        <f>177031396+4511167</f>
        <v>181542563</v>
      </c>
      <c r="E18" s="71"/>
      <c r="F18" s="71">
        <f t="shared" si="1"/>
        <v>181542563</v>
      </c>
      <c r="G18" s="71"/>
      <c r="H18" s="71">
        <v>88515698</v>
      </c>
      <c r="I18" s="71">
        <v>205267322</v>
      </c>
      <c r="J18" s="71">
        <v>205267322</v>
      </c>
      <c r="K18" s="71">
        <v>88515698</v>
      </c>
      <c r="L18" s="71">
        <v>0</v>
      </c>
      <c r="M18" s="71"/>
      <c r="N18" s="71"/>
      <c r="O18" s="71"/>
      <c r="P18" s="71"/>
      <c r="Q18" s="71"/>
      <c r="R18" s="71"/>
      <c r="S18" s="71">
        <f t="shared" si="4"/>
        <v>587566040</v>
      </c>
      <c r="T18" s="72">
        <v>0</v>
      </c>
    </row>
    <row r="19" spans="2:20" x14ac:dyDescent="0.35">
      <c r="B19" s="74" t="s">
        <v>196</v>
      </c>
      <c r="C19" s="21" t="s">
        <v>197</v>
      </c>
      <c r="D19" s="71"/>
      <c r="E19" s="71"/>
      <c r="F19" s="71">
        <f t="shared" si="1"/>
        <v>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>
        <v>0</v>
      </c>
    </row>
    <row r="20" spans="2:20" x14ac:dyDescent="0.35">
      <c r="B20" s="74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2:20" x14ac:dyDescent="0.35">
      <c r="B21" s="76" t="s">
        <v>13</v>
      </c>
      <c r="C21" s="76"/>
      <c r="D21" s="77">
        <f>+D8</f>
        <v>37035203758</v>
      </c>
      <c r="E21" s="77">
        <f>+E8</f>
        <v>0</v>
      </c>
      <c r="F21" s="77">
        <f>+F8</f>
        <v>37035203758</v>
      </c>
      <c r="G21" s="77">
        <f t="shared" ref="G21:R21" si="6">+G8</f>
        <v>674569723</v>
      </c>
      <c r="H21" s="77">
        <f t="shared" si="6"/>
        <v>480882869</v>
      </c>
      <c r="I21" s="77">
        <f t="shared" si="6"/>
        <v>459380358</v>
      </c>
      <c r="J21" s="77">
        <f t="shared" si="6"/>
        <v>4310320096</v>
      </c>
      <c r="K21" s="77">
        <f t="shared" si="6"/>
        <v>5144564823</v>
      </c>
      <c r="L21" s="77">
        <f t="shared" si="6"/>
        <v>6143383448</v>
      </c>
      <c r="M21" s="77">
        <f t="shared" si="6"/>
        <v>2074522505</v>
      </c>
      <c r="N21" s="77">
        <f t="shared" si="6"/>
        <v>1931573197</v>
      </c>
      <c r="O21" s="77">
        <f t="shared" si="6"/>
        <v>1260990694</v>
      </c>
      <c r="P21" s="77">
        <f t="shared" si="6"/>
        <v>2140084269</v>
      </c>
      <c r="Q21" s="77">
        <f>+Q8</f>
        <v>979688356</v>
      </c>
      <c r="R21" s="77">
        <f t="shared" si="6"/>
        <v>0</v>
      </c>
      <c r="S21" s="77">
        <f>+S8</f>
        <v>25599960338</v>
      </c>
      <c r="T21" s="78">
        <f>+S21/F21</f>
        <v>0.69123314415328785</v>
      </c>
    </row>
    <row r="22" spans="2:20" ht="16.5" customHeight="1" x14ac:dyDescent="0.35">
      <c r="B22" s="74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2:20" x14ac:dyDescent="0.35">
      <c r="B23" s="79" t="s">
        <v>198</v>
      </c>
      <c r="C23" s="22" t="s">
        <v>199</v>
      </c>
      <c r="D23" s="71">
        <f>+D24+D25</f>
        <v>23233842739</v>
      </c>
      <c r="E23" s="71">
        <f t="shared" ref="E23:S23" si="7">+E24+E25</f>
        <v>-368628464</v>
      </c>
      <c r="F23" s="71">
        <f t="shared" si="7"/>
        <v>22865214275</v>
      </c>
      <c r="G23" s="71">
        <f t="shared" si="7"/>
        <v>955711831</v>
      </c>
      <c r="H23" s="71">
        <f t="shared" si="7"/>
        <v>3034438834</v>
      </c>
      <c r="I23" s="71">
        <f t="shared" si="7"/>
        <v>3790632049</v>
      </c>
      <c r="J23" s="71">
        <f t="shared" si="7"/>
        <v>4577308951</v>
      </c>
      <c r="K23" s="71">
        <f t="shared" si="7"/>
        <v>1098756700</v>
      </c>
      <c r="L23" s="71">
        <f t="shared" si="7"/>
        <v>3090804641</v>
      </c>
      <c r="M23" s="71">
        <f t="shared" si="7"/>
        <v>738312454</v>
      </c>
      <c r="N23" s="71">
        <f t="shared" si="7"/>
        <v>786013188</v>
      </c>
      <c r="O23" s="71">
        <f t="shared" si="7"/>
        <v>787343062</v>
      </c>
      <c r="P23" s="71">
        <f t="shared" si="7"/>
        <v>190381900</v>
      </c>
      <c r="Q23" s="71">
        <f t="shared" si="7"/>
        <v>99562752</v>
      </c>
      <c r="R23" s="71">
        <f t="shared" si="7"/>
        <v>0</v>
      </c>
      <c r="S23" s="71">
        <f t="shared" si="7"/>
        <v>19149266362</v>
      </c>
      <c r="T23" s="80">
        <f>+S23/F23</f>
        <v>0.8374846669570517</v>
      </c>
    </row>
    <row r="24" spans="2:20" x14ac:dyDescent="0.35">
      <c r="B24" s="21" t="s">
        <v>200</v>
      </c>
      <c r="C24" s="21" t="s">
        <v>201</v>
      </c>
      <c r="D24" s="71"/>
      <c r="E24" s="71"/>
      <c r="F24" s="71">
        <f>+D24+E24</f>
        <v>0</v>
      </c>
      <c r="G24" s="71"/>
      <c r="H24" s="71"/>
      <c r="I24" s="71"/>
      <c r="J24" s="71"/>
      <c r="K24" s="71">
        <f>+I24+J24</f>
        <v>0</v>
      </c>
      <c r="L24" s="71"/>
      <c r="M24" s="71"/>
      <c r="N24" s="71"/>
      <c r="O24" s="71"/>
      <c r="P24" s="71"/>
      <c r="Q24" s="71"/>
      <c r="R24" s="71"/>
      <c r="S24" s="71"/>
      <c r="T24" s="80">
        <v>0</v>
      </c>
    </row>
    <row r="25" spans="2:20" x14ac:dyDescent="0.35">
      <c r="B25" s="21" t="s">
        <v>202</v>
      </c>
      <c r="C25" s="21" t="s">
        <v>203</v>
      </c>
      <c r="D25" s="71">
        <f>+D26+D28+D29+D30</f>
        <v>23233842739</v>
      </c>
      <c r="E25" s="71">
        <f>+E26+E28+E29+E30</f>
        <v>-368628464</v>
      </c>
      <c r="F25" s="71">
        <f>+F26+F28+F29+F30</f>
        <v>22865214275</v>
      </c>
      <c r="G25" s="71">
        <f t="shared" ref="G25:R25" si="8">+G26+G28+G29+G30</f>
        <v>955711831</v>
      </c>
      <c r="H25" s="71">
        <f t="shared" si="8"/>
        <v>3034438834</v>
      </c>
      <c r="I25" s="71">
        <f t="shared" si="8"/>
        <v>3790632049</v>
      </c>
      <c r="J25" s="71">
        <f t="shared" si="8"/>
        <v>4577308951</v>
      </c>
      <c r="K25" s="71">
        <f t="shared" si="8"/>
        <v>1098756700</v>
      </c>
      <c r="L25" s="71">
        <f t="shared" si="8"/>
        <v>3090804641</v>
      </c>
      <c r="M25" s="71">
        <f t="shared" si="8"/>
        <v>738312454</v>
      </c>
      <c r="N25" s="71">
        <f t="shared" si="8"/>
        <v>786013188</v>
      </c>
      <c r="O25" s="71">
        <f t="shared" si="8"/>
        <v>787343062</v>
      </c>
      <c r="P25" s="71">
        <f t="shared" si="8"/>
        <v>190381900</v>
      </c>
      <c r="Q25" s="71">
        <f t="shared" si="8"/>
        <v>99562752</v>
      </c>
      <c r="R25" s="71">
        <f t="shared" si="8"/>
        <v>0</v>
      </c>
      <c r="S25" s="71">
        <f>+S26+S28+S29+S30</f>
        <v>19149266362</v>
      </c>
      <c r="T25" s="80">
        <f>+S25/F25</f>
        <v>0.8374846669570517</v>
      </c>
    </row>
    <row r="26" spans="2:20" ht="15.5" x14ac:dyDescent="0.35">
      <c r="B26" s="21" t="s">
        <v>204</v>
      </c>
      <c r="C26" s="21" t="s">
        <v>205</v>
      </c>
      <c r="D26" s="71">
        <f>23168716979+65125760</f>
        <v>23233842739</v>
      </c>
      <c r="E26" s="71">
        <v>-368628464</v>
      </c>
      <c r="F26" s="71">
        <f>+D26+E26</f>
        <v>22865214275</v>
      </c>
      <c r="G26" s="71">
        <v>955711831</v>
      </c>
      <c r="H26" s="71">
        <v>3034438834</v>
      </c>
      <c r="I26" s="71">
        <v>3790632049</v>
      </c>
      <c r="J26" s="71">
        <v>4577308951</v>
      </c>
      <c r="K26" s="71">
        <v>1098756700</v>
      </c>
      <c r="L26" s="71">
        <v>3090804641</v>
      </c>
      <c r="M26" s="71">
        <v>738312454</v>
      </c>
      <c r="N26" s="71">
        <v>786013188</v>
      </c>
      <c r="O26" s="71">
        <v>787343062</v>
      </c>
      <c r="P26" s="71">
        <v>190381900</v>
      </c>
      <c r="Q26" s="71">
        <v>99562752</v>
      </c>
      <c r="R26" s="81"/>
      <c r="S26" s="71">
        <f>SUM(G26:R26)</f>
        <v>19149266362</v>
      </c>
      <c r="T26" s="80">
        <f>+S26/F26</f>
        <v>0.8374846669570517</v>
      </c>
    </row>
    <row r="27" spans="2:20" x14ac:dyDescent="0.35">
      <c r="B27" s="21" t="s">
        <v>206</v>
      </c>
      <c r="C27" s="21" t="s">
        <v>207</v>
      </c>
      <c r="D27" s="71"/>
      <c r="E27" s="71"/>
      <c r="F27" s="71">
        <f>+D27+E27</f>
        <v>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80">
        <v>0</v>
      </c>
    </row>
    <row r="28" spans="2:20" x14ac:dyDescent="0.35">
      <c r="B28" s="21" t="s">
        <v>208</v>
      </c>
      <c r="C28" s="21" t="s">
        <v>209</v>
      </c>
      <c r="D28" s="71"/>
      <c r="E28" s="71"/>
      <c r="F28" s="71">
        <f>+D28+E28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80">
        <v>0</v>
      </c>
    </row>
    <row r="29" spans="2:20" x14ac:dyDescent="0.35">
      <c r="B29" s="21" t="s">
        <v>210</v>
      </c>
      <c r="C29" s="21" t="s">
        <v>211</v>
      </c>
      <c r="D29" s="71"/>
      <c r="E29" s="71"/>
      <c r="F29" s="71">
        <f>+D29+E29</f>
        <v>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80">
        <v>0</v>
      </c>
    </row>
    <row r="30" spans="2:20" x14ac:dyDescent="0.35">
      <c r="B30" s="21" t="s">
        <v>212</v>
      </c>
      <c r="C30" s="21" t="s">
        <v>213</v>
      </c>
      <c r="D30" s="71"/>
      <c r="E30" s="71"/>
      <c r="F30" s="71">
        <f>+D30+E30</f>
        <v>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80">
        <v>0</v>
      </c>
    </row>
    <row r="31" spans="2:20" x14ac:dyDescent="0.35"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2:20" x14ac:dyDescent="0.35">
      <c r="B32" s="82" t="s">
        <v>13</v>
      </c>
      <c r="C32" s="82"/>
      <c r="D32" s="83">
        <f>+D23</f>
        <v>23233842739</v>
      </c>
      <c r="E32" s="83">
        <f t="shared" ref="E32:S32" si="9">+E23</f>
        <v>-368628464</v>
      </c>
      <c r="F32" s="83">
        <f t="shared" si="9"/>
        <v>22865214275</v>
      </c>
      <c r="G32" s="83">
        <f t="shared" si="9"/>
        <v>955711831</v>
      </c>
      <c r="H32" s="83">
        <f>+H23</f>
        <v>3034438834</v>
      </c>
      <c r="I32" s="83">
        <f>+I23</f>
        <v>3790632049</v>
      </c>
      <c r="J32" s="83">
        <f t="shared" si="9"/>
        <v>4577308951</v>
      </c>
      <c r="K32" s="83">
        <f t="shared" si="9"/>
        <v>1098756700</v>
      </c>
      <c r="L32" s="83">
        <f t="shared" si="9"/>
        <v>3090804641</v>
      </c>
      <c r="M32" s="83">
        <f t="shared" si="9"/>
        <v>738312454</v>
      </c>
      <c r="N32" s="83">
        <f t="shared" si="9"/>
        <v>786013188</v>
      </c>
      <c r="O32" s="83">
        <f t="shared" si="9"/>
        <v>787343062</v>
      </c>
      <c r="P32" s="83">
        <f t="shared" si="9"/>
        <v>190381900</v>
      </c>
      <c r="Q32" s="83">
        <f t="shared" si="9"/>
        <v>99562752</v>
      </c>
      <c r="R32" s="83">
        <f t="shared" si="9"/>
        <v>0</v>
      </c>
      <c r="S32" s="83">
        <f t="shared" si="9"/>
        <v>19149266362</v>
      </c>
      <c r="T32" s="84">
        <f>+S32/F32</f>
        <v>0.8374846669570517</v>
      </c>
    </row>
    <row r="33" spans="2:20" x14ac:dyDescent="0.35"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2:20" x14ac:dyDescent="0.35">
      <c r="B34" s="85" t="s">
        <v>214</v>
      </c>
      <c r="C34" s="85"/>
      <c r="D34" s="86">
        <f>+D21+D32</f>
        <v>60269046497</v>
      </c>
      <c r="E34" s="86">
        <f t="shared" ref="E34:R34" si="10">+E21+E32</f>
        <v>-368628464</v>
      </c>
      <c r="F34" s="86">
        <f>+F21+F32</f>
        <v>59900418033</v>
      </c>
      <c r="G34" s="86">
        <f t="shared" si="10"/>
        <v>1630281554</v>
      </c>
      <c r="H34" s="86">
        <f t="shared" si="10"/>
        <v>3515321703</v>
      </c>
      <c r="I34" s="86">
        <f>+I21+I32</f>
        <v>4250012407</v>
      </c>
      <c r="J34" s="86">
        <f t="shared" si="10"/>
        <v>8887629047</v>
      </c>
      <c r="K34" s="86">
        <f t="shared" si="10"/>
        <v>6243321523</v>
      </c>
      <c r="L34" s="86">
        <f t="shared" si="10"/>
        <v>9234188089</v>
      </c>
      <c r="M34" s="86">
        <f t="shared" si="10"/>
        <v>2812834959</v>
      </c>
      <c r="N34" s="86">
        <f t="shared" si="10"/>
        <v>2717586385</v>
      </c>
      <c r="O34" s="86">
        <f t="shared" si="10"/>
        <v>2048333756</v>
      </c>
      <c r="P34" s="86">
        <f t="shared" si="10"/>
        <v>2330466169</v>
      </c>
      <c r="Q34" s="86">
        <f t="shared" si="10"/>
        <v>1079251108</v>
      </c>
      <c r="R34" s="86">
        <f t="shared" si="10"/>
        <v>0</v>
      </c>
      <c r="S34" s="86">
        <f>+S21+S32</f>
        <v>44749226700</v>
      </c>
      <c r="T34" s="87">
        <f>+S34/F34</f>
        <v>0.7470603406364712</v>
      </c>
    </row>
    <row r="35" spans="2:20" x14ac:dyDescent="0.35">
      <c r="B35" s="88"/>
      <c r="C35" s="88"/>
      <c r="D35" s="89"/>
      <c r="E35" s="89"/>
      <c r="F35" s="89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</row>
    <row r="36" spans="2:20" ht="78" customHeight="1" x14ac:dyDescent="0.35">
      <c r="C36" s="98"/>
      <c r="D36" s="75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92"/>
    </row>
    <row r="37" spans="2:20" ht="16.899999999999999" customHeight="1" x14ac:dyDescent="0.35">
      <c r="C37" s="94" t="s">
        <v>217</v>
      </c>
      <c r="G37" s="148" t="s">
        <v>26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</row>
    <row r="38" spans="2:20" ht="28.9" customHeight="1" x14ac:dyDescent="0.35">
      <c r="C38" s="99" t="s">
        <v>218</v>
      </c>
      <c r="G38" s="150" t="s">
        <v>215</v>
      </c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</row>
    <row r="39" spans="2:20" ht="28.9" customHeight="1" x14ac:dyDescent="0.35">
      <c r="C39" s="95"/>
      <c r="G39" s="96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</row>
    <row r="41" spans="2:20" ht="16.5" x14ac:dyDescent="0.35">
      <c r="B41" s="21" t="s">
        <v>216</v>
      </c>
      <c r="F41" s="97"/>
      <c r="K41" s="75"/>
    </row>
  </sheetData>
  <mergeCells count="2">
    <mergeCell ref="G37:T37"/>
    <mergeCell ref="G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INGRESOS</vt:lpstr>
      <vt:lpstr>EJECUCION GASTOS </vt:lpstr>
      <vt:lpstr>EJECUCION RESERVAS </vt:lpstr>
      <vt:lpstr>EJECUCION RESERVAS INGRESOS</vt:lpstr>
      <vt:lpstr>'EJECUCION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Tulio Cubillos Alzate</dc:creator>
  <cp:lastModifiedBy>Admin</cp:lastModifiedBy>
  <cp:lastPrinted>2020-12-10T03:34:24Z</cp:lastPrinted>
  <dcterms:created xsi:type="dcterms:W3CDTF">2020-12-07T22:09:35Z</dcterms:created>
  <dcterms:modified xsi:type="dcterms:W3CDTF">2020-12-14T13:20:02Z</dcterms:modified>
</cp:coreProperties>
</file>