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EJECUCIONES FEBRERO 2021\DEFINITIVAS\"/>
    </mc:Choice>
  </mc:AlternateContent>
  <xr:revisionPtr revIDLastSave="0" documentId="8_{8A9DA992-9324-476B-82C5-407DA0E86AE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JECUCION INGRESOS" sheetId="1" r:id="rId1"/>
    <sheet name="EJECUCION GASTOS" sheetId="2" r:id="rId2"/>
    <sheet name="EJECUCION RESERVAS " sheetId="4" r:id="rId3"/>
    <sheet name="EJECUCION RESERVAS INGRESO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S26" i="3"/>
  <c r="T26" i="3" s="1"/>
  <c r="F26" i="3"/>
  <c r="R25" i="3"/>
  <c r="R23" i="3" s="1"/>
  <c r="R32" i="3" s="1"/>
  <c r="Q25" i="3"/>
  <c r="P25" i="3"/>
  <c r="O25" i="3"/>
  <c r="N25" i="3"/>
  <c r="N23" i="3" s="1"/>
  <c r="N32" i="3" s="1"/>
  <c r="M25" i="3"/>
  <c r="L25" i="3"/>
  <c r="K25" i="3"/>
  <c r="J25" i="3"/>
  <c r="J23" i="3" s="1"/>
  <c r="J32" i="3" s="1"/>
  <c r="I25" i="3"/>
  <c r="H25" i="3"/>
  <c r="G25" i="3"/>
  <c r="F25" i="3"/>
  <c r="E25" i="3"/>
  <c r="D25" i="3"/>
  <c r="K24" i="3"/>
  <c r="F24" i="3"/>
  <c r="F23" i="3" s="1"/>
  <c r="F32" i="3" s="1"/>
  <c r="Q23" i="3"/>
  <c r="Q32" i="3" s="1"/>
  <c r="P23" i="3"/>
  <c r="P32" i="3" s="1"/>
  <c r="O23" i="3"/>
  <c r="O32" i="3" s="1"/>
  <c r="M23" i="3"/>
  <c r="M32" i="3" s="1"/>
  <c r="L23" i="3"/>
  <c r="L32" i="3" s="1"/>
  <c r="K23" i="3"/>
  <c r="K32" i="3" s="1"/>
  <c r="I23" i="3"/>
  <c r="I32" i="3" s="1"/>
  <c r="H23" i="3"/>
  <c r="H32" i="3" s="1"/>
  <c r="G23" i="3"/>
  <c r="G32" i="3" s="1"/>
  <c r="E23" i="3"/>
  <c r="E32" i="3" s="1"/>
  <c r="D23" i="3"/>
  <c r="D32" i="3" s="1"/>
  <c r="F19" i="3"/>
  <c r="S18" i="3"/>
  <c r="F18" i="3"/>
  <c r="S17" i="3"/>
  <c r="F17" i="3"/>
  <c r="S16" i="3"/>
  <c r="L16" i="3"/>
  <c r="K16" i="3"/>
  <c r="J16" i="3"/>
  <c r="I16" i="3"/>
  <c r="H16" i="3"/>
  <c r="G16" i="3"/>
  <c r="F16" i="3"/>
  <c r="E16" i="3"/>
  <c r="D16" i="3"/>
  <c r="S15" i="3"/>
  <c r="F15" i="3"/>
  <c r="F14" i="3"/>
  <c r="F13" i="3"/>
  <c r="F12" i="3"/>
  <c r="S11" i="3"/>
  <c r="D11" i="3"/>
  <c r="F11" i="3" s="1"/>
  <c r="R10" i="3"/>
  <c r="Q10" i="3"/>
  <c r="Q9" i="3" s="1"/>
  <c r="Q8" i="3" s="1"/>
  <c r="Q21" i="3" s="1"/>
  <c r="P10" i="3"/>
  <c r="O10" i="3"/>
  <c r="O9" i="3" s="1"/>
  <c r="O8" i="3" s="1"/>
  <c r="O21" i="3" s="1"/>
  <c r="O34" i="3" s="1"/>
  <c r="N10" i="3"/>
  <c r="M10" i="3"/>
  <c r="M9" i="3" s="1"/>
  <c r="M8" i="3" s="1"/>
  <c r="M21" i="3" s="1"/>
  <c r="L10" i="3"/>
  <c r="K10" i="3"/>
  <c r="K9" i="3" s="1"/>
  <c r="K8" i="3" s="1"/>
  <c r="K21" i="3" s="1"/>
  <c r="K34" i="3" s="1"/>
  <c r="J10" i="3"/>
  <c r="I10" i="3"/>
  <c r="I9" i="3" s="1"/>
  <c r="I8" i="3" s="1"/>
  <c r="I21" i="3" s="1"/>
  <c r="I34" i="3" s="1"/>
  <c r="H10" i="3"/>
  <c r="G10" i="3"/>
  <c r="G9" i="3" s="1"/>
  <c r="G8" i="3" s="1"/>
  <c r="G21" i="3" s="1"/>
  <c r="G34" i="3" s="1"/>
  <c r="E10" i="3"/>
  <c r="E9" i="3" s="1"/>
  <c r="E8" i="3" s="1"/>
  <c r="E21" i="3" s="1"/>
  <c r="E34" i="3" s="1"/>
  <c r="R9" i="3"/>
  <c r="R8" i="3" s="1"/>
  <c r="R21" i="3" s="1"/>
  <c r="P9" i="3"/>
  <c r="P8" i="3" s="1"/>
  <c r="P21" i="3" s="1"/>
  <c r="P34" i="3" s="1"/>
  <c r="N9" i="3"/>
  <c r="N8" i="3" s="1"/>
  <c r="N21" i="3" s="1"/>
  <c r="N34" i="3" s="1"/>
  <c r="L9" i="3"/>
  <c r="L8" i="3" s="1"/>
  <c r="L21" i="3" s="1"/>
  <c r="J9" i="3"/>
  <c r="J8" i="3" s="1"/>
  <c r="J21" i="3" s="1"/>
  <c r="H9" i="3"/>
  <c r="H8" i="3" s="1"/>
  <c r="H21" i="3" s="1"/>
  <c r="H34" i="3" s="1"/>
  <c r="J34" i="3" l="1"/>
  <c r="Q34" i="3"/>
  <c r="T11" i="3"/>
  <c r="R34" i="3"/>
  <c r="M34" i="3"/>
  <c r="L34" i="3"/>
  <c r="S10" i="3"/>
  <c r="D10" i="3"/>
  <c r="S25" i="3"/>
  <c r="F10" i="3" l="1"/>
  <c r="D9" i="3"/>
  <c r="S9" i="3"/>
  <c r="T10" i="3"/>
  <c r="T25" i="3"/>
  <c r="S23" i="3"/>
  <c r="T23" i="3" l="1"/>
  <c r="S32" i="3"/>
  <c r="T32" i="3" s="1"/>
  <c r="D8" i="3"/>
  <c r="F9" i="3"/>
  <c r="S8" i="3"/>
  <c r="T9" i="3"/>
  <c r="D21" i="3" l="1"/>
  <c r="D34" i="3" s="1"/>
  <c r="F8" i="3"/>
  <c r="F21" i="3" s="1"/>
  <c r="F34" i="3" s="1"/>
  <c r="T8" i="3"/>
  <c r="S21" i="3"/>
  <c r="S34" i="3" l="1"/>
  <c r="T34" i="3" s="1"/>
  <c r="T21" i="3"/>
  <c r="U85" i="2" l="1"/>
  <c r="U91" i="2" s="1"/>
  <c r="T85" i="2"/>
  <c r="T91" i="2" s="1"/>
  <c r="S85" i="2"/>
  <c r="S91" i="2" s="1"/>
  <c r="R85" i="2"/>
  <c r="R91" i="2" s="1"/>
  <c r="Q85" i="2"/>
  <c r="Q91" i="2" s="1"/>
  <c r="P85" i="2"/>
  <c r="P91" i="2" s="1"/>
  <c r="O85" i="2"/>
  <c r="O91" i="2" s="1"/>
  <c r="N85" i="2"/>
  <c r="N91" i="2" s="1"/>
  <c r="M85" i="2"/>
  <c r="M91" i="2" s="1"/>
  <c r="L85" i="2"/>
  <c r="L91" i="2" s="1"/>
  <c r="K85" i="2"/>
  <c r="K91" i="2" s="1"/>
  <c r="J85" i="2"/>
  <c r="J91" i="2" s="1"/>
  <c r="I85" i="2"/>
  <c r="I91" i="2" s="1"/>
  <c r="H85" i="2"/>
  <c r="H91" i="2" s="1"/>
  <c r="G85" i="2"/>
  <c r="G91" i="2" s="1"/>
  <c r="F85" i="2"/>
  <c r="F91" i="2" s="1"/>
  <c r="E85" i="2"/>
  <c r="E91" i="2" s="1"/>
  <c r="D85" i="2"/>
  <c r="D91" i="2" s="1"/>
  <c r="C85" i="2"/>
  <c r="C91" i="2" s="1"/>
  <c r="B85" i="2"/>
  <c r="B91" i="2" s="1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<sst xmlns="http://schemas.openxmlformats.org/spreadsheetml/2006/main" count="700" uniqueCount="486">
  <si>
    <t>Ce.gestores / Pos.presupuestarias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</si>
  <si>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</si>
  <si>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</si>
  <si>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</si>
  <si>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</si>
  <si>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</si>
  <si>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</si>
  <si>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</si>
  <si>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</si>
  <si>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</si>
  <si>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</si>
  <si>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</si>
  <si>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</si>
  <si>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TOTAL</t>
  </si>
  <si>
    <t>0228-01  UNIDAD ADMINISTRATIVA ESPECIAL DE SERVIC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</si>
  <si>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</si>
  <si>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</si>
  <si>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</si>
  <si>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</si>
  <si>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</si>
  <si>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</si>
  <si>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</si>
  <si>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</si>
  <si>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</si>
  <si>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</si>
  <si>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</si>
  <si>
    <t>SISTEMA DE PRESUPUESTO DISTRITAL - BOGDATA</t>
  </si>
  <si>
    <t>EJECUCION PRESUPUESTAL</t>
  </si>
  <si>
    <t>SECRETARIA DE HACIENDA - DIRECCION DISTRITAL DE PRESUPUESTO</t>
  </si>
  <si>
    <t>EJECUCION DE PRESUPUESTO RENTAS E INGRESOS</t>
  </si>
  <si>
    <t>ENTIDAD:                                    228 - UNIDAD ADMINISTRATIVA ESPECIAL DE SERVICIOS PÚBLICOS</t>
  </si>
  <si>
    <t>UNIDAD EJECUTORA:               01 - UNIDAD 01</t>
  </si>
  <si>
    <t>VIGENCIA FISCAL:                                             2021</t>
  </si>
  <si>
    <t>MES:                                                                    FEBRERO</t>
  </si>
  <si>
    <t>SANDRA RUIZ MEDELLIN</t>
  </si>
  <si>
    <t>LUZ AMANDA CAMACHO SANCHEZ</t>
  </si>
  <si>
    <t>RESPONSABLE DEL PRESUPUESTO</t>
  </si>
  <si>
    <t>ORDENADOR DEL GASTO</t>
  </si>
  <si>
    <t>CC No. 5237713</t>
  </si>
  <si>
    <t>CC No. 51816415 DE BOGOTÁ</t>
  </si>
  <si>
    <t>Teléfono: 3580400</t>
  </si>
  <si>
    <t>INFORME DE EJECUCION DEL PRESUPUESTO DE GASTOS E INVERSIONES</t>
  </si>
  <si>
    <t>ENTIDAD:                                          228 - UNIDAD ADMINISTRATIVA ESPECIAL DE SERVICIOS PÚBLICOS</t>
  </si>
  <si>
    <t>MES:                                                               FEBRERO</t>
  </si>
  <si>
    <t>UNIDAD EJECUTORA:                      01 - UNIDAD 01</t>
  </si>
  <si>
    <t>VIGENCIA FISCAL:                                        2021</t>
  </si>
  <si>
    <t>Entidad/Proyecto/ObjetoGasto/Fuente</t>
  </si>
  <si>
    <t>Apropiación Inicial</t>
  </si>
  <si>
    <t>Modific. Acumulado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</si>
  <si>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</si>
  <si>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</si>
  <si>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</si>
  <si>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</si>
  <si>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</si>
  <si>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</si>
  <si>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</si>
  <si>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</si>
  <si>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</si>
  <si>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</si>
  <si>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</si>
  <si>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</si>
  <si>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</si>
  <si>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</si>
  <si>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</si>
  <si>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</si>
  <si>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000000000000000000228  0228 - Programa Funcionamiento - UAESP</t>
  </si>
  <si>
    <t xml:space="preserve">GASTOS DE PERSONAL 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</si>
  <si>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</si>
  <si>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</si>
  <si>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</si>
  <si>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</si>
  <si>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</si>
  <si>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</si>
  <si>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</si>
  <si>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</si>
  <si>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</si>
  <si>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</si>
  <si>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</si>
  <si>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</si>
  <si>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</si>
  <si>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</si>
  <si>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</si>
  <si>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</si>
  <si>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</si>
  <si>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</si>
  <si>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</si>
  <si>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</si>
  <si>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</si>
  <si>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</si>
  <si>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</si>
  <si>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</si>
  <si>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</si>
  <si>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 xml:space="preserve">ADQUISICION DE BIENES Y SERVICIOS 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</si>
  <si>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</si>
  <si>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</si>
  <si>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</si>
  <si>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</si>
  <si>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</si>
  <si>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</si>
  <si>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</si>
  <si>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</si>
  <si>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</si>
  <si>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</si>
  <si>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</si>
  <si>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</si>
  <si>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</si>
  <si>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</si>
  <si>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</si>
  <si>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</si>
  <si>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</si>
  <si>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</si>
  <si>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</si>
  <si>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</si>
  <si>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</si>
  <si>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</si>
  <si>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</si>
  <si>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</si>
  <si>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</si>
  <si>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</si>
  <si>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</si>
  <si>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</si>
  <si>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</si>
  <si>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</si>
  <si>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</si>
  <si>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</si>
  <si>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</si>
  <si>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</si>
  <si>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</si>
  <si>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</si>
  <si>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</si>
  <si>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</si>
  <si>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</si>
  <si>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</si>
  <si>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</si>
  <si>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</si>
  <si>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</si>
  <si>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</si>
  <si>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TRANSFERENCIAS CORRIENTES DE FUNCIONAMIENTO</t>
  </si>
  <si>
    <t>13105010204      Servicio de alumbrado público</t>
  </si>
  <si>
    <t>131050701        Sentencias</t>
  </si>
  <si>
    <t xml:space="preserve">INVERSION DIRECTA 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</si>
  <si>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</si>
  <si>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</si>
  <si>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</si>
  <si>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</si>
  <si>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</si>
  <si>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GASTOS 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</si>
  <si>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</si>
  <si>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</si>
  <si>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</si>
  <si>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</si>
  <si>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</si>
  <si>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</si>
  <si>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</si>
  <si>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</si>
  <si>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</si>
  <si>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</si>
  <si>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</si>
  <si>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</si>
  <si>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</si>
  <si>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</si>
  <si>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</si>
  <si>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</si>
  <si>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</si>
  <si>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</si>
  <si>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</si>
  <si>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</si>
  <si>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</si>
  <si>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</si>
  <si>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</si>
  <si>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</si>
  <si>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</si>
  <si>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</si>
  <si>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</si>
  <si>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</si>
  <si>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</si>
  <si>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</si>
  <si>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</si>
  <si>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</si>
  <si>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</si>
  <si>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</si>
  <si>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</si>
  <si>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</si>
  <si>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</si>
  <si>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</si>
  <si>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</si>
  <si>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</si>
  <si>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</si>
  <si>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</si>
  <si>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</si>
  <si>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</si>
  <si>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</si>
  <si>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</si>
  <si>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</si>
  <si>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</si>
  <si>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</si>
  <si>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</si>
  <si>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</si>
  <si>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</si>
  <si>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</si>
  <si>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</si>
  <si>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</si>
  <si>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</si>
  <si>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</si>
  <si>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</si>
  <si>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</si>
  <si>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</si>
  <si>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</si>
  <si>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</si>
  <si>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</si>
  <si>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</si>
  <si>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 xml:space="preserve">SANDRA RUIZ MEDELLIN 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</si>
  <si>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</si>
  <si>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</si>
  <si>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PREDIS</t>
    </r>
  </si>
  <si>
    <t>INFORME DE EJECUCION RESERVAS PRESUPUESTALES</t>
  </si>
  <si>
    <t>MES:                                                                  FEBRERO</t>
  </si>
  <si>
    <t>VIGENCIA FISCAL:                                            2021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</si>
  <si>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</si>
  <si>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</si>
  <si>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</si>
  <si>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</si>
  <si>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</si>
  <si>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</si>
  <si>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</si>
  <si>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</si>
  <si>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</si>
  <si>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</si>
  <si>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</si>
  <si>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</si>
  <si>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</si>
  <si>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</si>
  <si>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</si>
  <si>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</si>
  <si>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</si>
  <si>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</si>
  <si>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</si>
  <si>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</si>
  <si>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</si>
  <si>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</si>
  <si>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</si>
  <si>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</si>
  <si>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</si>
  <si>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</si>
  <si>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</si>
  <si>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</si>
  <si>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</si>
  <si>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</si>
  <si>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</si>
  <si>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</si>
  <si>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</si>
  <si>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</si>
  <si>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</si>
  <si>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</si>
  <si>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</si>
  <si>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</si>
  <si>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</si>
  <si>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</si>
  <si>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</si>
  <si>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</si>
  <si>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</si>
  <si>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</si>
  <si>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</si>
  <si>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</si>
  <si>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</si>
  <si>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</si>
  <si>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</si>
  <si>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</si>
  <si>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</si>
  <si>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</si>
  <si>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</si>
  <si>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</si>
  <si>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</si>
  <si>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</si>
  <si>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</si>
  <si>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</si>
  <si>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</si>
  <si>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</si>
  <si>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</si>
  <si>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</si>
  <si>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</si>
  <si>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</si>
  <si>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</si>
  <si>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</si>
  <si>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</si>
  <si>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</si>
  <si>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</si>
  <si>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</si>
  <si>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</si>
  <si>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</si>
  <si>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</si>
  <si>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</si>
  <si>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</si>
  <si>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</si>
  <si>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</si>
  <si>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</si>
  <si>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</si>
  <si>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</si>
  <si>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</si>
  <si>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</si>
  <si>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</si>
  <si>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</si>
  <si>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</si>
  <si>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</si>
  <si>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</si>
  <si>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</si>
  <si>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</si>
  <si>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</si>
  <si>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</si>
  <si>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</si>
  <si>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</si>
  <si>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</si>
  <si>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</si>
  <si>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</si>
  <si>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</si>
  <si>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</si>
  <si>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</si>
  <si>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</si>
  <si>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</si>
  <si>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</si>
  <si>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</si>
  <si>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</si>
  <si>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</si>
  <si>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</si>
  <si>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</si>
  <si>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</si>
  <si>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</si>
  <si>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</si>
  <si>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</si>
  <si>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</si>
  <si>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</si>
  <si>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</si>
  <si>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</si>
  <si>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</si>
  <si>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</si>
  <si>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</si>
  <si>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</si>
  <si>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</si>
  <si>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</si>
  <si>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</si>
  <si>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</si>
  <si>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</si>
  <si>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</si>
  <si>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</si>
  <si>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</si>
  <si>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</si>
  <si>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</si>
  <si>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</si>
  <si>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</si>
  <si>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</si>
  <si>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</si>
  <si>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</si>
  <si>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</si>
  <si>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</si>
  <si>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</si>
  <si>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</si>
  <si>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</si>
  <si>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</si>
  <si>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</si>
  <si>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</si>
  <si>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</si>
  <si>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</si>
  <si>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</si>
  <si>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</si>
  <si>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</si>
  <si>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</si>
  <si>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</si>
  <si>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</si>
  <si>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</si>
  <si>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</si>
  <si>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</si>
  <si>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INVERSION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</si>
  <si>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</si>
  <si>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</si>
  <si>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</si>
  <si>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</si>
  <si>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</si>
  <si>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</si>
  <si>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</si>
  <si>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</si>
  <si>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</si>
  <si>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</si>
  <si>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</si>
  <si>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</si>
  <si>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</si>
  <si>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</si>
  <si>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</si>
  <si>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</si>
  <si>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</si>
  <si>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</si>
  <si>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</si>
  <si>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</si>
  <si>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</si>
  <si>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</si>
  <si>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</si>
  <si>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</si>
  <si>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</si>
  <si>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</si>
  <si>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</si>
  <si>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</si>
  <si>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</si>
  <si>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</si>
  <si>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</si>
  <si>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</si>
  <si>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</si>
  <si>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</si>
  <si>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</si>
  <si>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</si>
  <si>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</si>
  <si>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</si>
  <si>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</si>
  <si>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</si>
  <si>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</si>
  <si>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</si>
  <si>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</si>
  <si>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</si>
  <si>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</si>
  <si>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</si>
  <si>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</si>
  <si>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</si>
  <si>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</si>
  <si>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</si>
  <si>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</si>
  <si>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</si>
  <si>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</si>
  <si>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</si>
  <si>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</si>
  <si>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</si>
  <si>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</si>
  <si>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</si>
  <si>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</si>
  <si>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</si>
  <si>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</si>
  <si>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</si>
  <si>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</si>
  <si>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</si>
  <si>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</si>
  <si>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</si>
  <si>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</si>
  <si>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</si>
  <si>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</si>
  <si>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</si>
  <si>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</si>
  <si>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</si>
  <si>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</si>
  <si>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</si>
  <si>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</si>
  <si>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</si>
  <si>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</si>
  <si>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</si>
  <si>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</si>
  <si>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</si>
  <si>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</si>
  <si>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</si>
  <si>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</si>
  <si>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</si>
  <si>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</si>
  <si>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</si>
  <si>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</si>
  <si>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</si>
  <si>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</si>
  <si>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</si>
  <si>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</si>
  <si>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</si>
  <si>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</si>
  <si>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</si>
  <si>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</si>
  <si>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</si>
  <si>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</si>
  <si>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</si>
  <si>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</si>
  <si>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</si>
  <si>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</si>
  <si>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</si>
  <si>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</si>
  <si>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</si>
  <si>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</si>
  <si>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</si>
  <si>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</si>
  <si>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</si>
  <si>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</si>
  <si>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</si>
  <si>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1010600151</t>
  </si>
  <si>
    <t>Mejoramiento y mantenimiento de sedes administrativas</t>
  </si>
  <si>
    <t>1020300500</t>
  </si>
  <si>
    <t>Compras equipo, licencias y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</si>
</sst>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18" fillId="0" borderId="0" xfId="0" applyFont="1" applyAlignment="1">
      <alignment horizontal="center" wrapText="1"/>
    </xf>
    <xf numFmtId="0" fontId="16" fillId="0" borderId="10" xfId="0" applyFont="1" applyBorder="1"/>
    <xf numFmtId="164" fontId="16" fillId="0" borderId="11" xfId="1" applyNumberFormat="1" applyFont="1" applyBorder="1"/>
    <xf numFmtId="0" fontId="16" fillId="0" borderId="11" xfId="0" applyFont="1" applyBorder="1"/>
    <xf numFmtId="0" fontId="16" fillId="0" borderId="13" xfId="0" applyFont="1" applyBorder="1"/>
    <xf numFmtId="164" fontId="16" fillId="0" borderId="14" xfId="1" applyNumberFormat="1" applyFont="1" applyBorder="1"/>
    <xf numFmtId="0" fontId="16" fillId="0" borderId="14" xfId="0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6" xfId="0" applyFont="1" applyBorder="1"/>
    <xf numFmtId="164" fontId="16" fillId="0" borderId="16" xfId="1" applyNumberFormat="1" applyFont="1" applyBorder="1"/>
    <xf numFmtId="2" fontId="16" fillId="0" borderId="16" xfId="0" applyNumberFormat="1" applyFont="1" applyBorder="1"/>
    <xf numFmtId="0" fontId="16" fillId="0" borderId="0" xfId="0" applyFont="1"/>
    <xf numFmtId="0" fontId="0" fillId="0" borderId="16" xfId="0" applyBorder="1"/>
    <xf numFmtId="164" fontId="0" fillId="0" borderId="16" xfId="1" applyNumberFormat="1" applyFont="1" applyBorder="1"/>
    <xf numFmtId="164" fontId="0" fillId="0" borderId="14" xfId="1" applyNumberFormat="1" applyFont="1" applyBorder="1"/>
    <xf numFmtId="164" fontId="16" fillId="0" borderId="0" xfId="1" applyNumberFormat="1" applyFont="1"/>
    <xf numFmtId="0" fontId="19" fillId="0" borderId="0" xfId="0" applyFont="1" applyAlignment="1">
      <alignment horizontal="center"/>
    </xf>
    <xf numFmtId="164" fontId="19" fillId="0" borderId="0" xfId="1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164" fontId="16" fillId="0" borderId="11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16" fillId="33" borderId="10" xfId="0" applyFont="1" applyFill="1" applyBorder="1"/>
    <xf numFmtId="164" fontId="16" fillId="33" borderId="11" xfId="1" applyNumberFormat="1" applyFont="1" applyFill="1" applyBorder="1"/>
    <xf numFmtId="0" fontId="16" fillId="33" borderId="11" xfId="0" applyFont="1" applyFill="1" applyBorder="1"/>
    <xf numFmtId="164" fontId="0" fillId="33" borderId="11" xfId="1" applyNumberFormat="1" applyFont="1" applyFill="1" applyBorder="1"/>
    <xf numFmtId="43" fontId="0" fillId="33" borderId="11" xfId="1" applyFont="1" applyFill="1" applyBorder="1"/>
    <xf numFmtId="0" fontId="0" fillId="33" borderId="11" xfId="0" applyFill="1" applyBorder="1"/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16" fillId="33" borderId="13" xfId="0" applyFont="1" applyFill="1" applyBorder="1"/>
    <xf numFmtId="164" fontId="16" fillId="33" borderId="14" xfId="1" applyNumberFormat="1" applyFont="1" applyFill="1" applyBorder="1"/>
    <xf numFmtId="0" fontId="16" fillId="33" borderId="14" xfId="0" applyFont="1" applyFill="1" applyBorder="1"/>
    <xf numFmtId="164" fontId="0" fillId="33" borderId="14" xfId="1" applyNumberFormat="1" applyFont="1" applyFill="1" applyBorder="1"/>
    <xf numFmtId="43" fontId="0" fillId="33" borderId="14" xfId="1" applyFont="1" applyFill="1" applyBorder="1"/>
    <xf numFmtId="0" fontId="0" fillId="33" borderId="14" xfId="0" applyFill="1" applyBorder="1"/>
    <xf numFmtId="0" fontId="16" fillId="33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20" fillId="33" borderId="16" xfId="0" applyFont="1" applyFill="1" applyBorder="1" applyAlignment="1">
      <alignment vertical="center"/>
    </xf>
    <xf numFmtId="0" fontId="20" fillId="33" borderId="16" xfId="0" applyFont="1" applyFill="1" applyBorder="1" applyAlignment="1">
      <alignment horizontal="center" vertical="center" wrapText="1"/>
    </xf>
    <xf numFmtId="43" fontId="20" fillId="33" borderId="16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center"/>
    </xf>
    <xf numFmtId="0" fontId="16" fillId="33" borderId="16" xfId="0" applyFont="1" applyFill="1" applyBorder="1"/>
    <xf numFmtId="164" fontId="16" fillId="33" borderId="16" xfId="1" applyNumberFormat="1" applyFont="1" applyFill="1" applyBorder="1"/>
    <xf numFmtId="10" fontId="16" fillId="0" borderId="16" xfId="43" applyNumberFormat="1" applyFont="1" applyBorder="1"/>
    <xf numFmtId="10" fontId="16" fillId="0" borderId="0" xfId="43" applyNumberFormat="1" applyFont="1"/>
    <xf numFmtId="0" fontId="16" fillId="33" borderId="0" xfId="0" applyFont="1" applyFill="1" applyAlignment="1">
      <alignment horizontal="left"/>
    </xf>
    <xf numFmtId="2" fontId="0" fillId="0" borderId="16" xfId="0" applyNumberFormat="1" applyBorder="1"/>
    <xf numFmtId="9" fontId="16" fillId="0" borderId="0" xfId="43" applyFont="1"/>
    <xf numFmtId="0" fontId="0" fillId="33" borderId="0" xfId="0" applyFill="1"/>
    <xf numFmtId="164" fontId="0" fillId="33" borderId="0" xfId="0" applyNumberFormat="1" applyFill="1"/>
    <xf numFmtId="164" fontId="0" fillId="33" borderId="0" xfId="1" applyNumberFormat="1" applyFont="1" applyFill="1"/>
    <xf numFmtId="43" fontId="0" fillId="33" borderId="0" xfId="1" applyFont="1" applyFill="1"/>
    <xf numFmtId="164" fontId="21" fillId="33" borderId="0" xfId="1" applyNumberFormat="1" applyFont="1" applyFill="1"/>
    <xf numFmtId="0" fontId="16" fillId="33" borderId="11" xfId="0" applyFont="1" applyFill="1" applyBorder="1" applyAlignment="1">
      <alignment horizontal="center" wrapText="1"/>
    </xf>
    <xf numFmtId="164" fontId="16" fillId="33" borderId="11" xfId="1" applyNumberFormat="1" applyFont="1" applyFill="1" applyBorder="1" applyAlignment="1">
      <alignment horizontal="center"/>
    </xf>
    <xf numFmtId="0" fontId="16" fillId="33" borderId="0" xfId="0" applyFont="1" applyFill="1" applyAlignment="1">
      <alignment horizontal="center" wrapText="1"/>
    </xf>
    <xf numFmtId="164" fontId="16" fillId="33" borderId="0" xfId="1" applyNumberFormat="1" applyFont="1" applyFill="1" applyAlignment="1">
      <alignment horizontal="center"/>
    </xf>
    <xf numFmtId="164" fontId="22" fillId="33" borderId="0" xfId="1" applyNumberFormat="1" applyFont="1" applyFill="1"/>
    <xf numFmtId="0" fontId="19" fillId="33" borderId="0" xfId="0" applyFont="1" applyFill="1" applyAlignment="1">
      <alignment horizontal="center"/>
    </xf>
    <xf numFmtId="43" fontId="22" fillId="33" borderId="0" xfId="1" applyFont="1" applyFill="1"/>
    <xf numFmtId="0" fontId="22" fillId="33" borderId="0" xfId="0" applyFont="1" applyFill="1"/>
    <xf numFmtId="164" fontId="19" fillId="33" borderId="0" xfId="1" applyNumberFormat="1" applyFont="1" applyFill="1" applyAlignment="1">
      <alignment horizontal="center"/>
    </xf>
    <xf numFmtId="0" fontId="16" fillId="0" borderId="0" xfId="0" quotePrefix="1" applyFont="1" applyAlignment="1">
      <alignment horizontal="left"/>
    </xf>
    <xf numFmtId="0" fontId="16" fillId="34" borderId="17" xfId="0" applyFont="1" applyFill="1" applyBorder="1" applyAlignment="1">
      <alignment vertic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8" xfId="0" quotePrefix="1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6" fontId="0" fillId="0" borderId="0" xfId="1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6" fontId="0" fillId="33" borderId="0" xfId="1" applyNumberFormat="1" applyFont="1" applyFill="1"/>
    <xf numFmtId="166" fontId="0" fillId="0" borderId="0" xfId="0" applyNumberFormat="1"/>
    <xf numFmtId="0" fontId="16" fillId="35" borderId="17" xfId="0" applyFont="1" applyFill="1" applyBorder="1" applyAlignment="1">
      <alignment vertical="center"/>
    </xf>
    <xf numFmtId="166" fontId="16" fillId="35" borderId="18" xfId="1" applyNumberFormat="1" applyFont="1" applyFill="1" applyBorder="1" applyAlignment="1">
      <alignment horizontal="right" vertical="center" wrapText="1"/>
    </xf>
    <xf numFmtId="9" fontId="16" fillId="35" borderId="19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0" fontId="16" fillId="36" borderId="17" xfId="0" applyFont="1" applyFill="1" applyBorder="1" applyAlignment="1">
      <alignment vertical="center"/>
    </xf>
    <xf numFmtId="166" fontId="16" fillId="36" borderId="18" xfId="1" applyNumberFormat="1" applyFont="1" applyFill="1" applyBorder="1" applyAlignment="1">
      <alignment horizontal="right" vertical="center" wrapText="1"/>
    </xf>
    <xf numFmtId="10" fontId="16" fillId="36" borderId="19" xfId="43" applyNumberFormat="1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vertical="center"/>
    </xf>
    <xf numFmtId="166" fontId="16" fillId="37" borderId="18" xfId="1" applyNumberFormat="1" applyFont="1" applyFill="1" applyBorder="1" applyAlignment="1">
      <alignment horizontal="right" vertical="center" wrapText="1"/>
    </xf>
    <xf numFmtId="10" fontId="16" fillId="37" borderId="19" xfId="43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6" fontId="16" fillId="37" borderId="0" xfId="1" applyNumberFormat="1" applyFont="1" applyFill="1" applyBorder="1" applyAlignment="1">
      <alignment horizontal="right" vertical="center" wrapText="1"/>
    </xf>
    <xf numFmtId="166" fontId="16" fillId="37" borderId="20" xfId="1" applyNumberFormat="1" applyFont="1" applyFill="1" applyBorder="1" applyAlignment="1">
      <alignment horizontal="right" vertical="center" wrapText="1"/>
    </xf>
    <xf numFmtId="10" fontId="16" fillId="37" borderId="20" xfId="43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1" xfId="0" applyBorder="1"/>
    <xf numFmtId="166" fontId="0" fillId="0" borderId="21" xfId="0" applyNumberFormat="1" applyBorder="1"/>
    <xf numFmtId="0" fontId="16" fillId="0" borderId="0" xfId="0" quotePrefix="1" applyFont="1" applyAlignment="1">
      <alignment horizont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26" fillId="0" borderId="0" xfId="0" applyFont="1"/>
    <xf numFmtId="0" fontId="27" fillId="33" borderId="16" xfId="0" applyFont="1" applyFill="1" applyBorder="1"/>
    <xf numFmtId="164" fontId="27" fillId="33" borderId="16" xfId="1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wrapText="1"/>
    </xf>
    <xf numFmtId="0" fontId="27" fillId="33" borderId="0" xfId="0" applyFont="1" applyFill="1"/>
    <xf numFmtId="0" fontId="26" fillId="0" borderId="16" xfId="0" applyFont="1" applyBorder="1"/>
    <xf numFmtId="164" fontId="26" fillId="0" borderId="16" xfId="1" applyNumberFormat="1" applyFont="1" applyBorder="1" applyAlignment="1">
      <alignment horizontal="right"/>
    </xf>
    <xf numFmtId="4" fontId="26" fillId="0" borderId="16" xfId="0" applyNumberFormat="1" applyFont="1" applyBorder="1" applyAlignment="1">
      <alignment horizontal="right"/>
    </xf>
    <xf numFmtId="0" fontId="26" fillId="33" borderId="0" xfId="0" applyFont="1" applyFill="1"/>
    <xf numFmtId="164" fontId="26" fillId="0" borderId="0" xfId="1" applyNumberFormat="1" applyFont="1"/>
    <xf numFmtId="0" fontId="27" fillId="33" borderId="11" xfId="0" applyFont="1" applyFill="1" applyBorder="1" applyAlignment="1">
      <alignment horizontal="center"/>
    </xf>
    <xf numFmtId="0" fontId="27" fillId="33" borderId="0" xfId="0" applyFont="1" applyFill="1" applyAlignment="1">
      <alignment horizontal="center"/>
    </xf>
    <xf numFmtId="164" fontId="16" fillId="33" borderId="0" xfId="1" applyNumberFormat="1" applyFont="1" applyFill="1" applyBorder="1" applyAlignment="1">
      <alignment horizontal="center"/>
    </xf>
    <xf numFmtId="0" fontId="28" fillId="33" borderId="0" xfId="0" applyFont="1" applyFill="1" applyAlignment="1">
      <alignment horizontal="center"/>
    </xf>
    <xf numFmtId="164" fontId="29" fillId="33" borderId="0" xfId="1" applyNumberFormat="1" applyFont="1" applyFill="1" applyBorder="1" applyAlignment="1">
      <alignment horizontal="center"/>
    </xf>
    <xf numFmtId="164" fontId="30" fillId="33" borderId="0" xfId="1" applyNumberFormat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F18" sqref="F18"/>
    </sheetView>
  </sheetViews>
  <sheetFormatPr baseColWidth="10" defaultRowHeight="14.5" x14ac:dyDescent="0.35"/>
  <cols>
    <col min="1" max="1" width="56.7265625" customWidth="1"/>
    <col min="2" max="2" width="18.26953125" style="2" bestFit="1" customWidth="1"/>
    <col min="3" max="4" width="11" style="2" bestFit="1" customWidth="1"/>
    <col min="5" max="5" width="18.26953125" style="2" bestFit="1" customWidth="1"/>
    <col min="6" max="6" width="16.26953125" style="2" bestFit="1" customWidth="1"/>
    <col min="7" max="7" width="17.26953125" style="2" bestFit="1" customWidth="1"/>
    <col min="8" max="8" width="18.26953125" style="2" bestFit="1" customWidth="1"/>
    <col min="10" max="13" width="10.90625" style="2"/>
  </cols>
  <sheetData>
    <row r="1" spans="1:13" ht="15.5" x14ac:dyDescent="0.3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.5" x14ac:dyDescent="0.3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.5" x14ac:dyDescent="0.3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5" x14ac:dyDescent="0.35">
      <c r="A4" s="27" t="s">
        <v>29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5">
      <c r="A6" s="4" t="s">
        <v>30</v>
      </c>
      <c r="B6" s="5"/>
      <c r="C6" s="5"/>
      <c r="D6" s="5"/>
      <c r="E6" s="5"/>
      <c r="F6" s="5"/>
      <c r="G6" s="5"/>
      <c r="H6" s="5"/>
      <c r="I6" s="6"/>
      <c r="J6" s="28" t="s">
        <v>33</v>
      </c>
      <c r="K6" s="28"/>
      <c r="L6" s="28"/>
      <c r="M6" s="29"/>
    </row>
    <row r="7" spans="1:13" x14ac:dyDescent="0.35">
      <c r="A7" s="7" t="s">
        <v>31</v>
      </c>
      <c r="B7" s="8"/>
      <c r="C7" s="8"/>
      <c r="D7" s="8"/>
      <c r="E7" s="8"/>
      <c r="F7" s="8"/>
      <c r="G7" s="8"/>
      <c r="H7" s="8"/>
      <c r="I7" s="9"/>
      <c r="J7" s="25" t="s">
        <v>32</v>
      </c>
      <c r="K7" s="25"/>
      <c r="L7" s="25"/>
      <c r="M7" s="26"/>
    </row>
    <row r="8" spans="1:13" s="11" customFormat="1" ht="29" x14ac:dyDescent="0.35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</row>
    <row r="9" spans="1:13" s="15" customFormat="1" x14ac:dyDescent="0.35">
      <c r="A9" s="12" t="s">
        <v>13</v>
      </c>
      <c r="B9" s="13">
        <v>-378470965000</v>
      </c>
      <c r="C9" s="13">
        <v>0</v>
      </c>
      <c r="D9" s="13">
        <v>0</v>
      </c>
      <c r="E9" s="13">
        <v>-378470965000</v>
      </c>
      <c r="F9" s="13">
        <v>-1595728479</v>
      </c>
      <c r="G9" s="13">
        <v>-40611248677</v>
      </c>
      <c r="H9" s="13">
        <v>-337859716323</v>
      </c>
      <c r="I9" s="14">
        <v>10.7303</v>
      </c>
      <c r="J9" s="13">
        <v>0</v>
      </c>
      <c r="K9" s="13">
        <v>0</v>
      </c>
      <c r="L9" s="13">
        <v>0</v>
      </c>
      <c r="M9" s="13">
        <v>0</v>
      </c>
    </row>
    <row r="10" spans="1:13" s="15" customFormat="1" x14ac:dyDescent="0.35">
      <c r="A10" s="12" t="s">
        <v>14</v>
      </c>
      <c r="B10" s="13">
        <v>-378470965000</v>
      </c>
      <c r="C10" s="13">
        <v>0</v>
      </c>
      <c r="D10" s="13">
        <v>0</v>
      </c>
      <c r="E10" s="13">
        <v>-378470965000</v>
      </c>
      <c r="F10" s="13">
        <v>-1595728479</v>
      </c>
      <c r="G10" s="13">
        <v>-40611248677</v>
      </c>
      <c r="H10" s="13">
        <v>-337859716323</v>
      </c>
      <c r="I10" s="14">
        <v>10.7303</v>
      </c>
      <c r="J10" s="13">
        <v>0</v>
      </c>
      <c r="K10" s="13">
        <v>0</v>
      </c>
      <c r="L10" s="13">
        <v>0</v>
      </c>
      <c r="M10" s="13">
        <v>0</v>
      </c>
    </row>
    <row r="11" spans="1:13" x14ac:dyDescent="0.35">
      <c r="A11" s="16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-294000</v>
      </c>
      <c r="G11" s="17">
        <v>-294000</v>
      </c>
      <c r="H11" s="17">
        <v>294000</v>
      </c>
      <c r="I11" s="16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x14ac:dyDescent="0.35">
      <c r="A12" s="16" t="s">
        <v>16</v>
      </c>
      <c r="B12" s="17">
        <v>-30446000</v>
      </c>
      <c r="C12" s="17">
        <v>0</v>
      </c>
      <c r="D12" s="17">
        <v>0</v>
      </c>
      <c r="E12" s="17">
        <v>-30446000</v>
      </c>
      <c r="F12" s="17">
        <v>-5226729</v>
      </c>
      <c r="G12" s="17">
        <v>-8267752</v>
      </c>
      <c r="H12" s="17">
        <v>-22178248</v>
      </c>
      <c r="I12" s="16">
        <v>27.1555</v>
      </c>
      <c r="J12" s="17">
        <v>0</v>
      </c>
      <c r="K12" s="17">
        <v>0</v>
      </c>
      <c r="L12" s="17">
        <v>0</v>
      </c>
      <c r="M12" s="17">
        <v>0</v>
      </c>
    </row>
    <row r="13" spans="1:13" x14ac:dyDescent="0.35">
      <c r="A13" s="16" t="s">
        <v>17</v>
      </c>
      <c r="B13" s="17">
        <v>-190160000</v>
      </c>
      <c r="C13" s="17">
        <v>0</v>
      </c>
      <c r="D13" s="17">
        <v>0</v>
      </c>
      <c r="E13" s="17">
        <v>-190160000</v>
      </c>
      <c r="F13" s="17">
        <v>-16366676</v>
      </c>
      <c r="G13" s="17">
        <v>-111446848</v>
      </c>
      <c r="H13" s="17">
        <v>-78713152</v>
      </c>
      <c r="I13" s="16">
        <v>58.606900000000003</v>
      </c>
      <c r="J13" s="17">
        <v>0</v>
      </c>
      <c r="K13" s="17">
        <v>0</v>
      </c>
      <c r="L13" s="17">
        <v>0</v>
      </c>
      <c r="M13" s="17">
        <v>0</v>
      </c>
    </row>
    <row r="14" spans="1:13" x14ac:dyDescent="0.35">
      <c r="A14" s="16" t="s">
        <v>18</v>
      </c>
      <c r="B14" s="17">
        <v>-1706545000</v>
      </c>
      <c r="C14" s="17">
        <v>0</v>
      </c>
      <c r="D14" s="17">
        <v>0</v>
      </c>
      <c r="E14" s="17">
        <v>-1706545000</v>
      </c>
      <c r="F14" s="17">
        <v>-111544</v>
      </c>
      <c r="G14" s="17">
        <v>-18407378</v>
      </c>
      <c r="H14" s="17">
        <v>-1688137622</v>
      </c>
      <c r="I14" s="16">
        <v>1.0786</v>
      </c>
      <c r="J14" s="17">
        <v>0</v>
      </c>
      <c r="K14" s="17">
        <v>0</v>
      </c>
      <c r="L14" s="17">
        <v>0</v>
      </c>
      <c r="M14" s="17">
        <v>0</v>
      </c>
    </row>
    <row r="15" spans="1:13" x14ac:dyDescent="0.35">
      <c r="A15" s="16" t="s">
        <v>19</v>
      </c>
      <c r="B15" s="17">
        <v>-24075155000</v>
      </c>
      <c r="C15" s="17">
        <v>0</v>
      </c>
      <c r="D15" s="17">
        <v>0</v>
      </c>
      <c r="E15" s="17">
        <v>-24075155000</v>
      </c>
      <c r="F15" s="17">
        <v>0</v>
      </c>
      <c r="G15" s="17">
        <v>-24075155000</v>
      </c>
      <c r="H15" s="17">
        <v>0</v>
      </c>
      <c r="I15" s="16">
        <v>100</v>
      </c>
      <c r="J15" s="17">
        <v>0</v>
      </c>
      <c r="K15" s="17">
        <v>0</v>
      </c>
      <c r="L15" s="17">
        <v>0</v>
      </c>
      <c r="M15" s="17">
        <v>0</v>
      </c>
    </row>
    <row r="16" spans="1:13" x14ac:dyDescent="0.35">
      <c r="A16" s="16" t="s">
        <v>20</v>
      </c>
      <c r="B16" s="17">
        <v>-10889784000</v>
      </c>
      <c r="C16" s="17">
        <v>0</v>
      </c>
      <c r="D16" s="17">
        <v>0</v>
      </c>
      <c r="E16" s="17">
        <v>-10889784000</v>
      </c>
      <c r="F16" s="17">
        <v>0</v>
      </c>
      <c r="G16" s="17">
        <v>-10889784000</v>
      </c>
      <c r="H16" s="17">
        <v>0</v>
      </c>
      <c r="I16" s="16">
        <v>100</v>
      </c>
      <c r="J16" s="17">
        <v>0</v>
      </c>
      <c r="K16" s="17">
        <v>0</v>
      </c>
      <c r="L16" s="17">
        <v>0</v>
      </c>
      <c r="M16" s="17">
        <v>0</v>
      </c>
    </row>
    <row r="17" spans="1:13" x14ac:dyDescent="0.35">
      <c r="A17" s="16" t="s">
        <v>21</v>
      </c>
      <c r="B17" s="17">
        <v>-2825163000</v>
      </c>
      <c r="C17" s="17">
        <v>0</v>
      </c>
      <c r="D17" s="17">
        <v>0</v>
      </c>
      <c r="E17" s="17">
        <v>-2825163000</v>
      </c>
      <c r="F17" s="17">
        <v>0</v>
      </c>
      <c r="G17" s="17">
        <v>-2825163000</v>
      </c>
      <c r="H17" s="17">
        <v>0</v>
      </c>
      <c r="I17" s="16">
        <v>100</v>
      </c>
      <c r="J17" s="17">
        <v>0</v>
      </c>
      <c r="K17" s="17">
        <v>0</v>
      </c>
      <c r="L17" s="17">
        <v>0</v>
      </c>
      <c r="M17" s="17">
        <v>0</v>
      </c>
    </row>
    <row r="18" spans="1:13" x14ac:dyDescent="0.35">
      <c r="A18" s="16" t="s">
        <v>22</v>
      </c>
      <c r="B18" s="17">
        <v>-3500000000</v>
      </c>
      <c r="C18" s="17">
        <v>0</v>
      </c>
      <c r="D18" s="17">
        <v>0</v>
      </c>
      <c r="E18" s="17">
        <v>-3500000000</v>
      </c>
      <c r="F18" s="17">
        <v>-121054008</v>
      </c>
      <c r="G18" s="17">
        <v>-265367930</v>
      </c>
      <c r="H18" s="17">
        <v>-3234632070</v>
      </c>
      <c r="I18" s="16">
        <v>7.5819000000000001</v>
      </c>
      <c r="J18" s="17">
        <v>0</v>
      </c>
      <c r="K18" s="17">
        <v>0</v>
      </c>
      <c r="L18" s="17">
        <v>0</v>
      </c>
      <c r="M18" s="17">
        <v>0</v>
      </c>
    </row>
    <row r="19" spans="1:13" x14ac:dyDescent="0.35">
      <c r="A19" s="16" t="s">
        <v>23</v>
      </c>
      <c r="B19" s="17">
        <v>-252000000</v>
      </c>
      <c r="C19" s="17">
        <v>0</v>
      </c>
      <c r="D19" s="17">
        <v>0</v>
      </c>
      <c r="E19" s="17">
        <v>-252000000</v>
      </c>
      <c r="F19" s="17">
        <v>-10062064</v>
      </c>
      <c r="G19" s="17">
        <v>-21479441</v>
      </c>
      <c r="H19" s="17">
        <v>-230520559</v>
      </c>
      <c r="I19" s="16">
        <v>8.5236000000000001</v>
      </c>
      <c r="J19" s="17">
        <v>0</v>
      </c>
      <c r="K19" s="17">
        <v>0</v>
      </c>
      <c r="L19" s="17">
        <v>0</v>
      </c>
      <c r="M19" s="17">
        <v>0</v>
      </c>
    </row>
    <row r="20" spans="1:13" x14ac:dyDescent="0.35">
      <c r="A20" s="16" t="s">
        <v>24</v>
      </c>
      <c r="B20" s="17">
        <v>0</v>
      </c>
      <c r="C20" s="17">
        <v>0</v>
      </c>
      <c r="D20" s="17">
        <v>0</v>
      </c>
      <c r="E20" s="17">
        <v>0</v>
      </c>
      <c r="F20" s="17">
        <v>-337513</v>
      </c>
      <c r="G20" s="17">
        <v>-344603</v>
      </c>
      <c r="H20" s="17">
        <v>344603</v>
      </c>
      <c r="I20" s="16">
        <v>0</v>
      </c>
      <c r="J20" s="17">
        <v>0</v>
      </c>
      <c r="K20" s="17">
        <v>0</v>
      </c>
      <c r="L20" s="17">
        <v>0</v>
      </c>
      <c r="M20" s="17">
        <v>0</v>
      </c>
    </row>
    <row r="21" spans="1:13" x14ac:dyDescent="0.35">
      <c r="A21" s="16" t="s">
        <v>25</v>
      </c>
      <c r="B21" s="17">
        <v>-335001712000</v>
      </c>
      <c r="C21" s="17">
        <v>0</v>
      </c>
      <c r="D21" s="17">
        <v>0</v>
      </c>
      <c r="E21" s="17">
        <v>-335001712000</v>
      </c>
      <c r="F21" s="17">
        <v>-1442275945</v>
      </c>
      <c r="G21" s="17">
        <v>-2395538725</v>
      </c>
      <c r="H21" s="17">
        <v>-332606173275</v>
      </c>
      <c r="I21" s="16">
        <v>0.71509999999999996</v>
      </c>
      <c r="J21" s="17">
        <v>0</v>
      </c>
      <c r="K21" s="17">
        <v>0</v>
      </c>
      <c r="L21" s="17">
        <v>0</v>
      </c>
      <c r="M21" s="17">
        <v>0</v>
      </c>
    </row>
    <row r="24" spans="1:13" x14ac:dyDescent="0.35">
      <c r="J24"/>
      <c r="K24"/>
      <c r="L24"/>
      <c r="M24"/>
    </row>
    <row r="25" spans="1:13" x14ac:dyDescent="0.35">
      <c r="J25"/>
      <c r="K25"/>
      <c r="L25"/>
      <c r="M25"/>
    </row>
    <row r="26" spans="1:13" x14ac:dyDescent="0.35">
      <c r="J26"/>
      <c r="K26"/>
      <c r="L26"/>
      <c r="M26"/>
    </row>
    <row r="27" spans="1:13" x14ac:dyDescent="0.35">
      <c r="M27"/>
    </row>
    <row r="28" spans="1:13" x14ac:dyDescent="0.35">
      <c r="M28"/>
    </row>
    <row r="29" spans="1:13" x14ac:dyDescent="0.35">
      <c r="B29" s="18"/>
      <c r="C29" s="18"/>
      <c r="M29"/>
    </row>
    <row r="30" spans="1:13" s="15" customFormat="1" x14ac:dyDescent="0.35">
      <c r="B30" s="22" t="s">
        <v>34</v>
      </c>
      <c r="C30" s="22"/>
      <c r="D30" s="19"/>
      <c r="E30" s="19"/>
      <c r="F30" s="19"/>
      <c r="G30" s="23" t="s">
        <v>35</v>
      </c>
      <c r="H30" s="23"/>
      <c r="I30"/>
      <c r="J30" s="2"/>
      <c r="K30" s="2"/>
      <c r="L30" s="2"/>
    </row>
    <row r="31" spans="1:13" s="15" customFormat="1" x14ac:dyDescent="0.35">
      <c r="B31" s="22" t="s">
        <v>36</v>
      </c>
      <c r="C31" s="22"/>
      <c r="D31" s="19"/>
      <c r="E31" s="19"/>
      <c r="F31" s="19"/>
      <c r="G31" s="24" t="s">
        <v>37</v>
      </c>
      <c r="H31" s="24"/>
      <c r="I31"/>
      <c r="J31" s="2"/>
      <c r="K31" s="2"/>
      <c r="L31" s="2"/>
    </row>
    <row r="32" spans="1:13" x14ac:dyDescent="0.35">
      <c r="B32" s="20" t="s">
        <v>38</v>
      </c>
      <c r="C32" s="20"/>
      <c r="G32" s="21" t="s">
        <v>39</v>
      </c>
      <c r="H32" s="21"/>
      <c r="M32"/>
    </row>
    <row r="33" spans="2:14" x14ac:dyDescent="0.35">
      <c r="B33" s="20" t="s">
        <v>40</v>
      </c>
      <c r="C33" s="20"/>
      <c r="G33" s="21" t="s">
        <v>40</v>
      </c>
      <c r="H33" s="21"/>
      <c r="M33"/>
    </row>
    <row r="34" spans="2:14" x14ac:dyDescent="0.35">
      <c r="I34" s="1"/>
      <c r="N34" s="1"/>
    </row>
  </sheetData>
  <mergeCells count="14">
    <mergeCell ref="J7:M7"/>
    <mergeCell ref="A1:M1"/>
    <mergeCell ref="A2:M2"/>
    <mergeCell ref="A3:M3"/>
    <mergeCell ref="A4:M4"/>
    <mergeCell ref="J6:M6"/>
    <mergeCell ref="B33:C33"/>
    <mergeCell ref="G33:H33"/>
    <mergeCell ref="B30:C30"/>
    <mergeCell ref="G30:H30"/>
    <mergeCell ref="B31:C31"/>
    <mergeCell ref="G31:H31"/>
    <mergeCell ref="B32:C32"/>
    <mergeCell ref="G32:H32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507D-8CBA-4ADE-867B-F342FEB75FD7}">
  <dimension ref="A1:Y104"/>
  <sheetViews>
    <sheetView workbookViewId="0">
      <selection activeCell="A17" sqref="A17"/>
    </sheetView>
  </sheetViews>
  <sheetFormatPr baseColWidth="10" defaultRowHeight="14.5" x14ac:dyDescent="0.35"/>
  <cols>
    <col min="1" max="1" width="65.7265625" customWidth="1"/>
    <col min="2" max="2" width="18.26953125" style="2" bestFit="1" customWidth="1"/>
    <col min="3" max="4" width="14.6328125" style="2" bestFit="1" customWidth="1"/>
    <col min="5" max="5" width="18.26953125" style="2" bestFit="1" customWidth="1"/>
    <col min="6" max="6" width="12.81640625" style="2" customWidth="1"/>
    <col min="7" max="7" width="18.26953125" style="2" bestFit="1" customWidth="1"/>
    <col min="8" max="9" width="17.26953125" style="2" bestFit="1" customWidth="1"/>
    <col min="10" max="10" width="18.26953125" style="2" bestFit="1" customWidth="1"/>
    <col min="11" max="12" width="17.26953125" style="2" bestFit="1" customWidth="1"/>
    <col min="13" max="13" width="16.26953125" style="2" bestFit="1" customWidth="1"/>
    <col min="15" max="16" width="16.26953125" style="2" bestFit="1" customWidth="1"/>
    <col min="17" max="17" width="21.54296875" style="2" customWidth="1"/>
    <col min="19" max="19" width="16.26953125" style="2" bestFit="1" customWidth="1"/>
    <col min="20" max="20" width="19.6328125" style="2" customWidth="1"/>
    <col min="21" max="21" width="11" style="2" bestFit="1" customWidth="1"/>
  </cols>
  <sheetData>
    <row r="1" spans="1:22" ht="15.5" x14ac:dyDescent="0.3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2" ht="15.5" x14ac:dyDescent="0.3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2" ht="15.5" x14ac:dyDescent="0.35">
      <c r="A3" s="31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2" ht="15.5" x14ac:dyDescent="0.35">
      <c r="A4" s="30" t="s">
        <v>41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2" x14ac:dyDescent="0.35">
      <c r="A5" s="32" t="s">
        <v>42</v>
      </c>
      <c r="B5" s="33"/>
      <c r="C5" s="33"/>
      <c r="D5" s="33"/>
      <c r="E5" s="33"/>
      <c r="F5" s="33"/>
      <c r="G5" s="33"/>
      <c r="H5" s="33"/>
      <c r="I5" s="34"/>
      <c r="J5" s="35"/>
      <c r="K5" s="35"/>
      <c r="L5" s="35"/>
      <c r="M5" s="35"/>
      <c r="N5" s="36"/>
      <c r="O5" s="35"/>
      <c r="P5" s="35"/>
      <c r="Q5" s="35"/>
      <c r="R5" s="37"/>
      <c r="S5" s="38" t="s">
        <v>43</v>
      </c>
      <c r="T5" s="38"/>
      <c r="U5" s="39"/>
    </row>
    <row r="6" spans="1:22" x14ac:dyDescent="0.35">
      <c r="A6" s="40" t="s">
        <v>44</v>
      </c>
      <c r="B6" s="41"/>
      <c r="C6" s="41"/>
      <c r="D6" s="41"/>
      <c r="E6" s="41"/>
      <c r="F6" s="41"/>
      <c r="G6" s="41"/>
      <c r="H6" s="41"/>
      <c r="I6" s="42"/>
      <c r="J6" s="43"/>
      <c r="K6" s="43"/>
      <c r="L6" s="43"/>
      <c r="M6" s="43"/>
      <c r="N6" s="44"/>
      <c r="O6" s="43"/>
      <c r="P6" s="43"/>
      <c r="Q6" s="43"/>
      <c r="R6" s="45"/>
      <c r="S6" s="46" t="s">
        <v>45</v>
      </c>
      <c r="T6" s="46"/>
      <c r="U6" s="47"/>
    </row>
    <row r="7" spans="1:22" s="51" customFormat="1" ht="55.5" x14ac:dyDescent="0.35">
      <c r="A7" s="48" t="s">
        <v>46</v>
      </c>
      <c r="B7" s="49" t="s">
        <v>47</v>
      </c>
      <c r="C7" s="49" t="s">
        <v>2</v>
      </c>
      <c r="D7" s="49" t="s">
        <v>48</v>
      </c>
      <c r="E7" s="49" t="s">
        <v>4</v>
      </c>
      <c r="F7" s="49" t="s">
        <v>49</v>
      </c>
      <c r="G7" s="49" t="s">
        <v>50</v>
      </c>
      <c r="H7" s="49" t="s">
        <v>51</v>
      </c>
      <c r="I7" s="49" t="s">
        <v>52</v>
      </c>
      <c r="J7" s="49" t="s">
        <v>53</v>
      </c>
      <c r="K7" s="49" t="s">
        <v>54</v>
      </c>
      <c r="L7" s="49" t="s">
        <v>55</v>
      </c>
      <c r="M7" s="49" t="s">
        <v>56</v>
      </c>
      <c r="N7" s="50" t="s">
        <v>57</v>
      </c>
      <c r="O7" s="49" t="s">
        <v>58</v>
      </c>
      <c r="P7" s="49" t="s">
        <v>59</v>
      </c>
      <c r="Q7" s="49" t="s">
        <v>60</v>
      </c>
      <c r="R7" s="49" t="s">
        <v>61</v>
      </c>
      <c r="S7" s="49" t="s">
        <v>62</v>
      </c>
      <c r="T7" s="49" t="s">
        <v>63</v>
      </c>
      <c r="U7" s="49" t="s">
        <v>64</v>
      </c>
    </row>
    <row r="8" spans="1:22" s="15" customFormat="1" x14ac:dyDescent="0.35">
      <c r="A8" s="12" t="s">
        <v>13</v>
      </c>
      <c r="B8" s="13">
        <v>378470965000</v>
      </c>
      <c r="C8" s="13">
        <v>0</v>
      </c>
      <c r="D8" s="13">
        <v>0</v>
      </c>
      <c r="E8" s="13">
        <v>378470965000</v>
      </c>
      <c r="F8" s="13">
        <v>0</v>
      </c>
      <c r="G8" s="13">
        <v>378470965000</v>
      </c>
      <c r="H8" s="13">
        <v>13836226882</v>
      </c>
      <c r="I8" s="13">
        <v>21680067982</v>
      </c>
      <c r="J8" s="13">
        <v>356790897018</v>
      </c>
      <c r="K8" s="13">
        <v>10605917454</v>
      </c>
      <c r="L8" s="13">
        <v>13812025835</v>
      </c>
      <c r="M8" s="13">
        <v>7868042147</v>
      </c>
      <c r="N8" s="14">
        <v>3.6494</v>
      </c>
      <c r="O8" s="13">
        <v>1442275945</v>
      </c>
      <c r="P8" s="13">
        <v>2395538725</v>
      </c>
      <c r="Q8" s="13">
        <v>11416487110</v>
      </c>
      <c r="R8" s="14">
        <v>0.63300000000000001</v>
      </c>
      <c r="S8" s="13">
        <v>1442275945</v>
      </c>
      <c r="T8" s="13">
        <v>2395538725</v>
      </c>
      <c r="U8" s="13">
        <v>0</v>
      </c>
    </row>
    <row r="9" spans="1:22" s="15" customFormat="1" x14ac:dyDescent="0.35">
      <c r="A9" s="12" t="s">
        <v>14</v>
      </c>
      <c r="B9" s="13">
        <v>378470965000</v>
      </c>
      <c r="C9" s="13">
        <v>0</v>
      </c>
      <c r="D9" s="13">
        <v>0</v>
      </c>
      <c r="E9" s="13">
        <v>378470965000</v>
      </c>
      <c r="F9" s="13">
        <v>0</v>
      </c>
      <c r="G9" s="13">
        <v>378470965000</v>
      </c>
      <c r="H9" s="13">
        <v>13836226882</v>
      </c>
      <c r="I9" s="13">
        <v>21680067982</v>
      </c>
      <c r="J9" s="13">
        <v>356790897018</v>
      </c>
      <c r="K9" s="13">
        <v>10605917454</v>
      </c>
      <c r="L9" s="13">
        <v>13812025835</v>
      </c>
      <c r="M9" s="13">
        <v>7868042147</v>
      </c>
      <c r="N9" s="14">
        <v>3.6494</v>
      </c>
      <c r="O9" s="13">
        <v>1442275945</v>
      </c>
      <c r="P9" s="13">
        <v>2395538725</v>
      </c>
      <c r="Q9" s="13">
        <v>11416487110</v>
      </c>
      <c r="R9" s="14">
        <v>0.63300000000000001</v>
      </c>
      <c r="S9" s="13">
        <v>1442275945</v>
      </c>
      <c r="T9" s="13">
        <v>2395538725</v>
      </c>
      <c r="U9" s="13">
        <v>0</v>
      </c>
    </row>
    <row r="10" spans="1:22" s="15" customFormat="1" x14ac:dyDescent="0.35">
      <c r="A10" s="12" t="s">
        <v>65</v>
      </c>
      <c r="B10" s="13">
        <v>231353018000</v>
      </c>
      <c r="C10" s="13">
        <v>0</v>
      </c>
      <c r="D10" s="13">
        <v>0</v>
      </c>
      <c r="E10" s="13">
        <v>231353018000</v>
      </c>
      <c r="F10" s="13">
        <v>0</v>
      </c>
      <c r="G10" s="13">
        <v>231353018000</v>
      </c>
      <c r="H10" s="13">
        <v>2147174077</v>
      </c>
      <c r="I10" s="13">
        <v>3292988425</v>
      </c>
      <c r="J10" s="13">
        <v>228060029575</v>
      </c>
      <c r="K10" s="13">
        <v>2046732133</v>
      </c>
      <c r="L10" s="13">
        <v>3161546481</v>
      </c>
      <c r="M10" s="13">
        <v>131441944</v>
      </c>
      <c r="N10" s="14">
        <v>1.3665</v>
      </c>
      <c r="O10" s="13">
        <v>1361066394</v>
      </c>
      <c r="P10" s="13">
        <v>2311378764</v>
      </c>
      <c r="Q10" s="13">
        <v>850167717</v>
      </c>
      <c r="R10" s="14">
        <v>0.99909999999999999</v>
      </c>
      <c r="S10" s="13">
        <v>1361066394</v>
      </c>
      <c r="T10" s="13">
        <v>2311378764</v>
      </c>
      <c r="U10" s="13">
        <v>0</v>
      </c>
    </row>
    <row r="11" spans="1:22" s="56" customFormat="1" ht="14" customHeight="1" x14ac:dyDescent="0.35">
      <c r="A11" s="52" t="s">
        <v>66</v>
      </c>
      <c r="B11" s="53">
        <f>+B12+B13+B14+B15+B16+B17+B18+B19+B20+B21+B22+B23+B24+B25+B26+B27+B28+B29+B30+B31+B32+B33+B34+B35+B36</f>
        <v>17554000000</v>
      </c>
      <c r="C11" s="53">
        <f t="shared" ref="C11:M11" si="0">+C12+C13+C14+C15+C16+C17+C18+C19+C20+C21+C22+C23+C24+C25+C26+C27+C28+C29+C30+C31+C32+C33+C34+C35+C36</f>
        <v>0</v>
      </c>
      <c r="D11" s="53">
        <f t="shared" si="0"/>
        <v>0</v>
      </c>
      <c r="E11" s="53">
        <f t="shared" si="0"/>
        <v>17554000000</v>
      </c>
      <c r="F11" s="53">
        <f t="shared" si="0"/>
        <v>0</v>
      </c>
      <c r="G11" s="53">
        <f t="shared" si="0"/>
        <v>17554000000</v>
      </c>
      <c r="H11" s="53">
        <f t="shared" si="0"/>
        <v>1275344285</v>
      </c>
      <c r="I11" s="53">
        <f>+I12+I13+I14+I15+I16+I17+I18+I19+I20+I21+I22+I23+I24+I25+I26+I27+I28+I29+I30+I31+I32+I33+I34+I35+I36</f>
        <v>2225656655</v>
      </c>
      <c r="J11" s="53">
        <f t="shared" si="0"/>
        <v>15328343345</v>
      </c>
      <c r="K11" s="53">
        <f t="shared" si="0"/>
        <v>1275344285</v>
      </c>
      <c r="L11" s="53">
        <f t="shared" si="0"/>
        <v>2225656655</v>
      </c>
      <c r="M11" s="53">
        <f t="shared" si="0"/>
        <v>0</v>
      </c>
      <c r="N11" s="54">
        <f>+L11/G11</f>
        <v>0.12678914520906917</v>
      </c>
      <c r="O11" s="53">
        <f t="shared" ref="O11:Q11" si="1">+O12+O13+O14+O15+O16+O17+O18+O19+O20+O21+O22+O23+O24+O25+O26+O27+O28+O29+O30+O31+O32+O33+O34+O35+O36</f>
        <v>1275344285</v>
      </c>
      <c r="P11" s="53">
        <f t="shared" si="1"/>
        <v>2225656655</v>
      </c>
      <c r="Q11" s="53">
        <f t="shared" si="1"/>
        <v>0</v>
      </c>
      <c r="R11" s="54">
        <f>+P11/G11</f>
        <v>0.12678914520906917</v>
      </c>
      <c r="S11" s="53">
        <f t="shared" ref="S11:U11" si="2">+S12+S13+S14+S15+S16+S17+S18+S19+S20+S21+S22+S23+S24+S25+S26+S27+S28+S29+S30+S31+S32+S33+S34+S35+S36</f>
        <v>1275344285</v>
      </c>
      <c r="T11" s="53">
        <f t="shared" si="2"/>
        <v>2225656655</v>
      </c>
      <c r="U11" s="53">
        <f t="shared" si="2"/>
        <v>0</v>
      </c>
      <c r="V11" s="55"/>
    </row>
    <row r="12" spans="1:22" x14ac:dyDescent="0.35">
      <c r="A12" s="16" t="s">
        <v>67</v>
      </c>
      <c r="B12" s="17">
        <v>6904348000</v>
      </c>
      <c r="C12" s="17">
        <v>0</v>
      </c>
      <c r="D12" s="17">
        <v>0</v>
      </c>
      <c r="E12" s="17">
        <v>6904348000</v>
      </c>
      <c r="F12" s="17">
        <v>0</v>
      </c>
      <c r="G12" s="17">
        <v>6904348000</v>
      </c>
      <c r="H12" s="17">
        <v>546018435</v>
      </c>
      <c r="I12" s="17">
        <v>1090864234</v>
      </c>
      <c r="J12" s="17">
        <v>5813483766</v>
      </c>
      <c r="K12" s="17">
        <v>546018435</v>
      </c>
      <c r="L12" s="17">
        <v>1090864234</v>
      </c>
      <c r="M12" s="17">
        <v>0</v>
      </c>
      <c r="N12" s="57">
        <v>15.7997</v>
      </c>
      <c r="O12" s="17">
        <v>546018435</v>
      </c>
      <c r="P12" s="17">
        <v>1090864234</v>
      </c>
      <c r="Q12" s="17">
        <v>0</v>
      </c>
      <c r="R12" s="57">
        <v>15.7997</v>
      </c>
      <c r="S12" s="17">
        <v>546018434</v>
      </c>
      <c r="T12" s="17">
        <v>1090864236</v>
      </c>
      <c r="U12" s="17">
        <v>-2</v>
      </c>
    </row>
    <row r="13" spans="1:22" x14ac:dyDescent="0.35">
      <c r="A13" s="16" t="s">
        <v>68</v>
      </c>
      <c r="B13" s="17">
        <v>524749000</v>
      </c>
      <c r="C13" s="17">
        <v>0</v>
      </c>
      <c r="D13" s="17">
        <v>0</v>
      </c>
      <c r="E13" s="17">
        <v>524749000</v>
      </c>
      <c r="F13" s="17">
        <v>0</v>
      </c>
      <c r="G13" s="17">
        <v>524749000</v>
      </c>
      <c r="H13" s="17">
        <v>43006849</v>
      </c>
      <c r="I13" s="17">
        <v>86013698</v>
      </c>
      <c r="J13" s="17">
        <v>438735302</v>
      </c>
      <c r="K13" s="17">
        <v>43006849</v>
      </c>
      <c r="L13" s="17">
        <v>86013698</v>
      </c>
      <c r="M13" s="17">
        <v>0</v>
      </c>
      <c r="N13" s="57">
        <v>16.391400000000001</v>
      </c>
      <c r="O13" s="17">
        <v>43006849</v>
      </c>
      <c r="P13" s="17">
        <v>86013698</v>
      </c>
      <c r="Q13" s="17">
        <v>0</v>
      </c>
      <c r="R13" s="57">
        <v>16.391400000000001</v>
      </c>
      <c r="S13" s="17">
        <v>43006847</v>
      </c>
      <c r="T13" s="17">
        <v>86013695</v>
      </c>
      <c r="U13" s="17">
        <v>3</v>
      </c>
    </row>
    <row r="14" spans="1:22" x14ac:dyDescent="0.35">
      <c r="A14" s="16" t="s">
        <v>69</v>
      </c>
      <c r="B14" s="17">
        <v>79701000</v>
      </c>
      <c r="C14" s="17">
        <v>0</v>
      </c>
      <c r="D14" s="17">
        <v>0</v>
      </c>
      <c r="E14" s="17">
        <v>79701000</v>
      </c>
      <c r="F14" s="17">
        <v>0</v>
      </c>
      <c r="G14" s="17">
        <v>79701000</v>
      </c>
      <c r="H14" s="17">
        <v>2897729</v>
      </c>
      <c r="I14" s="17">
        <v>5246792</v>
      </c>
      <c r="J14" s="17">
        <v>74454208</v>
      </c>
      <c r="K14" s="17">
        <v>2897729</v>
      </c>
      <c r="L14" s="17">
        <v>5246792</v>
      </c>
      <c r="M14" s="17">
        <v>0</v>
      </c>
      <c r="N14" s="57">
        <v>6.5831</v>
      </c>
      <c r="O14" s="17">
        <v>2897729</v>
      </c>
      <c r="P14" s="17">
        <v>5246792</v>
      </c>
      <c r="Q14" s="17">
        <v>0</v>
      </c>
      <c r="R14" s="57">
        <v>6.5831</v>
      </c>
      <c r="S14" s="17">
        <v>2897728</v>
      </c>
      <c r="T14" s="17">
        <v>5246792</v>
      </c>
      <c r="U14" s="17">
        <v>0</v>
      </c>
    </row>
    <row r="15" spans="1:22" x14ac:dyDescent="0.35">
      <c r="A15" s="16" t="s">
        <v>70</v>
      </c>
      <c r="B15" s="17">
        <v>13709000</v>
      </c>
      <c r="C15" s="17">
        <v>0</v>
      </c>
      <c r="D15" s="17">
        <v>0</v>
      </c>
      <c r="E15" s="17">
        <v>13709000</v>
      </c>
      <c r="F15" s="17">
        <v>0</v>
      </c>
      <c r="G15" s="17">
        <v>13709000</v>
      </c>
      <c r="H15" s="17">
        <v>1032604</v>
      </c>
      <c r="I15" s="17">
        <v>1925549</v>
      </c>
      <c r="J15" s="17">
        <v>11783451</v>
      </c>
      <c r="K15" s="17">
        <v>1032604</v>
      </c>
      <c r="L15" s="17">
        <v>1925549</v>
      </c>
      <c r="M15" s="17">
        <v>0</v>
      </c>
      <c r="N15" s="57">
        <v>14.0459</v>
      </c>
      <c r="O15" s="17">
        <v>1032604</v>
      </c>
      <c r="P15" s="17">
        <v>1925549</v>
      </c>
      <c r="Q15" s="17">
        <v>0</v>
      </c>
      <c r="R15" s="57">
        <v>14.0459</v>
      </c>
      <c r="S15" s="17">
        <v>1032605</v>
      </c>
      <c r="T15" s="17">
        <v>1925550</v>
      </c>
      <c r="U15" s="17">
        <v>-1</v>
      </c>
    </row>
    <row r="16" spans="1:22" x14ac:dyDescent="0.35">
      <c r="A16" s="16" t="s">
        <v>71</v>
      </c>
      <c r="B16" s="17">
        <v>8877000</v>
      </c>
      <c r="C16" s="17">
        <v>0</v>
      </c>
      <c r="D16" s="17">
        <v>0</v>
      </c>
      <c r="E16" s="17">
        <v>8877000</v>
      </c>
      <c r="F16" s="17">
        <v>0</v>
      </c>
      <c r="G16" s="17">
        <v>8877000</v>
      </c>
      <c r="H16" s="17">
        <v>641151</v>
      </c>
      <c r="I16" s="17">
        <v>1194171</v>
      </c>
      <c r="J16" s="17">
        <v>7682829</v>
      </c>
      <c r="K16" s="17">
        <v>641151</v>
      </c>
      <c r="L16" s="17">
        <v>1194171</v>
      </c>
      <c r="M16" s="17">
        <v>0</v>
      </c>
      <c r="N16" s="57">
        <v>13.452400000000001</v>
      </c>
      <c r="O16" s="17">
        <v>641151</v>
      </c>
      <c r="P16" s="17">
        <v>1194171</v>
      </c>
      <c r="Q16" s="17">
        <v>0</v>
      </c>
      <c r="R16" s="57">
        <v>13.452400000000001</v>
      </c>
      <c r="S16" s="17">
        <v>641151</v>
      </c>
      <c r="T16" s="17">
        <v>1194171</v>
      </c>
      <c r="U16" s="17">
        <v>0</v>
      </c>
    </row>
    <row r="17" spans="1:21" x14ac:dyDescent="0.35">
      <c r="A17" s="16" t="s">
        <v>72</v>
      </c>
      <c r="B17" s="17">
        <v>223459000</v>
      </c>
      <c r="C17" s="17">
        <v>0</v>
      </c>
      <c r="D17" s="17">
        <v>0</v>
      </c>
      <c r="E17" s="17">
        <v>223459000</v>
      </c>
      <c r="F17" s="17">
        <v>0</v>
      </c>
      <c r="G17" s="17">
        <v>223459000</v>
      </c>
      <c r="H17" s="17">
        <v>12880409</v>
      </c>
      <c r="I17" s="17">
        <v>46254508</v>
      </c>
      <c r="J17" s="17">
        <v>177204492</v>
      </c>
      <c r="K17" s="17">
        <v>12880409</v>
      </c>
      <c r="L17" s="17">
        <v>46254508</v>
      </c>
      <c r="M17" s="17">
        <v>0</v>
      </c>
      <c r="N17" s="57">
        <v>20.699300000000001</v>
      </c>
      <c r="O17" s="17">
        <v>12880409</v>
      </c>
      <c r="P17" s="17">
        <v>46254508</v>
      </c>
      <c r="Q17" s="17">
        <v>0</v>
      </c>
      <c r="R17" s="57">
        <v>20.699300000000001</v>
      </c>
      <c r="S17" s="17">
        <v>12880409</v>
      </c>
      <c r="T17" s="17">
        <v>46254509</v>
      </c>
      <c r="U17" s="17">
        <v>-1</v>
      </c>
    </row>
    <row r="18" spans="1:21" x14ac:dyDescent="0.35">
      <c r="A18" s="16" t="s">
        <v>73</v>
      </c>
      <c r="B18" s="17">
        <v>969701000</v>
      </c>
      <c r="C18" s="17">
        <v>0</v>
      </c>
      <c r="D18" s="17">
        <v>0</v>
      </c>
      <c r="E18" s="17">
        <v>969701000</v>
      </c>
      <c r="F18" s="17">
        <v>0</v>
      </c>
      <c r="G18" s="17">
        <v>969701000</v>
      </c>
      <c r="H18" s="17">
        <v>3201057</v>
      </c>
      <c r="I18" s="17">
        <v>7665490</v>
      </c>
      <c r="J18" s="17">
        <v>962035510</v>
      </c>
      <c r="K18" s="17">
        <v>3201057</v>
      </c>
      <c r="L18" s="17">
        <v>7665490</v>
      </c>
      <c r="M18" s="17">
        <v>0</v>
      </c>
      <c r="N18" s="57">
        <v>0.79049999999999998</v>
      </c>
      <c r="O18" s="17">
        <v>3201057</v>
      </c>
      <c r="P18" s="17">
        <v>7665490</v>
      </c>
      <c r="Q18" s="17">
        <v>0</v>
      </c>
      <c r="R18" s="57">
        <v>0.79049999999999998</v>
      </c>
      <c r="S18" s="17">
        <v>3201058</v>
      </c>
      <c r="T18" s="17">
        <v>7665491</v>
      </c>
      <c r="U18" s="17">
        <v>-1</v>
      </c>
    </row>
    <row r="19" spans="1:21" x14ac:dyDescent="0.35">
      <c r="A19" s="16" t="s">
        <v>74</v>
      </c>
      <c r="B19" s="17">
        <v>565464000</v>
      </c>
      <c r="C19" s="17">
        <v>0</v>
      </c>
      <c r="D19" s="17">
        <v>0</v>
      </c>
      <c r="E19" s="17">
        <v>565464000</v>
      </c>
      <c r="F19" s="17">
        <v>0</v>
      </c>
      <c r="G19" s="17">
        <v>565464000</v>
      </c>
      <c r="H19" s="17">
        <v>75172709</v>
      </c>
      <c r="I19" s="17">
        <v>78162820</v>
      </c>
      <c r="J19" s="17">
        <v>487301180</v>
      </c>
      <c r="K19" s="17">
        <v>75172709</v>
      </c>
      <c r="L19" s="17">
        <v>78162820</v>
      </c>
      <c r="M19" s="17">
        <v>0</v>
      </c>
      <c r="N19" s="57">
        <v>13.822800000000001</v>
      </c>
      <c r="O19" s="17">
        <v>75172709</v>
      </c>
      <c r="P19" s="17">
        <v>78162820</v>
      </c>
      <c r="Q19" s="17">
        <v>0</v>
      </c>
      <c r="R19" s="57">
        <v>13.822800000000001</v>
      </c>
      <c r="S19" s="17">
        <v>75172709</v>
      </c>
      <c r="T19" s="17">
        <v>78162819</v>
      </c>
      <c r="U19" s="17">
        <v>1</v>
      </c>
    </row>
    <row r="20" spans="1:21" x14ac:dyDescent="0.35">
      <c r="A20" s="16" t="s">
        <v>75</v>
      </c>
      <c r="B20" s="17">
        <v>194713000</v>
      </c>
      <c r="C20" s="17">
        <v>0</v>
      </c>
      <c r="D20" s="17">
        <v>0</v>
      </c>
      <c r="E20" s="17">
        <v>194713000</v>
      </c>
      <c r="F20" s="17">
        <v>0</v>
      </c>
      <c r="G20" s="17">
        <v>194713000</v>
      </c>
      <c r="H20" s="17">
        <v>7576000</v>
      </c>
      <c r="I20" s="17">
        <v>15952138</v>
      </c>
      <c r="J20" s="17">
        <v>178760862</v>
      </c>
      <c r="K20" s="17">
        <v>7576000</v>
      </c>
      <c r="L20" s="17">
        <v>15952138</v>
      </c>
      <c r="M20" s="17">
        <v>0</v>
      </c>
      <c r="N20" s="57">
        <v>8.1926000000000005</v>
      </c>
      <c r="O20" s="17">
        <v>7576000</v>
      </c>
      <c r="P20" s="17">
        <v>15952138</v>
      </c>
      <c r="Q20" s="17">
        <v>0</v>
      </c>
      <c r="R20" s="57">
        <v>8.1926000000000005</v>
      </c>
      <c r="S20" s="17">
        <v>7576000</v>
      </c>
      <c r="T20" s="17">
        <v>15952136</v>
      </c>
      <c r="U20" s="17">
        <v>2</v>
      </c>
    </row>
    <row r="21" spans="1:21" x14ac:dyDescent="0.35">
      <c r="A21" s="16" t="s">
        <v>76</v>
      </c>
      <c r="B21" s="17">
        <v>2281507000</v>
      </c>
      <c r="C21" s="17">
        <v>-113037528</v>
      </c>
      <c r="D21" s="17">
        <v>-113037528</v>
      </c>
      <c r="E21" s="17">
        <v>2168469472</v>
      </c>
      <c r="F21" s="17">
        <v>0</v>
      </c>
      <c r="G21" s="17">
        <v>2168469472</v>
      </c>
      <c r="H21" s="17">
        <v>183598510</v>
      </c>
      <c r="I21" s="17">
        <v>412840801</v>
      </c>
      <c r="J21" s="17">
        <v>1755628671</v>
      </c>
      <c r="K21" s="17">
        <v>183598510</v>
      </c>
      <c r="L21" s="17">
        <v>412840801</v>
      </c>
      <c r="M21" s="17">
        <v>0</v>
      </c>
      <c r="N21" s="57">
        <v>19.0383</v>
      </c>
      <c r="O21" s="17">
        <v>183598510</v>
      </c>
      <c r="P21" s="17">
        <v>412840801</v>
      </c>
      <c r="Q21" s="17">
        <v>0</v>
      </c>
      <c r="R21" s="57">
        <v>19.0383</v>
      </c>
      <c r="S21" s="17">
        <v>183598510</v>
      </c>
      <c r="T21" s="17">
        <v>412840802</v>
      </c>
      <c r="U21" s="17">
        <v>-1</v>
      </c>
    </row>
    <row r="22" spans="1:21" x14ac:dyDescent="0.35">
      <c r="A22" s="16" t="s">
        <v>77</v>
      </c>
      <c r="B22" s="17">
        <v>1072593000</v>
      </c>
      <c r="C22" s="17">
        <v>0</v>
      </c>
      <c r="D22" s="17">
        <v>0</v>
      </c>
      <c r="E22" s="17">
        <v>1072593000</v>
      </c>
      <c r="F22" s="17">
        <v>0</v>
      </c>
      <c r="G22" s="17">
        <v>1072593000</v>
      </c>
      <c r="H22" s="17">
        <v>0</v>
      </c>
      <c r="I22" s="17">
        <v>0</v>
      </c>
      <c r="J22" s="17">
        <v>1072593000</v>
      </c>
      <c r="K22" s="17">
        <v>0</v>
      </c>
      <c r="L22" s="17">
        <v>0</v>
      </c>
      <c r="M22" s="17">
        <v>0</v>
      </c>
      <c r="N22" s="57">
        <v>0</v>
      </c>
      <c r="O22" s="17">
        <v>0</v>
      </c>
      <c r="P22" s="17">
        <v>0</v>
      </c>
      <c r="Q22" s="17">
        <v>0</v>
      </c>
      <c r="R22" s="57">
        <v>0</v>
      </c>
      <c r="S22" s="17">
        <v>0</v>
      </c>
      <c r="T22" s="17">
        <v>0</v>
      </c>
      <c r="U22" s="17">
        <v>0</v>
      </c>
    </row>
    <row r="23" spans="1:21" x14ac:dyDescent="0.35">
      <c r="A23" s="16" t="s">
        <v>78</v>
      </c>
      <c r="B23" s="17">
        <v>695949000</v>
      </c>
      <c r="C23" s="17">
        <v>0</v>
      </c>
      <c r="D23" s="17">
        <v>0</v>
      </c>
      <c r="E23" s="17">
        <v>695949000</v>
      </c>
      <c r="F23" s="17">
        <v>0</v>
      </c>
      <c r="G23" s="17">
        <v>695949000</v>
      </c>
      <c r="H23" s="17">
        <v>61443675</v>
      </c>
      <c r="I23" s="17">
        <v>61443675</v>
      </c>
      <c r="J23" s="17">
        <v>634505325</v>
      </c>
      <c r="K23" s="17">
        <v>61443675</v>
      </c>
      <c r="L23" s="17">
        <v>61443675</v>
      </c>
      <c r="M23" s="17">
        <v>0</v>
      </c>
      <c r="N23" s="57">
        <v>8.8287999999999993</v>
      </c>
      <c r="O23" s="17">
        <v>61443675</v>
      </c>
      <c r="P23" s="17">
        <v>61443675</v>
      </c>
      <c r="Q23" s="17">
        <v>0</v>
      </c>
      <c r="R23" s="57">
        <v>8.8287999999999993</v>
      </c>
      <c r="S23" s="17">
        <v>61443675</v>
      </c>
      <c r="T23" s="17">
        <v>61443675</v>
      </c>
      <c r="U23" s="17">
        <v>0</v>
      </c>
    </row>
    <row r="24" spans="1:21" x14ac:dyDescent="0.35">
      <c r="A24" s="16" t="s">
        <v>79</v>
      </c>
      <c r="B24" s="17">
        <v>522710000</v>
      </c>
      <c r="C24" s="17">
        <v>0</v>
      </c>
      <c r="D24" s="17">
        <v>0</v>
      </c>
      <c r="E24" s="17">
        <v>522710000</v>
      </c>
      <c r="F24" s="17">
        <v>0</v>
      </c>
      <c r="G24" s="17">
        <v>522710000</v>
      </c>
      <c r="H24" s="17">
        <v>41129775</v>
      </c>
      <c r="I24" s="17">
        <v>41129775</v>
      </c>
      <c r="J24" s="17">
        <v>481580225</v>
      </c>
      <c r="K24" s="17">
        <v>41129775</v>
      </c>
      <c r="L24" s="17">
        <v>41129775</v>
      </c>
      <c r="M24" s="17">
        <v>0</v>
      </c>
      <c r="N24" s="57">
        <v>7.8685999999999998</v>
      </c>
      <c r="O24" s="17">
        <v>41129775</v>
      </c>
      <c r="P24" s="17">
        <v>41129775</v>
      </c>
      <c r="Q24" s="17">
        <v>0</v>
      </c>
      <c r="R24" s="57">
        <v>7.8685999999999998</v>
      </c>
      <c r="S24" s="17">
        <v>41129774</v>
      </c>
      <c r="T24" s="17">
        <v>41129774</v>
      </c>
      <c r="U24" s="17">
        <v>1</v>
      </c>
    </row>
    <row r="25" spans="1:21" x14ac:dyDescent="0.35">
      <c r="A25" s="16" t="s">
        <v>80</v>
      </c>
      <c r="B25" s="17">
        <v>58424000</v>
      </c>
      <c r="C25" s="17">
        <v>0</v>
      </c>
      <c r="D25" s="17">
        <v>0</v>
      </c>
      <c r="E25" s="17">
        <v>58424000</v>
      </c>
      <c r="F25" s="17">
        <v>0</v>
      </c>
      <c r="G25" s="17">
        <v>58424000</v>
      </c>
      <c r="H25" s="17">
        <v>0</v>
      </c>
      <c r="I25" s="17">
        <v>0</v>
      </c>
      <c r="J25" s="17">
        <v>58424000</v>
      </c>
      <c r="K25" s="17">
        <v>0</v>
      </c>
      <c r="L25" s="17">
        <v>0</v>
      </c>
      <c r="M25" s="17">
        <v>0</v>
      </c>
      <c r="N25" s="57">
        <v>0</v>
      </c>
      <c r="O25" s="17">
        <v>0</v>
      </c>
      <c r="P25" s="17">
        <v>0</v>
      </c>
      <c r="Q25" s="17">
        <v>0</v>
      </c>
      <c r="R25" s="57">
        <v>0</v>
      </c>
      <c r="S25" s="17">
        <v>0</v>
      </c>
      <c r="T25" s="17">
        <v>0</v>
      </c>
      <c r="U25" s="17">
        <v>0</v>
      </c>
    </row>
    <row r="26" spans="1:21" x14ac:dyDescent="0.35">
      <c r="A26" s="16" t="s">
        <v>81</v>
      </c>
      <c r="B26" s="17">
        <v>804786000</v>
      </c>
      <c r="C26" s="17">
        <v>0</v>
      </c>
      <c r="D26" s="17">
        <v>0</v>
      </c>
      <c r="E26" s="17">
        <v>804786000</v>
      </c>
      <c r="F26" s="17">
        <v>0</v>
      </c>
      <c r="G26" s="17">
        <v>804786000</v>
      </c>
      <c r="H26" s="17">
        <v>72772444</v>
      </c>
      <c r="I26" s="17">
        <v>72772444</v>
      </c>
      <c r="J26" s="17">
        <v>732013556</v>
      </c>
      <c r="K26" s="17">
        <v>72772444</v>
      </c>
      <c r="L26" s="17">
        <v>72772444</v>
      </c>
      <c r="M26" s="17">
        <v>0</v>
      </c>
      <c r="N26" s="57">
        <v>9.0425000000000004</v>
      </c>
      <c r="O26" s="17">
        <v>72772444</v>
      </c>
      <c r="P26" s="17">
        <v>72772444</v>
      </c>
      <c r="Q26" s="17">
        <v>0</v>
      </c>
      <c r="R26" s="57">
        <v>9.0425000000000004</v>
      </c>
      <c r="S26" s="17">
        <v>72772446</v>
      </c>
      <c r="T26" s="17">
        <v>72772446</v>
      </c>
      <c r="U26" s="17">
        <v>-2</v>
      </c>
    </row>
    <row r="27" spans="1:21" x14ac:dyDescent="0.35">
      <c r="A27" s="16" t="s">
        <v>82</v>
      </c>
      <c r="B27" s="17">
        <v>857736000</v>
      </c>
      <c r="C27" s="17">
        <v>0</v>
      </c>
      <c r="D27" s="17">
        <v>0</v>
      </c>
      <c r="E27" s="17">
        <v>857736000</v>
      </c>
      <c r="F27" s="17">
        <v>0</v>
      </c>
      <c r="G27" s="17">
        <v>857736000</v>
      </c>
      <c r="H27" s="17">
        <v>3841347</v>
      </c>
      <c r="I27" s="17">
        <v>3841347</v>
      </c>
      <c r="J27" s="17">
        <v>853894653</v>
      </c>
      <c r="K27" s="17">
        <v>3841347</v>
      </c>
      <c r="L27" s="17">
        <v>3841347</v>
      </c>
      <c r="M27" s="17">
        <v>0</v>
      </c>
      <c r="N27" s="57">
        <v>0.44779999999999998</v>
      </c>
      <c r="O27" s="17">
        <v>3841347</v>
      </c>
      <c r="P27" s="17">
        <v>3841347</v>
      </c>
      <c r="Q27" s="17">
        <v>0</v>
      </c>
      <c r="R27" s="57">
        <v>0.44779999999999998</v>
      </c>
      <c r="S27" s="17">
        <v>3841348</v>
      </c>
      <c r="T27" s="17">
        <v>3841348</v>
      </c>
      <c r="U27" s="17">
        <v>-1</v>
      </c>
    </row>
    <row r="28" spans="1:21" x14ac:dyDescent="0.35">
      <c r="A28" s="16" t="s">
        <v>83</v>
      </c>
      <c r="B28" s="17">
        <v>325910000</v>
      </c>
      <c r="C28" s="17">
        <v>0</v>
      </c>
      <c r="D28" s="17">
        <v>0</v>
      </c>
      <c r="E28" s="17">
        <v>325910000</v>
      </c>
      <c r="F28" s="17">
        <v>0</v>
      </c>
      <c r="G28" s="17">
        <v>325910000</v>
      </c>
      <c r="H28" s="17">
        <v>0</v>
      </c>
      <c r="I28" s="17">
        <v>0</v>
      </c>
      <c r="J28" s="17">
        <v>325910000</v>
      </c>
      <c r="K28" s="17">
        <v>0</v>
      </c>
      <c r="L28" s="17">
        <v>0</v>
      </c>
      <c r="M28" s="17">
        <v>0</v>
      </c>
      <c r="N28" s="57">
        <v>0</v>
      </c>
      <c r="O28" s="17">
        <v>0</v>
      </c>
      <c r="P28" s="17">
        <v>0</v>
      </c>
      <c r="Q28" s="17">
        <v>0</v>
      </c>
      <c r="R28" s="57">
        <v>0</v>
      </c>
      <c r="S28" s="17">
        <v>0</v>
      </c>
      <c r="T28" s="17">
        <v>0</v>
      </c>
      <c r="U28" s="17">
        <v>0</v>
      </c>
    </row>
    <row r="29" spans="1:21" x14ac:dyDescent="0.35">
      <c r="A29" s="16" t="s">
        <v>84</v>
      </c>
      <c r="B29" s="17">
        <v>468111000</v>
      </c>
      <c r="C29" s="17">
        <v>0</v>
      </c>
      <c r="D29" s="17">
        <v>0</v>
      </c>
      <c r="E29" s="17">
        <v>468111000</v>
      </c>
      <c r="F29" s="17">
        <v>0</v>
      </c>
      <c r="G29" s="17">
        <v>468111000</v>
      </c>
      <c r="H29" s="17">
        <v>34570800</v>
      </c>
      <c r="I29" s="17">
        <v>34570800</v>
      </c>
      <c r="J29" s="17">
        <v>433540200</v>
      </c>
      <c r="K29" s="17">
        <v>34570800</v>
      </c>
      <c r="L29" s="17">
        <v>34570800</v>
      </c>
      <c r="M29" s="17">
        <v>0</v>
      </c>
      <c r="N29" s="57">
        <v>7.3852000000000002</v>
      </c>
      <c r="O29" s="17">
        <v>34570800</v>
      </c>
      <c r="P29" s="17">
        <v>34570800</v>
      </c>
      <c r="Q29" s="17">
        <v>0</v>
      </c>
      <c r="R29" s="57">
        <v>7.3852000000000002</v>
      </c>
      <c r="S29" s="17">
        <v>34570800</v>
      </c>
      <c r="T29" s="17">
        <v>34570800</v>
      </c>
      <c r="U29" s="17">
        <v>0</v>
      </c>
    </row>
    <row r="30" spans="1:21" x14ac:dyDescent="0.35">
      <c r="A30" s="16" t="s">
        <v>85</v>
      </c>
      <c r="B30" s="17">
        <v>80292000</v>
      </c>
      <c r="C30" s="17">
        <v>0</v>
      </c>
      <c r="D30" s="17">
        <v>0</v>
      </c>
      <c r="E30" s="17">
        <v>80292000</v>
      </c>
      <c r="F30" s="17">
        <v>0</v>
      </c>
      <c r="G30" s="17">
        <v>80292000</v>
      </c>
      <c r="H30" s="17">
        <v>4734500</v>
      </c>
      <c r="I30" s="17">
        <v>4734500</v>
      </c>
      <c r="J30" s="17">
        <v>75557500</v>
      </c>
      <c r="K30" s="17">
        <v>4734500</v>
      </c>
      <c r="L30" s="17">
        <v>4734500</v>
      </c>
      <c r="M30" s="17">
        <v>0</v>
      </c>
      <c r="N30" s="57">
        <v>5.8966000000000003</v>
      </c>
      <c r="O30" s="17">
        <v>4734500</v>
      </c>
      <c r="P30" s="17">
        <v>4734500</v>
      </c>
      <c r="Q30" s="17">
        <v>0</v>
      </c>
      <c r="R30" s="57">
        <v>5.8966000000000003</v>
      </c>
      <c r="S30" s="17">
        <v>4734499</v>
      </c>
      <c r="T30" s="17">
        <v>4734499</v>
      </c>
      <c r="U30" s="17">
        <v>1</v>
      </c>
    </row>
    <row r="31" spans="1:21" x14ac:dyDescent="0.35">
      <c r="A31" s="16" t="s">
        <v>86</v>
      </c>
      <c r="B31" s="17">
        <v>351062000</v>
      </c>
      <c r="C31" s="17">
        <v>0</v>
      </c>
      <c r="D31" s="17">
        <v>0</v>
      </c>
      <c r="E31" s="17">
        <v>351062000</v>
      </c>
      <c r="F31" s="17">
        <v>0</v>
      </c>
      <c r="G31" s="17">
        <v>351062000</v>
      </c>
      <c r="H31" s="17">
        <v>25929700</v>
      </c>
      <c r="I31" s="17">
        <v>25929700</v>
      </c>
      <c r="J31" s="17">
        <v>325132300</v>
      </c>
      <c r="K31" s="17">
        <v>25929700</v>
      </c>
      <c r="L31" s="17">
        <v>25929700</v>
      </c>
      <c r="M31" s="17">
        <v>0</v>
      </c>
      <c r="N31" s="57">
        <v>7.3860999999999999</v>
      </c>
      <c r="O31" s="17">
        <v>25929700</v>
      </c>
      <c r="P31" s="17">
        <v>25929700</v>
      </c>
      <c r="Q31" s="17">
        <v>0</v>
      </c>
      <c r="R31" s="57">
        <v>7.3860999999999999</v>
      </c>
      <c r="S31" s="17">
        <v>25929699</v>
      </c>
      <c r="T31" s="17">
        <v>25929699</v>
      </c>
      <c r="U31" s="17">
        <v>1</v>
      </c>
    </row>
    <row r="32" spans="1:21" x14ac:dyDescent="0.35">
      <c r="A32" s="16" t="s">
        <v>87</v>
      </c>
      <c r="B32" s="17">
        <v>234072000</v>
      </c>
      <c r="C32" s="17">
        <v>0</v>
      </c>
      <c r="D32" s="17">
        <v>0</v>
      </c>
      <c r="E32" s="17">
        <v>234072000</v>
      </c>
      <c r="F32" s="17">
        <v>0</v>
      </c>
      <c r="G32" s="17">
        <v>234072000</v>
      </c>
      <c r="H32" s="17">
        <v>17289800</v>
      </c>
      <c r="I32" s="17">
        <v>17289800</v>
      </c>
      <c r="J32" s="17">
        <v>216782200</v>
      </c>
      <c r="K32" s="17">
        <v>17289800</v>
      </c>
      <c r="L32" s="17">
        <v>17289800</v>
      </c>
      <c r="M32" s="17">
        <v>0</v>
      </c>
      <c r="N32" s="57">
        <v>7.3864999999999998</v>
      </c>
      <c r="O32" s="17">
        <v>17289800</v>
      </c>
      <c r="P32" s="17">
        <v>17289800</v>
      </c>
      <c r="Q32" s="17">
        <v>0</v>
      </c>
      <c r="R32" s="57">
        <v>7.3864999999999998</v>
      </c>
      <c r="S32" s="17">
        <v>17289800</v>
      </c>
      <c r="T32" s="17">
        <v>17289800</v>
      </c>
      <c r="U32" s="17">
        <v>0</v>
      </c>
    </row>
    <row r="33" spans="1:25" x14ac:dyDescent="0.35">
      <c r="A33" s="16" t="s">
        <v>88</v>
      </c>
      <c r="B33" s="17">
        <v>0</v>
      </c>
      <c r="C33" s="17">
        <v>113037528</v>
      </c>
      <c r="D33" s="17">
        <v>113037528</v>
      </c>
      <c r="E33" s="17">
        <v>113037528</v>
      </c>
      <c r="F33" s="17">
        <v>0</v>
      </c>
      <c r="G33" s="17">
        <v>113037528</v>
      </c>
      <c r="H33" s="17">
        <v>109075002</v>
      </c>
      <c r="I33" s="17">
        <v>109075002</v>
      </c>
      <c r="J33" s="17">
        <v>3962526</v>
      </c>
      <c r="K33" s="17">
        <v>109075002</v>
      </c>
      <c r="L33" s="17">
        <v>109075002</v>
      </c>
      <c r="M33" s="17">
        <v>0</v>
      </c>
      <c r="N33" s="57">
        <v>96.494500000000002</v>
      </c>
      <c r="O33" s="17">
        <v>109075002</v>
      </c>
      <c r="P33" s="17">
        <v>109075002</v>
      </c>
      <c r="Q33" s="17">
        <v>0</v>
      </c>
      <c r="R33" s="57">
        <v>96.494500000000002</v>
      </c>
      <c r="S33" s="17">
        <v>109075002</v>
      </c>
      <c r="T33" s="17">
        <v>109075002</v>
      </c>
      <c r="U33" s="17">
        <v>0</v>
      </c>
    </row>
    <row r="34" spans="1:25" x14ac:dyDescent="0.35">
      <c r="A34" s="16" t="s">
        <v>89</v>
      </c>
      <c r="B34" s="17">
        <v>38022000</v>
      </c>
      <c r="C34" s="17">
        <v>0</v>
      </c>
      <c r="D34" s="17">
        <v>0</v>
      </c>
      <c r="E34" s="17">
        <v>38022000</v>
      </c>
      <c r="F34" s="17">
        <v>0</v>
      </c>
      <c r="G34" s="17">
        <v>38022000</v>
      </c>
      <c r="H34" s="17">
        <v>6490988</v>
      </c>
      <c r="I34" s="17">
        <v>6832056</v>
      </c>
      <c r="J34" s="17">
        <v>31189944</v>
      </c>
      <c r="K34" s="17">
        <v>6490988</v>
      </c>
      <c r="L34" s="17">
        <v>6832056</v>
      </c>
      <c r="M34" s="17">
        <v>0</v>
      </c>
      <c r="N34" s="57">
        <v>17.968699999999998</v>
      </c>
      <c r="O34" s="17">
        <v>6490988</v>
      </c>
      <c r="P34" s="17">
        <v>6832056</v>
      </c>
      <c r="Q34" s="17">
        <v>0</v>
      </c>
      <c r="R34" s="57">
        <v>17.968699999999998</v>
      </c>
      <c r="S34" s="17">
        <v>6490989</v>
      </c>
      <c r="T34" s="17">
        <v>6832055</v>
      </c>
      <c r="U34" s="17">
        <v>1</v>
      </c>
    </row>
    <row r="35" spans="1:25" x14ac:dyDescent="0.35">
      <c r="A35" s="16" t="s">
        <v>90</v>
      </c>
      <c r="B35" s="17">
        <v>271641000</v>
      </c>
      <c r="C35" s="17">
        <v>0</v>
      </c>
      <c r="D35" s="17">
        <v>0</v>
      </c>
      <c r="E35" s="17">
        <v>271641000</v>
      </c>
      <c r="F35" s="17">
        <v>0</v>
      </c>
      <c r="G35" s="17">
        <v>271641000</v>
      </c>
      <c r="H35" s="17">
        <v>21492159</v>
      </c>
      <c r="I35" s="17">
        <v>100889011</v>
      </c>
      <c r="J35" s="17">
        <v>170751989</v>
      </c>
      <c r="K35" s="17">
        <v>21492159</v>
      </c>
      <c r="L35" s="17">
        <v>100889011</v>
      </c>
      <c r="M35" s="17">
        <v>0</v>
      </c>
      <c r="N35" s="57">
        <v>37.140599999999999</v>
      </c>
      <c r="O35" s="17">
        <v>21492159</v>
      </c>
      <c r="P35" s="17">
        <v>100889011</v>
      </c>
      <c r="Q35" s="17">
        <v>0</v>
      </c>
      <c r="R35" s="57">
        <v>37.140599999999999</v>
      </c>
      <c r="S35" s="17">
        <v>21492159</v>
      </c>
      <c r="T35" s="17">
        <v>100889011</v>
      </c>
      <c r="U35" s="17">
        <v>0</v>
      </c>
    </row>
    <row r="36" spans="1:25" x14ac:dyDescent="0.35">
      <c r="A36" s="16" t="s">
        <v>91</v>
      </c>
      <c r="B36" s="17">
        <v>6464000</v>
      </c>
      <c r="C36" s="17">
        <v>0</v>
      </c>
      <c r="D36" s="17">
        <v>0</v>
      </c>
      <c r="E36" s="17">
        <v>6464000</v>
      </c>
      <c r="F36" s="17">
        <v>0</v>
      </c>
      <c r="G36" s="17">
        <v>6464000</v>
      </c>
      <c r="H36" s="17">
        <v>548642</v>
      </c>
      <c r="I36" s="17">
        <v>1028344</v>
      </c>
      <c r="J36" s="17">
        <v>5435656</v>
      </c>
      <c r="K36" s="17">
        <v>548642</v>
      </c>
      <c r="L36" s="17">
        <v>1028344</v>
      </c>
      <c r="M36" s="17">
        <v>0</v>
      </c>
      <c r="N36" s="57">
        <v>15.908799999999999</v>
      </c>
      <c r="O36" s="17">
        <v>548642</v>
      </c>
      <c r="P36" s="17">
        <v>1028344</v>
      </c>
      <c r="Q36" s="17">
        <v>0</v>
      </c>
      <c r="R36" s="57">
        <v>15.908799999999999</v>
      </c>
      <c r="S36" s="17">
        <v>548643</v>
      </c>
      <c r="T36" s="17">
        <v>1028345</v>
      </c>
      <c r="U36" s="17">
        <v>-1</v>
      </c>
    </row>
    <row r="37" spans="1:25" x14ac:dyDescent="0.35">
      <c r="A37" s="52" t="s">
        <v>92</v>
      </c>
      <c r="B37" s="53">
        <f>+B38+B39+B40+B41+B42+B43+B44+B45+B46+B47+B48+B49+B50+B51+B52+B53+B54+B55+B56+B57+B58+B59+B60+B61+B62+B63+B64+B65+B66+B67+B68+B69+B70+B71+B72+B73+B74+B75+B76+B77+B78+B79+B80+B81</f>
        <v>8076018000</v>
      </c>
      <c r="C37" s="53">
        <f t="shared" ref="C37:M37" si="3">+C38+C39+C40+C41+C42+C43+C44+C45+C46+C47+C48+C49+C50+C51+C52+C53+C54+C55+C56+C57+C58+C59+C60+C61+C62+C63+C64+C65+C66+C67+C68+C69+C70+C71+C72+C73+C74+C75+C76+C77+C78+C79+C80+C81</f>
        <v>0</v>
      </c>
      <c r="D37" s="53">
        <f t="shared" si="3"/>
        <v>0</v>
      </c>
      <c r="E37" s="53">
        <f t="shared" si="3"/>
        <v>8076018000</v>
      </c>
      <c r="F37" s="53">
        <f t="shared" si="3"/>
        <v>0</v>
      </c>
      <c r="G37" s="53">
        <f t="shared" si="3"/>
        <v>8076018000</v>
      </c>
      <c r="H37" s="53">
        <f t="shared" si="3"/>
        <v>871829792</v>
      </c>
      <c r="I37" s="53">
        <f>+I38+I39+I40+I41+I42+I43+I44+I45+I46+I47+I48+I49+I50+I51+I52+I53+I54+I55+I56+I57+I58+I59+I60+I61+I62+I63+I64+I65+I66+I67+I68+I69+I70+I71+I72+I73+I74+I75+I76+I77+I78+I79+I80+I81</f>
        <v>1067331770</v>
      </c>
      <c r="J37" s="53">
        <f>+J38+J39+J40+J41+J42+J43+J44+J45+J46+J47+J48+J49+J50+J51+J52+J53+J54+J55+J56+J57+J58+J59+J60+J61+J62+J63+J64+J65+J66+J67+J68+J69+J70+J71+J72+J73+J74+J75+J76+J77+J78+J79+J80+J81</f>
        <v>7008686230</v>
      </c>
      <c r="K37" s="53">
        <f t="shared" si="3"/>
        <v>771387848</v>
      </c>
      <c r="L37" s="53">
        <f t="shared" si="3"/>
        <v>935889826</v>
      </c>
      <c r="M37" s="53">
        <f t="shared" si="3"/>
        <v>131441944</v>
      </c>
      <c r="N37" s="54">
        <f>+L37/G37</f>
        <v>0.11588505944389921</v>
      </c>
      <c r="O37" s="53">
        <f>+O38+O39+O40+O41+O42+O43+O44+O45+O46+O47+O48+O49+O50+O51+O52+O53+O54+O55+O56+O57+O58+O59+O60+O61+O62+O63+O64+O65+O66+O67+O68+O69+O70+O71+O72+O73+O74+O75+O76+O77+O78+O79+O80+O81</f>
        <v>85722109</v>
      </c>
      <c r="P37" s="53">
        <f>+P38+P39+P40+P41+P42+P43+P44+P45+P46+P47+P48+P49+P50+P51+P52+P53+P54+P55+P56+P57+P58+P59+P60+P61+P62+P63+P64+P65+P66+P67+P68+P69+P70+P71+P72+P73+P74+P75+P76+P77+P78+P79+P80+P81</f>
        <v>85722109</v>
      </c>
      <c r="Q37" s="53">
        <f>+Q38+Q39+Q40+Q41+Q42+Q43+Q44+Q45+Q46+Q47+Q48+Q49+Q50+Q51+Q52+Q53+Q54+Q55+Q56+Q57+Q58+Q59+Q60+Q61+Q62+Q63+Q64+Q65+Q66+Q67+Q68+Q69+Q70+Q71+Q72+Q73+Q74+Q75+Q76+Q77+Q78+Q79+Q80+Q81</f>
        <v>850167717</v>
      </c>
      <c r="R37" s="54">
        <f>+P37/G37</f>
        <v>1.0614402914901873E-2</v>
      </c>
      <c r="S37" s="53">
        <f>+S38+S39+S40+S41+S42+S43+S44+S45+S46+S47+S48+S49+S50+S51+S52+S53+S54+S55+S56+S57+S58+S59+S60+S61+S62+S63+S64+S65+S66+S67+S68+S69+S70+S71+S72+S73+S74+S75+S76+S77+S78+S79+S80+S81</f>
        <v>85722109</v>
      </c>
      <c r="T37" s="53">
        <f>+T38+T39+T40+T41+T42+T43+T44+T45+T46+T47+T48+T49+T50+T51+T52+T53+T54+T55+T56+T57+T58+T59+T60+T61+T62+T63+T64+T65+T66+T67+T68+T69+T70+T71+T72+T73+T74+T75+T76+T77+T78+T79+T80+T81</f>
        <v>85722109</v>
      </c>
      <c r="U37" s="53">
        <f>+U38+U39+U40+U41+U42+U43+U44+U45+U46+U47+U48+U49+U50+U51+U52+U53+U54+U55+U56+U57+U58+U59+U60+U61+U62+U63+U64+U65+U66+U67+U68+U69+U70+U71+U72+U73+U74+U75+U76+U77+U78+U79+U80+U81</f>
        <v>0</v>
      </c>
      <c r="V37" s="55"/>
      <c r="X37" s="19"/>
      <c r="Y37" s="58"/>
    </row>
    <row r="38" spans="1:25" x14ac:dyDescent="0.35">
      <c r="A38" s="16" t="s">
        <v>93</v>
      </c>
      <c r="B38" s="17">
        <v>25000000</v>
      </c>
      <c r="C38" s="17">
        <v>0</v>
      </c>
      <c r="D38" s="17">
        <v>0</v>
      </c>
      <c r="E38" s="17">
        <v>25000000</v>
      </c>
      <c r="F38" s="17">
        <v>0</v>
      </c>
      <c r="G38" s="17">
        <v>25000000</v>
      </c>
      <c r="H38" s="17">
        <v>2000000</v>
      </c>
      <c r="I38" s="17">
        <v>2000000</v>
      </c>
      <c r="J38" s="17">
        <v>23000000</v>
      </c>
      <c r="K38" s="17">
        <v>1817052</v>
      </c>
      <c r="L38" s="17">
        <v>1817052</v>
      </c>
      <c r="M38" s="17">
        <v>182948</v>
      </c>
      <c r="N38" s="57">
        <v>7.2682000000000002</v>
      </c>
      <c r="O38" s="17">
        <v>1817052</v>
      </c>
      <c r="P38" s="17">
        <v>1817052</v>
      </c>
      <c r="Q38" s="17">
        <v>0</v>
      </c>
      <c r="R38" s="57">
        <v>7.2682000000000002</v>
      </c>
      <c r="S38" s="17">
        <v>1817052</v>
      </c>
      <c r="T38" s="17">
        <v>1817052</v>
      </c>
      <c r="U38" s="17">
        <v>0</v>
      </c>
    </row>
    <row r="39" spans="1:25" x14ac:dyDescent="0.35">
      <c r="A39" s="16" t="s">
        <v>94</v>
      </c>
      <c r="B39" s="17">
        <v>15000000</v>
      </c>
      <c r="C39" s="17">
        <v>0</v>
      </c>
      <c r="D39" s="17">
        <v>0</v>
      </c>
      <c r="E39" s="17">
        <v>15000000</v>
      </c>
      <c r="F39" s="17">
        <v>0</v>
      </c>
      <c r="G39" s="17">
        <v>15000000</v>
      </c>
      <c r="H39" s="17">
        <v>2800000</v>
      </c>
      <c r="I39" s="17">
        <v>2800000</v>
      </c>
      <c r="J39" s="17">
        <v>12200000</v>
      </c>
      <c r="K39" s="17">
        <v>2205706</v>
      </c>
      <c r="L39" s="17">
        <v>2205706</v>
      </c>
      <c r="M39" s="17">
        <v>594294</v>
      </c>
      <c r="N39" s="57">
        <v>14.704700000000001</v>
      </c>
      <c r="O39" s="17">
        <v>1817052</v>
      </c>
      <c r="P39" s="17">
        <v>1817052</v>
      </c>
      <c r="Q39" s="17">
        <v>388654</v>
      </c>
      <c r="R39" s="57">
        <v>12.1137</v>
      </c>
      <c r="S39" s="17">
        <v>1817052</v>
      </c>
      <c r="T39" s="17">
        <v>1817052</v>
      </c>
      <c r="U39" s="17">
        <v>0</v>
      </c>
    </row>
    <row r="40" spans="1:25" x14ac:dyDescent="0.35">
      <c r="A40" s="16" t="s">
        <v>95</v>
      </c>
      <c r="B40" s="17">
        <v>2000000</v>
      </c>
      <c r="C40" s="17">
        <v>0</v>
      </c>
      <c r="D40" s="17">
        <v>0</v>
      </c>
      <c r="E40" s="17">
        <v>2000000</v>
      </c>
      <c r="F40" s="17">
        <v>0</v>
      </c>
      <c r="G40" s="17">
        <v>2000000</v>
      </c>
      <c r="H40" s="17">
        <v>1817052</v>
      </c>
      <c r="I40" s="17">
        <v>1817052</v>
      </c>
      <c r="J40" s="17">
        <v>182948</v>
      </c>
      <c r="K40" s="17">
        <v>1817052</v>
      </c>
      <c r="L40" s="17">
        <v>1817052</v>
      </c>
      <c r="M40" s="17">
        <v>0</v>
      </c>
      <c r="N40" s="57">
        <v>90.852599999999995</v>
      </c>
      <c r="O40" s="17">
        <v>1817052</v>
      </c>
      <c r="P40" s="17">
        <v>1817052</v>
      </c>
      <c r="Q40" s="17">
        <v>0</v>
      </c>
      <c r="R40" s="57">
        <v>90.852599999999995</v>
      </c>
      <c r="S40" s="17">
        <v>1817052</v>
      </c>
      <c r="T40" s="17">
        <v>1817052</v>
      </c>
      <c r="U40" s="17">
        <v>0</v>
      </c>
    </row>
    <row r="41" spans="1:25" x14ac:dyDescent="0.35">
      <c r="A41" s="16" t="s">
        <v>96</v>
      </c>
      <c r="B41" s="17">
        <v>5000000</v>
      </c>
      <c r="C41" s="17">
        <v>0</v>
      </c>
      <c r="D41" s="17">
        <v>0</v>
      </c>
      <c r="E41" s="17">
        <v>5000000</v>
      </c>
      <c r="F41" s="17">
        <v>0</v>
      </c>
      <c r="G41" s="17">
        <v>5000000</v>
      </c>
      <c r="H41" s="17">
        <v>0</v>
      </c>
      <c r="I41" s="17">
        <v>0</v>
      </c>
      <c r="J41" s="17">
        <v>5000000</v>
      </c>
      <c r="K41" s="17">
        <v>0</v>
      </c>
      <c r="L41" s="17">
        <v>0</v>
      </c>
      <c r="M41" s="17">
        <v>0</v>
      </c>
      <c r="N41" s="57">
        <v>0</v>
      </c>
      <c r="O41" s="17">
        <v>0</v>
      </c>
      <c r="P41" s="17">
        <v>0</v>
      </c>
      <c r="Q41" s="17">
        <v>0</v>
      </c>
      <c r="R41" s="57">
        <v>0</v>
      </c>
      <c r="S41" s="17">
        <v>0</v>
      </c>
      <c r="T41" s="17">
        <v>0</v>
      </c>
      <c r="U41" s="17">
        <v>0</v>
      </c>
    </row>
    <row r="42" spans="1:25" x14ac:dyDescent="0.35">
      <c r="A42" s="16" t="s">
        <v>97</v>
      </c>
      <c r="B42" s="17">
        <v>22686000</v>
      </c>
      <c r="C42" s="17">
        <v>0</v>
      </c>
      <c r="D42" s="17">
        <v>0</v>
      </c>
      <c r="E42" s="17">
        <v>22686000</v>
      </c>
      <c r="F42" s="17">
        <v>0</v>
      </c>
      <c r="G42" s="17">
        <v>22686000</v>
      </c>
      <c r="H42" s="17">
        <v>0</v>
      </c>
      <c r="I42" s="17">
        <v>0</v>
      </c>
      <c r="J42" s="17">
        <v>22686000</v>
      </c>
      <c r="K42" s="17">
        <v>0</v>
      </c>
      <c r="L42" s="17">
        <v>0</v>
      </c>
      <c r="M42" s="17">
        <v>0</v>
      </c>
      <c r="N42" s="57">
        <v>0</v>
      </c>
      <c r="O42" s="17">
        <v>0</v>
      </c>
      <c r="P42" s="17">
        <v>0</v>
      </c>
      <c r="Q42" s="17">
        <v>0</v>
      </c>
      <c r="R42" s="57">
        <v>0</v>
      </c>
      <c r="S42" s="17">
        <v>0</v>
      </c>
      <c r="T42" s="17">
        <v>0</v>
      </c>
      <c r="U42" s="17">
        <v>0</v>
      </c>
    </row>
    <row r="43" spans="1:25" x14ac:dyDescent="0.35">
      <c r="A43" s="16" t="s">
        <v>98</v>
      </c>
      <c r="B43" s="17">
        <v>90000000</v>
      </c>
      <c r="C43" s="17">
        <v>0</v>
      </c>
      <c r="D43" s="17">
        <v>0</v>
      </c>
      <c r="E43" s="17">
        <v>90000000</v>
      </c>
      <c r="F43" s="17">
        <v>0</v>
      </c>
      <c r="G43" s="17">
        <v>90000000</v>
      </c>
      <c r="H43" s="17">
        <v>2000000</v>
      </c>
      <c r="I43" s="17">
        <v>2000000</v>
      </c>
      <c r="J43" s="17">
        <v>88000000</v>
      </c>
      <c r="K43" s="17">
        <v>1817052</v>
      </c>
      <c r="L43" s="17">
        <v>1817052</v>
      </c>
      <c r="M43" s="17">
        <v>182948</v>
      </c>
      <c r="N43" s="57">
        <v>2.0188999999999999</v>
      </c>
      <c r="O43" s="17">
        <v>1817052</v>
      </c>
      <c r="P43" s="17">
        <v>1817052</v>
      </c>
      <c r="Q43" s="17">
        <v>0</v>
      </c>
      <c r="R43" s="57">
        <v>2.0188999999999999</v>
      </c>
      <c r="S43" s="17">
        <v>1817052</v>
      </c>
      <c r="T43" s="17">
        <v>1817052</v>
      </c>
      <c r="U43" s="17">
        <v>0</v>
      </c>
    </row>
    <row r="44" spans="1:25" x14ac:dyDescent="0.35">
      <c r="A44" s="16" t="s">
        <v>99</v>
      </c>
      <c r="B44" s="17">
        <v>60000000</v>
      </c>
      <c r="C44" s="17">
        <v>0</v>
      </c>
      <c r="D44" s="17">
        <v>0</v>
      </c>
      <c r="E44" s="17">
        <v>60000000</v>
      </c>
      <c r="F44" s="17">
        <v>0</v>
      </c>
      <c r="G44" s="17">
        <v>60000000</v>
      </c>
      <c r="H44" s="17">
        <v>2000000</v>
      </c>
      <c r="I44" s="17">
        <v>2000000</v>
      </c>
      <c r="J44" s="17">
        <v>58000000</v>
      </c>
      <c r="K44" s="17">
        <v>1817052</v>
      </c>
      <c r="L44" s="17">
        <v>1817052</v>
      </c>
      <c r="M44" s="17">
        <v>182948</v>
      </c>
      <c r="N44" s="57">
        <v>3.0284</v>
      </c>
      <c r="O44" s="17">
        <v>1817052</v>
      </c>
      <c r="P44" s="17">
        <v>1817052</v>
      </c>
      <c r="Q44" s="17">
        <v>0</v>
      </c>
      <c r="R44" s="57">
        <v>3.0284</v>
      </c>
      <c r="S44" s="17">
        <v>1817052</v>
      </c>
      <c r="T44" s="17">
        <v>1817052</v>
      </c>
      <c r="U44" s="17">
        <v>0</v>
      </c>
    </row>
    <row r="45" spans="1:25" x14ac:dyDescent="0.35">
      <c r="A45" s="16" t="s">
        <v>100</v>
      </c>
      <c r="B45" s="17">
        <v>55000000</v>
      </c>
      <c r="C45" s="17">
        <v>0</v>
      </c>
      <c r="D45" s="17">
        <v>0</v>
      </c>
      <c r="E45" s="17">
        <v>55000000</v>
      </c>
      <c r="F45" s="17">
        <v>0</v>
      </c>
      <c r="G45" s="17">
        <v>55000000</v>
      </c>
      <c r="H45" s="17">
        <v>10000000</v>
      </c>
      <c r="I45" s="17">
        <v>10000000</v>
      </c>
      <c r="J45" s="17">
        <v>45000000</v>
      </c>
      <c r="K45" s="17">
        <v>1817052</v>
      </c>
      <c r="L45" s="17">
        <v>1817052</v>
      </c>
      <c r="M45" s="17">
        <v>8182948</v>
      </c>
      <c r="N45" s="57">
        <v>3.3037000000000001</v>
      </c>
      <c r="O45" s="17">
        <v>1817052</v>
      </c>
      <c r="P45" s="17">
        <v>1817052</v>
      </c>
      <c r="Q45" s="17">
        <v>0</v>
      </c>
      <c r="R45" s="57">
        <v>3.3037000000000001</v>
      </c>
      <c r="S45" s="17">
        <v>1817052</v>
      </c>
      <c r="T45" s="17">
        <v>1817052</v>
      </c>
      <c r="U45" s="17">
        <v>0</v>
      </c>
    </row>
    <row r="46" spans="1:25" x14ac:dyDescent="0.35">
      <c r="A46" s="16" t="s">
        <v>101</v>
      </c>
      <c r="B46" s="17">
        <v>30000000</v>
      </c>
      <c r="C46" s="17">
        <v>0</v>
      </c>
      <c r="D46" s="17">
        <v>0</v>
      </c>
      <c r="E46" s="17">
        <v>30000000</v>
      </c>
      <c r="F46" s="17">
        <v>0</v>
      </c>
      <c r="G46" s="17">
        <v>30000000</v>
      </c>
      <c r="H46" s="17">
        <v>5000000</v>
      </c>
      <c r="I46" s="17">
        <v>5000000</v>
      </c>
      <c r="J46" s="17">
        <v>25000000</v>
      </c>
      <c r="K46" s="17">
        <v>1817052</v>
      </c>
      <c r="L46" s="17">
        <v>1817052</v>
      </c>
      <c r="M46" s="17">
        <v>3182948</v>
      </c>
      <c r="N46" s="57">
        <v>6.0568</v>
      </c>
      <c r="O46" s="17">
        <v>1817052</v>
      </c>
      <c r="P46" s="17">
        <v>1817052</v>
      </c>
      <c r="Q46" s="17">
        <v>0</v>
      </c>
      <c r="R46" s="57">
        <v>6.0568</v>
      </c>
      <c r="S46" s="17">
        <v>1817052</v>
      </c>
      <c r="T46" s="17">
        <v>1817052</v>
      </c>
      <c r="U46" s="17">
        <v>0</v>
      </c>
    </row>
    <row r="47" spans="1:25" x14ac:dyDescent="0.35">
      <c r="A47" s="16" t="s">
        <v>102</v>
      </c>
      <c r="B47" s="17">
        <v>3000000</v>
      </c>
      <c r="C47" s="17">
        <v>0</v>
      </c>
      <c r="D47" s="17">
        <v>0</v>
      </c>
      <c r="E47" s="17">
        <v>3000000</v>
      </c>
      <c r="F47" s="17">
        <v>0</v>
      </c>
      <c r="G47" s="17">
        <v>3000000</v>
      </c>
      <c r="H47" s="17">
        <v>1817052</v>
      </c>
      <c r="I47" s="17">
        <v>1817052</v>
      </c>
      <c r="J47" s="17">
        <v>1182948</v>
      </c>
      <c r="K47" s="17">
        <v>1817052</v>
      </c>
      <c r="L47" s="17">
        <v>1817052</v>
      </c>
      <c r="M47" s="17">
        <v>0</v>
      </c>
      <c r="N47" s="57">
        <v>60.568399999999997</v>
      </c>
      <c r="O47" s="17">
        <v>1817052</v>
      </c>
      <c r="P47" s="17">
        <v>1817052</v>
      </c>
      <c r="Q47" s="17">
        <v>0</v>
      </c>
      <c r="R47" s="57">
        <v>60.568399999999997</v>
      </c>
      <c r="S47" s="17">
        <v>1817052</v>
      </c>
      <c r="T47" s="17">
        <v>1817052</v>
      </c>
      <c r="U47" s="17">
        <v>0</v>
      </c>
    </row>
    <row r="48" spans="1:25" x14ac:dyDescent="0.35">
      <c r="A48" s="16" t="s">
        <v>103</v>
      </c>
      <c r="B48" s="17">
        <v>5000000</v>
      </c>
      <c r="C48" s="17">
        <v>0</v>
      </c>
      <c r="D48" s="17">
        <v>0</v>
      </c>
      <c r="E48" s="17">
        <v>5000000</v>
      </c>
      <c r="F48" s="17">
        <v>0</v>
      </c>
      <c r="G48" s="17">
        <v>5000000</v>
      </c>
      <c r="H48" s="17">
        <v>1817052</v>
      </c>
      <c r="I48" s="17">
        <v>1817052</v>
      </c>
      <c r="J48" s="17">
        <v>3182948</v>
      </c>
      <c r="K48" s="17">
        <v>1817052</v>
      </c>
      <c r="L48" s="17">
        <v>1817052</v>
      </c>
      <c r="M48" s="17">
        <v>0</v>
      </c>
      <c r="N48" s="57">
        <v>36.341000000000001</v>
      </c>
      <c r="O48" s="17">
        <v>1817052</v>
      </c>
      <c r="P48" s="17">
        <v>1817052</v>
      </c>
      <c r="Q48" s="17">
        <v>0</v>
      </c>
      <c r="R48" s="57">
        <v>36.341000000000001</v>
      </c>
      <c r="S48" s="17">
        <v>1817052</v>
      </c>
      <c r="T48" s="17">
        <v>1817052</v>
      </c>
      <c r="U48" s="17">
        <v>0</v>
      </c>
    </row>
    <row r="49" spans="1:21" x14ac:dyDescent="0.35">
      <c r="A49" s="16" t="s">
        <v>104</v>
      </c>
      <c r="B49" s="17">
        <v>8000000</v>
      </c>
      <c r="C49" s="17">
        <v>0</v>
      </c>
      <c r="D49" s="17">
        <v>0</v>
      </c>
      <c r="E49" s="17">
        <v>8000000</v>
      </c>
      <c r="F49" s="17">
        <v>0</v>
      </c>
      <c r="G49" s="17">
        <v>8000000</v>
      </c>
      <c r="H49" s="17">
        <v>3000000</v>
      </c>
      <c r="I49" s="17">
        <v>3000000</v>
      </c>
      <c r="J49" s="17">
        <v>5000000</v>
      </c>
      <c r="K49" s="17">
        <v>1817052</v>
      </c>
      <c r="L49" s="17">
        <v>1817052</v>
      </c>
      <c r="M49" s="17">
        <v>1182948</v>
      </c>
      <c r="N49" s="57">
        <v>22.713200000000001</v>
      </c>
      <c r="O49" s="17">
        <v>1817052</v>
      </c>
      <c r="P49" s="17">
        <v>1817052</v>
      </c>
      <c r="Q49" s="17">
        <v>0</v>
      </c>
      <c r="R49" s="57">
        <v>22.713200000000001</v>
      </c>
      <c r="S49" s="17">
        <v>1817052</v>
      </c>
      <c r="T49" s="17">
        <v>1817052</v>
      </c>
      <c r="U49" s="17">
        <v>0</v>
      </c>
    </row>
    <row r="50" spans="1:21" x14ac:dyDescent="0.35">
      <c r="A50" s="16" t="s">
        <v>105</v>
      </c>
      <c r="B50" s="17">
        <v>3500000</v>
      </c>
      <c r="C50" s="17">
        <v>0</v>
      </c>
      <c r="D50" s="17">
        <v>0</v>
      </c>
      <c r="E50" s="17">
        <v>3500000</v>
      </c>
      <c r="F50" s="17">
        <v>0</v>
      </c>
      <c r="G50" s="17">
        <v>3500000</v>
      </c>
      <c r="H50" s="17">
        <v>3000000</v>
      </c>
      <c r="I50" s="17">
        <v>3000000</v>
      </c>
      <c r="J50" s="17">
        <v>500000</v>
      </c>
      <c r="K50" s="17">
        <v>1817052</v>
      </c>
      <c r="L50" s="17">
        <v>1817052</v>
      </c>
      <c r="M50" s="17">
        <v>1182948</v>
      </c>
      <c r="N50" s="57">
        <v>51.915799999999997</v>
      </c>
      <c r="O50" s="17">
        <v>1817052</v>
      </c>
      <c r="P50" s="17">
        <v>1817052</v>
      </c>
      <c r="Q50" s="17">
        <v>0</v>
      </c>
      <c r="R50" s="57">
        <v>51.915799999999997</v>
      </c>
      <c r="S50" s="17">
        <v>1817052</v>
      </c>
      <c r="T50" s="17">
        <v>1817052</v>
      </c>
      <c r="U50" s="17">
        <v>0</v>
      </c>
    </row>
    <row r="51" spans="1:21" x14ac:dyDescent="0.35">
      <c r="A51" s="16" t="s">
        <v>106</v>
      </c>
      <c r="B51" s="17">
        <v>154500000</v>
      </c>
      <c r="C51" s="17">
        <v>0</v>
      </c>
      <c r="D51" s="17">
        <v>0</v>
      </c>
      <c r="E51" s="17">
        <v>154500000</v>
      </c>
      <c r="F51" s="17">
        <v>0</v>
      </c>
      <c r="G51" s="17">
        <v>154500000</v>
      </c>
      <c r="H51" s="17">
        <v>0</v>
      </c>
      <c r="I51" s="17">
        <v>0</v>
      </c>
      <c r="J51" s="17">
        <v>154500000</v>
      </c>
      <c r="K51" s="17">
        <v>0</v>
      </c>
      <c r="L51" s="17">
        <v>0</v>
      </c>
      <c r="M51" s="17">
        <v>0</v>
      </c>
      <c r="N51" s="57">
        <v>0</v>
      </c>
      <c r="O51" s="17">
        <v>0</v>
      </c>
      <c r="P51" s="17">
        <v>0</v>
      </c>
      <c r="Q51" s="17">
        <v>0</v>
      </c>
      <c r="R51" s="57">
        <v>0</v>
      </c>
      <c r="S51" s="17">
        <v>0</v>
      </c>
      <c r="T51" s="17">
        <v>0</v>
      </c>
      <c r="U51" s="17">
        <v>0</v>
      </c>
    </row>
    <row r="52" spans="1:21" x14ac:dyDescent="0.35">
      <c r="A52" s="16" t="s">
        <v>107</v>
      </c>
      <c r="B52" s="17">
        <v>32300000</v>
      </c>
      <c r="C52" s="17">
        <v>0</v>
      </c>
      <c r="D52" s="17">
        <v>0</v>
      </c>
      <c r="E52" s="17">
        <v>32300000</v>
      </c>
      <c r="F52" s="17">
        <v>0</v>
      </c>
      <c r="G52" s="17">
        <v>32300000</v>
      </c>
      <c r="H52" s="17">
        <v>0</v>
      </c>
      <c r="I52" s="17">
        <v>0</v>
      </c>
      <c r="J52" s="17">
        <v>32300000</v>
      </c>
      <c r="K52" s="17">
        <v>0</v>
      </c>
      <c r="L52" s="17">
        <v>0</v>
      </c>
      <c r="M52" s="17">
        <v>0</v>
      </c>
      <c r="N52" s="57">
        <v>0</v>
      </c>
      <c r="O52" s="17">
        <v>0</v>
      </c>
      <c r="P52" s="17">
        <v>0</v>
      </c>
      <c r="Q52" s="17">
        <v>0</v>
      </c>
      <c r="R52" s="57">
        <v>0</v>
      </c>
      <c r="S52" s="17">
        <v>0</v>
      </c>
      <c r="T52" s="17">
        <v>0</v>
      </c>
      <c r="U52" s="17">
        <v>0</v>
      </c>
    </row>
    <row r="53" spans="1:21" x14ac:dyDescent="0.35">
      <c r="A53" s="16" t="s">
        <v>108</v>
      </c>
      <c r="B53" s="17">
        <v>123000000</v>
      </c>
      <c r="C53" s="17">
        <v>0</v>
      </c>
      <c r="D53" s="17">
        <v>0</v>
      </c>
      <c r="E53" s="17">
        <v>123000000</v>
      </c>
      <c r="F53" s="17">
        <v>0</v>
      </c>
      <c r="G53" s="17">
        <v>123000000</v>
      </c>
      <c r="H53" s="17">
        <v>591115</v>
      </c>
      <c r="I53" s="17">
        <v>591115</v>
      </c>
      <c r="J53" s="17">
        <v>122408885</v>
      </c>
      <c r="K53" s="17">
        <v>591115</v>
      </c>
      <c r="L53" s="17">
        <v>591115</v>
      </c>
      <c r="M53" s="17">
        <v>0</v>
      </c>
      <c r="N53" s="57">
        <v>0.48060000000000003</v>
      </c>
      <c r="O53" s="17">
        <v>591115</v>
      </c>
      <c r="P53" s="17">
        <v>591115</v>
      </c>
      <c r="Q53" s="17">
        <v>0</v>
      </c>
      <c r="R53" s="57">
        <v>0.48060000000000003</v>
      </c>
      <c r="S53" s="17">
        <v>591115</v>
      </c>
      <c r="T53" s="17">
        <v>591115</v>
      </c>
      <c r="U53" s="17">
        <v>0</v>
      </c>
    </row>
    <row r="54" spans="1:21" x14ac:dyDescent="0.35">
      <c r="A54" s="16" t="s">
        <v>109</v>
      </c>
      <c r="B54" s="17">
        <v>900000000</v>
      </c>
      <c r="C54" s="17">
        <v>0</v>
      </c>
      <c r="D54" s="17">
        <v>0</v>
      </c>
      <c r="E54" s="17">
        <v>900000000</v>
      </c>
      <c r="F54" s="17">
        <v>0</v>
      </c>
      <c r="G54" s="17">
        <v>900000000</v>
      </c>
      <c r="H54" s="17">
        <v>0</v>
      </c>
      <c r="I54" s="17">
        <v>0</v>
      </c>
      <c r="J54" s="17">
        <v>900000000</v>
      </c>
      <c r="K54" s="17">
        <v>0</v>
      </c>
      <c r="L54" s="17">
        <v>0</v>
      </c>
      <c r="M54" s="17">
        <v>0</v>
      </c>
      <c r="N54" s="57">
        <v>0</v>
      </c>
      <c r="O54" s="17">
        <v>0</v>
      </c>
      <c r="P54" s="17">
        <v>0</v>
      </c>
      <c r="Q54" s="17">
        <v>0</v>
      </c>
      <c r="R54" s="57">
        <v>0</v>
      </c>
      <c r="S54" s="17">
        <v>0</v>
      </c>
      <c r="T54" s="17">
        <v>0</v>
      </c>
      <c r="U54" s="17">
        <v>0</v>
      </c>
    </row>
    <row r="55" spans="1:21" x14ac:dyDescent="0.35">
      <c r="A55" s="16" t="s">
        <v>110</v>
      </c>
      <c r="B55" s="17">
        <v>7426000</v>
      </c>
      <c r="C55" s="17">
        <v>0</v>
      </c>
      <c r="D55" s="17">
        <v>0</v>
      </c>
      <c r="E55" s="17">
        <v>7426000</v>
      </c>
      <c r="F55" s="17">
        <v>0</v>
      </c>
      <c r="G55" s="17">
        <v>7426000</v>
      </c>
      <c r="H55" s="17">
        <v>6240000</v>
      </c>
      <c r="I55" s="17">
        <v>6240000</v>
      </c>
      <c r="J55" s="17">
        <v>1186000</v>
      </c>
      <c r="K55" s="17">
        <v>0</v>
      </c>
      <c r="L55" s="17">
        <v>0</v>
      </c>
      <c r="M55" s="17">
        <v>6240000</v>
      </c>
      <c r="N55" s="57">
        <v>0</v>
      </c>
      <c r="O55" s="17">
        <v>0</v>
      </c>
      <c r="P55" s="17">
        <v>0</v>
      </c>
      <c r="Q55" s="17">
        <v>0</v>
      </c>
      <c r="R55" s="57">
        <v>0</v>
      </c>
      <c r="S55" s="17">
        <v>0</v>
      </c>
      <c r="T55" s="17">
        <v>0</v>
      </c>
      <c r="U55" s="17">
        <v>0</v>
      </c>
    </row>
    <row r="56" spans="1:21" x14ac:dyDescent="0.35">
      <c r="A56" s="16" t="s">
        <v>111</v>
      </c>
      <c r="B56" s="17">
        <v>206000</v>
      </c>
      <c r="C56" s="17">
        <v>0</v>
      </c>
      <c r="D56" s="17">
        <v>0</v>
      </c>
      <c r="E56" s="17">
        <v>206000</v>
      </c>
      <c r="F56" s="17">
        <v>0</v>
      </c>
      <c r="G56" s="17">
        <v>206000</v>
      </c>
      <c r="H56" s="17">
        <v>11943</v>
      </c>
      <c r="I56" s="17">
        <v>11943</v>
      </c>
      <c r="J56" s="17">
        <v>194057</v>
      </c>
      <c r="K56" s="17">
        <v>11943</v>
      </c>
      <c r="L56" s="17">
        <v>11943</v>
      </c>
      <c r="M56" s="17">
        <v>0</v>
      </c>
      <c r="N56" s="57">
        <v>5.7976000000000001</v>
      </c>
      <c r="O56" s="17">
        <v>11943</v>
      </c>
      <c r="P56" s="17">
        <v>11943</v>
      </c>
      <c r="Q56" s="17">
        <v>0</v>
      </c>
      <c r="R56" s="57">
        <v>5.7976000000000001</v>
      </c>
      <c r="S56" s="17">
        <v>11943</v>
      </c>
      <c r="T56" s="17">
        <v>11943</v>
      </c>
      <c r="U56" s="17">
        <v>0</v>
      </c>
    </row>
    <row r="57" spans="1:21" x14ac:dyDescent="0.35">
      <c r="A57" s="16" t="s">
        <v>112</v>
      </c>
      <c r="B57" s="17">
        <v>212000000</v>
      </c>
      <c r="C57" s="17">
        <v>0</v>
      </c>
      <c r="D57" s="17">
        <v>0</v>
      </c>
      <c r="E57" s="17">
        <v>212000000</v>
      </c>
      <c r="F57" s="17">
        <v>0</v>
      </c>
      <c r="G57" s="17">
        <v>212000000</v>
      </c>
      <c r="H57" s="17">
        <v>10760000</v>
      </c>
      <c r="I57" s="17">
        <v>10760000</v>
      </c>
      <c r="J57" s="17">
        <v>201240000</v>
      </c>
      <c r="K57" s="17">
        <v>0</v>
      </c>
      <c r="L57" s="17">
        <v>0</v>
      </c>
      <c r="M57" s="17">
        <v>10760000</v>
      </c>
      <c r="N57" s="57">
        <v>0</v>
      </c>
      <c r="O57" s="17">
        <v>0</v>
      </c>
      <c r="P57" s="17">
        <v>0</v>
      </c>
      <c r="Q57" s="17">
        <v>0</v>
      </c>
      <c r="R57" s="57">
        <v>0</v>
      </c>
      <c r="S57" s="17">
        <v>0</v>
      </c>
      <c r="T57" s="17">
        <v>0</v>
      </c>
      <c r="U57" s="17">
        <v>0</v>
      </c>
    </row>
    <row r="58" spans="1:21" x14ac:dyDescent="0.35">
      <c r="A58" s="16" t="s">
        <v>113</v>
      </c>
      <c r="B58" s="17">
        <v>400000000</v>
      </c>
      <c r="C58" s="17">
        <v>0</v>
      </c>
      <c r="D58" s="17">
        <v>0</v>
      </c>
      <c r="E58" s="17">
        <v>400000000</v>
      </c>
      <c r="F58" s="17">
        <v>0</v>
      </c>
      <c r="G58" s="17">
        <v>400000000</v>
      </c>
      <c r="H58" s="17">
        <v>0</v>
      </c>
      <c r="I58" s="17">
        <v>159501978</v>
      </c>
      <c r="J58" s="17">
        <v>240498022</v>
      </c>
      <c r="K58" s="17">
        <v>0</v>
      </c>
      <c r="L58" s="17">
        <v>159501978</v>
      </c>
      <c r="M58" s="17">
        <v>0</v>
      </c>
      <c r="N58" s="57">
        <v>39.875500000000002</v>
      </c>
      <c r="O58" s="17">
        <v>29242000</v>
      </c>
      <c r="P58" s="17">
        <v>29242000</v>
      </c>
      <c r="Q58" s="17">
        <v>130259978</v>
      </c>
      <c r="R58" s="57">
        <v>7.3105000000000002</v>
      </c>
      <c r="S58" s="17">
        <v>29242000</v>
      </c>
      <c r="T58" s="17">
        <v>29242000</v>
      </c>
      <c r="U58" s="17">
        <v>0</v>
      </c>
    </row>
    <row r="59" spans="1:21" x14ac:dyDescent="0.35">
      <c r="A59" s="16" t="s">
        <v>114</v>
      </c>
      <c r="B59" s="17">
        <v>15000000</v>
      </c>
      <c r="C59" s="17">
        <v>0</v>
      </c>
      <c r="D59" s="17">
        <v>0</v>
      </c>
      <c r="E59" s="17">
        <v>15000000</v>
      </c>
      <c r="F59" s="17">
        <v>0</v>
      </c>
      <c r="G59" s="17">
        <v>15000000</v>
      </c>
      <c r="H59" s="17">
        <v>2800000</v>
      </c>
      <c r="I59" s="17">
        <v>2800000</v>
      </c>
      <c r="J59" s="17">
        <v>12200000</v>
      </c>
      <c r="K59" s="17">
        <v>1972109</v>
      </c>
      <c r="L59" s="17">
        <v>1972109</v>
      </c>
      <c r="M59" s="17">
        <v>827891</v>
      </c>
      <c r="N59" s="57">
        <v>13.147399999999999</v>
      </c>
      <c r="O59" s="17">
        <v>1817052</v>
      </c>
      <c r="P59" s="17">
        <v>1817052</v>
      </c>
      <c r="Q59" s="17">
        <v>155057</v>
      </c>
      <c r="R59" s="57">
        <v>12.1137</v>
      </c>
      <c r="S59" s="17">
        <v>1817052</v>
      </c>
      <c r="T59" s="17">
        <v>1817052</v>
      </c>
      <c r="U59" s="17">
        <v>0</v>
      </c>
    </row>
    <row r="60" spans="1:21" x14ac:dyDescent="0.35">
      <c r="A60" s="16" t="s">
        <v>115</v>
      </c>
      <c r="B60" s="17">
        <v>1200000000</v>
      </c>
      <c r="C60" s="17">
        <v>0</v>
      </c>
      <c r="D60" s="17">
        <v>0</v>
      </c>
      <c r="E60" s="17">
        <v>1200000000</v>
      </c>
      <c r="F60" s="17">
        <v>0</v>
      </c>
      <c r="G60" s="17">
        <v>1200000000</v>
      </c>
      <c r="H60" s="17">
        <v>0</v>
      </c>
      <c r="I60" s="17">
        <v>0</v>
      </c>
      <c r="J60" s="17">
        <v>1200000000</v>
      </c>
      <c r="K60" s="17">
        <v>0</v>
      </c>
      <c r="L60" s="17">
        <v>0</v>
      </c>
      <c r="M60" s="17">
        <v>0</v>
      </c>
      <c r="N60" s="57">
        <v>0</v>
      </c>
      <c r="O60" s="17">
        <v>0</v>
      </c>
      <c r="P60" s="17">
        <v>0</v>
      </c>
      <c r="Q60" s="17">
        <v>0</v>
      </c>
      <c r="R60" s="57">
        <v>0</v>
      </c>
      <c r="S60" s="17">
        <v>0</v>
      </c>
      <c r="T60" s="17">
        <v>0</v>
      </c>
      <c r="U60" s="17">
        <v>0</v>
      </c>
    </row>
    <row r="61" spans="1:21" x14ac:dyDescent="0.35">
      <c r="A61" s="16" t="s">
        <v>116</v>
      </c>
      <c r="B61" s="17">
        <v>1125000000</v>
      </c>
      <c r="C61" s="17">
        <v>0</v>
      </c>
      <c r="D61" s="17">
        <v>0</v>
      </c>
      <c r="E61" s="17">
        <v>1125000000</v>
      </c>
      <c r="F61" s="17">
        <v>0</v>
      </c>
      <c r="G61" s="17">
        <v>1125000000</v>
      </c>
      <c r="H61" s="17">
        <v>218067052</v>
      </c>
      <c r="I61" s="17">
        <v>218067052</v>
      </c>
      <c r="J61" s="17">
        <v>906932948</v>
      </c>
      <c r="K61" s="17">
        <v>218067052</v>
      </c>
      <c r="L61" s="17">
        <v>218067052</v>
      </c>
      <c r="M61" s="17">
        <v>0</v>
      </c>
      <c r="N61" s="57">
        <v>19.383700000000001</v>
      </c>
      <c r="O61" s="17">
        <v>1817052</v>
      </c>
      <c r="P61" s="17">
        <v>1817052</v>
      </c>
      <c r="Q61" s="17">
        <v>216250000</v>
      </c>
      <c r="R61" s="57">
        <v>0.1615</v>
      </c>
      <c r="S61" s="17">
        <v>1817052</v>
      </c>
      <c r="T61" s="17">
        <v>1817052</v>
      </c>
      <c r="U61" s="17">
        <v>0</v>
      </c>
    </row>
    <row r="62" spans="1:21" x14ac:dyDescent="0.35">
      <c r="A62" s="16" t="s">
        <v>117</v>
      </c>
      <c r="B62" s="17">
        <v>10000000</v>
      </c>
      <c r="C62" s="17">
        <v>0</v>
      </c>
      <c r="D62" s="17">
        <v>0</v>
      </c>
      <c r="E62" s="17">
        <v>10000000</v>
      </c>
      <c r="F62" s="17">
        <v>0</v>
      </c>
      <c r="G62" s="17">
        <v>10000000</v>
      </c>
      <c r="H62" s="17">
        <v>908526</v>
      </c>
      <c r="I62" s="17">
        <v>908526</v>
      </c>
      <c r="J62" s="17">
        <v>9091474</v>
      </c>
      <c r="K62" s="17">
        <v>908526</v>
      </c>
      <c r="L62" s="17">
        <v>908526</v>
      </c>
      <c r="M62" s="17">
        <v>0</v>
      </c>
      <c r="N62" s="57">
        <v>9.0853000000000002</v>
      </c>
      <c r="O62" s="17">
        <v>908526</v>
      </c>
      <c r="P62" s="17">
        <v>908526</v>
      </c>
      <c r="Q62" s="17">
        <v>0</v>
      </c>
      <c r="R62" s="57">
        <v>9.0853000000000002</v>
      </c>
      <c r="S62" s="17">
        <v>908526</v>
      </c>
      <c r="T62" s="17">
        <v>908526</v>
      </c>
      <c r="U62" s="17">
        <v>0</v>
      </c>
    </row>
    <row r="63" spans="1:21" x14ac:dyDescent="0.35">
      <c r="A63" s="16" t="s">
        <v>118</v>
      </c>
      <c r="B63" s="17">
        <v>1000000000</v>
      </c>
      <c r="C63" s="17">
        <v>0</v>
      </c>
      <c r="D63" s="17">
        <v>0</v>
      </c>
      <c r="E63" s="17">
        <v>1000000000</v>
      </c>
      <c r="F63" s="17">
        <v>0</v>
      </c>
      <c r="G63" s="17">
        <v>1000000000</v>
      </c>
      <c r="H63" s="17">
        <v>0</v>
      </c>
      <c r="I63" s="17">
        <v>0</v>
      </c>
      <c r="J63" s="17">
        <v>1000000000</v>
      </c>
      <c r="K63" s="17">
        <v>0</v>
      </c>
      <c r="L63" s="17">
        <v>0</v>
      </c>
      <c r="M63" s="17">
        <v>0</v>
      </c>
      <c r="N63" s="57">
        <v>0</v>
      </c>
      <c r="O63" s="17">
        <v>0</v>
      </c>
      <c r="P63" s="17">
        <v>0</v>
      </c>
      <c r="Q63" s="17">
        <v>0</v>
      </c>
      <c r="R63" s="57">
        <v>0</v>
      </c>
      <c r="S63" s="17">
        <v>0</v>
      </c>
      <c r="T63" s="17">
        <v>0</v>
      </c>
      <c r="U63" s="17">
        <v>0</v>
      </c>
    </row>
    <row r="64" spans="1:21" x14ac:dyDescent="0.35">
      <c r="A64" s="16" t="s">
        <v>119</v>
      </c>
      <c r="B64" s="17">
        <v>76000000</v>
      </c>
      <c r="C64" s="17">
        <v>0</v>
      </c>
      <c r="D64" s="17">
        <v>0</v>
      </c>
      <c r="E64" s="17">
        <v>76000000</v>
      </c>
      <c r="F64" s="17">
        <v>0</v>
      </c>
      <c r="G64" s="17">
        <v>76000000</v>
      </c>
      <c r="H64" s="17">
        <v>0</v>
      </c>
      <c r="I64" s="17">
        <v>31000000</v>
      </c>
      <c r="J64" s="17">
        <v>45000000</v>
      </c>
      <c r="K64" s="17">
        <v>31000000</v>
      </c>
      <c r="L64" s="17">
        <v>31000000</v>
      </c>
      <c r="M64" s="17">
        <v>0</v>
      </c>
      <c r="N64" s="57">
        <v>40.789499999999997</v>
      </c>
      <c r="O64" s="17">
        <v>924403</v>
      </c>
      <c r="P64" s="17">
        <v>924403</v>
      </c>
      <c r="Q64" s="17">
        <v>30075597</v>
      </c>
      <c r="R64" s="57">
        <v>1.2162999999999999</v>
      </c>
      <c r="S64" s="17">
        <v>924403</v>
      </c>
      <c r="T64" s="17">
        <v>924403</v>
      </c>
      <c r="U64" s="17">
        <v>0</v>
      </c>
    </row>
    <row r="65" spans="1:21" x14ac:dyDescent="0.35">
      <c r="A65" s="16" t="s">
        <v>120</v>
      </c>
      <c r="B65" s="17">
        <v>39000000</v>
      </c>
      <c r="C65" s="17">
        <v>0</v>
      </c>
      <c r="D65" s="17">
        <v>0</v>
      </c>
      <c r="E65" s="17">
        <v>39000000</v>
      </c>
      <c r="F65" s="17">
        <v>0</v>
      </c>
      <c r="G65" s="17">
        <v>39000000</v>
      </c>
      <c r="H65" s="17">
        <v>0</v>
      </c>
      <c r="I65" s="17">
        <v>0</v>
      </c>
      <c r="J65" s="17">
        <v>39000000</v>
      </c>
      <c r="K65" s="17">
        <v>0</v>
      </c>
      <c r="L65" s="17">
        <v>0</v>
      </c>
      <c r="M65" s="17">
        <v>0</v>
      </c>
      <c r="N65" s="57">
        <v>0</v>
      </c>
      <c r="O65" s="17">
        <v>0</v>
      </c>
      <c r="P65" s="17">
        <v>0</v>
      </c>
      <c r="Q65" s="17">
        <v>0</v>
      </c>
      <c r="R65" s="57">
        <v>0</v>
      </c>
      <c r="S65" s="17">
        <v>0</v>
      </c>
      <c r="T65" s="17">
        <v>0</v>
      </c>
      <c r="U65" s="17">
        <v>0</v>
      </c>
    </row>
    <row r="66" spans="1:21" x14ac:dyDescent="0.35">
      <c r="A66" s="16" t="s">
        <v>121</v>
      </c>
      <c r="B66" s="17">
        <v>15000000</v>
      </c>
      <c r="C66" s="17">
        <v>0</v>
      </c>
      <c r="D66" s="17">
        <v>0</v>
      </c>
      <c r="E66" s="17">
        <v>15000000</v>
      </c>
      <c r="F66" s="17">
        <v>0</v>
      </c>
      <c r="G66" s="17">
        <v>15000000</v>
      </c>
      <c r="H66" s="17">
        <v>0</v>
      </c>
      <c r="I66" s="17">
        <v>0</v>
      </c>
      <c r="J66" s="17">
        <v>15000000</v>
      </c>
      <c r="K66" s="17">
        <v>0</v>
      </c>
      <c r="L66" s="17">
        <v>0</v>
      </c>
      <c r="M66" s="17">
        <v>0</v>
      </c>
      <c r="N66" s="57">
        <v>0</v>
      </c>
      <c r="O66" s="17">
        <v>0</v>
      </c>
      <c r="P66" s="17">
        <v>0</v>
      </c>
      <c r="Q66" s="17">
        <v>0</v>
      </c>
      <c r="R66" s="57">
        <v>0</v>
      </c>
      <c r="S66" s="17">
        <v>0</v>
      </c>
      <c r="T66" s="17">
        <v>0</v>
      </c>
      <c r="U66" s="17">
        <v>0</v>
      </c>
    </row>
    <row r="67" spans="1:21" x14ac:dyDescent="0.35">
      <c r="A67" s="16" t="s">
        <v>122</v>
      </c>
      <c r="B67" s="17">
        <v>824400000</v>
      </c>
      <c r="C67" s="17">
        <v>0</v>
      </c>
      <c r="D67" s="17">
        <v>0</v>
      </c>
      <c r="E67" s="17">
        <v>824400000</v>
      </c>
      <c r="F67" s="17">
        <v>0</v>
      </c>
      <c r="G67" s="17">
        <v>824400000</v>
      </c>
      <c r="H67" s="17">
        <v>0</v>
      </c>
      <c r="I67" s="17">
        <v>0</v>
      </c>
      <c r="J67" s="17">
        <v>824400000</v>
      </c>
      <c r="K67" s="17">
        <v>0</v>
      </c>
      <c r="L67" s="17">
        <v>0</v>
      </c>
      <c r="M67" s="17">
        <v>0</v>
      </c>
      <c r="N67" s="57">
        <v>0</v>
      </c>
      <c r="O67" s="17">
        <v>0</v>
      </c>
      <c r="P67" s="17">
        <v>0</v>
      </c>
      <c r="Q67" s="17">
        <v>0</v>
      </c>
      <c r="R67" s="57">
        <v>0</v>
      </c>
      <c r="S67" s="17">
        <v>0</v>
      </c>
      <c r="T67" s="17">
        <v>0</v>
      </c>
      <c r="U67" s="17">
        <v>0</v>
      </c>
    </row>
    <row r="68" spans="1:21" x14ac:dyDescent="0.35">
      <c r="A68" s="16" t="s">
        <v>123</v>
      </c>
      <c r="B68" s="17">
        <v>445000000</v>
      </c>
      <c r="C68" s="17">
        <v>0</v>
      </c>
      <c r="D68" s="17">
        <v>0</v>
      </c>
      <c r="E68" s="17">
        <v>445000000</v>
      </c>
      <c r="F68" s="17">
        <v>0</v>
      </c>
      <c r="G68" s="17">
        <v>445000000</v>
      </c>
      <c r="H68" s="17">
        <v>445000000</v>
      </c>
      <c r="I68" s="17">
        <v>445000000</v>
      </c>
      <c r="J68" s="17">
        <v>0</v>
      </c>
      <c r="K68" s="17">
        <v>360826271</v>
      </c>
      <c r="L68" s="17">
        <v>360826271</v>
      </c>
      <c r="M68" s="17">
        <v>84173729</v>
      </c>
      <c r="N68" s="57">
        <v>81.084599999999995</v>
      </c>
      <c r="O68" s="17">
        <v>0</v>
      </c>
      <c r="P68" s="17">
        <v>0</v>
      </c>
      <c r="Q68" s="17">
        <v>360826271</v>
      </c>
      <c r="R68" s="57">
        <v>0</v>
      </c>
      <c r="S68" s="17">
        <v>0</v>
      </c>
      <c r="T68" s="17">
        <v>0</v>
      </c>
      <c r="U68" s="17">
        <v>0</v>
      </c>
    </row>
    <row r="69" spans="1:21" x14ac:dyDescent="0.35">
      <c r="A69" s="16" t="s">
        <v>124</v>
      </c>
      <c r="B69" s="17">
        <v>40000000</v>
      </c>
      <c r="C69" s="17">
        <v>0</v>
      </c>
      <c r="D69" s="17">
        <v>0</v>
      </c>
      <c r="E69" s="17">
        <v>40000000</v>
      </c>
      <c r="F69" s="17">
        <v>0</v>
      </c>
      <c r="G69" s="17">
        <v>40000000</v>
      </c>
      <c r="H69" s="17">
        <v>0</v>
      </c>
      <c r="I69" s="17">
        <v>0</v>
      </c>
      <c r="J69" s="17">
        <v>40000000</v>
      </c>
      <c r="K69" s="17">
        <v>0</v>
      </c>
      <c r="L69" s="17">
        <v>0</v>
      </c>
      <c r="M69" s="17">
        <v>0</v>
      </c>
      <c r="N69" s="57">
        <v>0</v>
      </c>
      <c r="O69" s="17">
        <v>0</v>
      </c>
      <c r="P69" s="17">
        <v>0</v>
      </c>
      <c r="Q69" s="17">
        <v>0</v>
      </c>
      <c r="R69" s="57">
        <v>0</v>
      </c>
      <c r="S69" s="17">
        <v>0</v>
      </c>
      <c r="T69" s="17">
        <v>0</v>
      </c>
      <c r="U69" s="17">
        <v>0</v>
      </c>
    </row>
    <row r="70" spans="1:21" x14ac:dyDescent="0.35">
      <c r="A70" s="16" t="s">
        <v>125</v>
      </c>
      <c r="B70" s="17">
        <v>40000000</v>
      </c>
      <c r="C70" s="17">
        <v>0</v>
      </c>
      <c r="D70" s="17">
        <v>0</v>
      </c>
      <c r="E70" s="17">
        <v>40000000</v>
      </c>
      <c r="F70" s="17">
        <v>0</v>
      </c>
      <c r="G70" s="17">
        <v>40000000</v>
      </c>
      <c r="H70" s="17">
        <v>5900000</v>
      </c>
      <c r="I70" s="17">
        <v>5900000</v>
      </c>
      <c r="J70" s="17">
        <v>34100000</v>
      </c>
      <c r="K70" s="17">
        <v>1817052</v>
      </c>
      <c r="L70" s="17">
        <v>1817052</v>
      </c>
      <c r="M70" s="17">
        <v>4082948</v>
      </c>
      <c r="N70" s="57">
        <v>4.5426000000000002</v>
      </c>
      <c r="O70" s="17">
        <v>1817052</v>
      </c>
      <c r="P70" s="17">
        <v>1817052</v>
      </c>
      <c r="Q70" s="17">
        <v>0</v>
      </c>
      <c r="R70" s="57">
        <v>4.5426000000000002</v>
      </c>
      <c r="S70" s="17">
        <v>1817052</v>
      </c>
      <c r="T70" s="17">
        <v>1817052</v>
      </c>
      <c r="U70" s="17">
        <v>0</v>
      </c>
    </row>
    <row r="71" spans="1:21" x14ac:dyDescent="0.35">
      <c r="A71" s="16" t="s">
        <v>126</v>
      </c>
      <c r="B71" s="17">
        <v>5000000</v>
      </c>
      <c r="C71" s="17">
        <v>0</v>
      </c>
      <c r="D71" s="17">
        <v>0</v>
      </c>
      <c r="E71" s="17">
        <v>5000000</v>
      </c>
      <c r="F71" s="17">
        <v>0</v>
      </c>
      <c r="G71" s="17">
        <v>5000000</v>
      </c>
      <c r="H71" s="17">
        <v>0</v>
      </c>
      <c r="I71" s="17">
        <v>5000000</v>
      </c>
      <c r="J71" s="17">
        <v>0</v>
      </c>
      <c r="K71" s="17">
        <v>0</v>
      </c>
      <c r="L71" s="17">
        <v>5000000</v>
      </c>
      <c r="M71" s="17">
        <v>0</v>
      </c>
      <c r="N71" s="57">
        <v>100</v>
      </c>
      <c r="O71" s="17">
        <v>0</v>
      </c>
      <c r="P71" s="17">
        <v>0</v>
      </c>
      <c r="Q71" s="17">
        <v>5000000</v>
      </c>
      <c r="R71" s="57">
        <v>0</v>
      </c>
      <c r="S71" s="17">
        <v>0</v>
      </c>
      <c r="T71" s="17">
        <v>0</v>
      </c>
      <c r="U71" s="17">
        <v>0</v>
      </c>
    </row>
    <row r="72" spans="1:21" x14ac:dyDescent="0.35">
      <c r="A72" s="16" t="s">
        <v>127</v>
      </c>
      <c r="B72" s="17">
        <v>450000000</v>
      </c>
      <c r="C72" s="17">
        <v>0</v>
      </c>
      <c r="D72" s="17">
        <v>0</v>
      </c>
      <c r="E72" s="17">
        <v>450000000</v>
      </c>
      <c r="F72" s="17">
        <v>0</v>
      </c>
      <c r="G72" s="17">
        <v>450000000</v>
      </c>
      <c r="H72" s="17">
        <v>0</v>
      </c>
      <c r="I72" s="17">
        <v>0</v>
      </c>
      <c r="J72" s="17">
        <v>450000000</v>
      </c>
      <c r="K72" s="17">
        <v>0</v>
      </c>
      <c r="L72" s="17">
        <v>0</v>
      </c>
      <c r="M72" s="17">
        <v>0</v>
      </c>
      <c r="N72" s="57">
        <v>0</v>
      </c>
      <c r="O72" s="17">
        <v>0</v>
      </c>
      <c r="P72" s="17">
        <v>0</v>
      </c>
      <c r="Q72" s="17">
        <v>0</v>
      </c>
      <c r="R72" s="57">
        <v>0</v>
      </c>
      <c r="S72" s="17">
        <v>0</v>
      </c>
      <c r="T72" s="17">
        <v>0</v>
      </c>
      <c r="U72" s="17">
        <v>0</v>
      </c>
    </row>
    <row r="73" spans="1:21" x14ac:dyDescent="0.35">
      <c r="A73" s="16" t="s">
        <v>128</v>
      </c>
      <c r="B73" s="17">
        <v>15000000</v>
      </c>
      <c r="C73" s="17">
        <v>0</v>
      </c>
      <c r="D73" s="17">
        <v>0</v>
      </c>
      <c r="E73" s="17">
        <v>15000000</v>
      </c>
      <c r="F73" s="17">
        <v>0</v>
      </c>
      <c r="G73" s="17">
        <v>15000000</v>
      </c>
      <c r="H73" s="17">
        <v>2800000</v>
      </c>
      <c r="I73" s="17">
        <v>2800000</v>
      </c>
      <c r="J73" s="17">
        <v>12200000</v>
      </c>
      <c r="K73" s="17">
        <v>1817052</v>
      </c>
      <c r="L73" s="17">
        <v>1817052</v>
      </c>
      <c r="M73" s="17">
        <v>982948</v>
      </c>
      <c r="N73" s="57">
        <v>12.1137</v>
      </c>
      <c r="O73" s="17">
        <v>1817052</v>
      </c>
      <c r="P73" s="17">
        <v>1817052</v>
      </c>
      <c r="Q73" s="17">
        <v>0</v>
      </c>
      <c r="R73" s="57">
        <v>12.1137</v>
      </c>
      <c r="S73" s="17">
        <v>1817052</v>
      </c>
      <c r="T73" s="17">
        <v>1817052</v>
      </c>
      <c r="U73" s="17">
        <v>0</v>
      </c>
    </row>
    <row r="74" spans="1:21" x14ac:dyDescent="0.35">
      <c r="A74" s="16" t="s">
        <v>129</v>
      </c>
      <c r="B74" s="17">
        <v>130000000</v>
      </c>
      <c r="C74" s="17">
        <v>0</v>
      </c>
      <c r="D74" s="17">
        <v>0</v>
      </c>
      <c r="E74" s="17">
        <v>130000000</v>
      </c>
      <c r="F74" s="17">
        <v>0</v>
      </c>
      <c r="G74" s="17">
        <v>130000000</v>
      </c>
      <c r="H74" s="17">
        <v>130000000</v>
      </c>
      <c r="I74" s="17">
        <v>130000000</v>
      </c>
      <c r="J74" s="17">
        <v>0</v>
      </c>
      <c r="K74" s="17">
        <v>130000000</v>
      </c>
      <c r="L74" s="17">
        <v>130000000</v>
      </c>
      <c r="M74" s="17">
        <v>0</v>
      </c>
      <c r="N74" s="57">
        <v>100</v>
      </c>
      <c r="O74" s="17">
        <v>24971290</v>
      </c>
      <c r="P74" s="17">
        <v>24971290</v>
      </c>
      <c r="Q74" s="17">
        <v>105028710</v>
      </c>
      <c r="R74" s="57">
        <v>19.2087</v>
      </c>
      <c r="S74" s="17">
        <v>24971290</v>
      </c>
      <c r="T74" s="17">
        <v>24971290</v>
      </c>
      <c r="U74" s="17">
        <v>0</v>
      </c>
    </row>
    <row r="75" spans="1:21" x14ac:dyDescent="0.35">
      <c r="A75" s="16" t="s">
        <v>130</v>
      </c>
      <c r="B75" s="17">
        <v>50000000</v>
      </c>
      <c r="C75" s="17">
        <v>0</v>
      </c>
      <c r="D75" s="17">
        <v>0</v>
      </c>
      <c r="E75" s="17">
        <v>50000000</v>
      </c>
      <c r="F75" s="17">
        <v>0</v>
      </c>
      <c r="G75" s="17">
        <v>50000000</v>
      </c>
      <c r="H75" s="17">
        <v>0</v>
      </c>
      <c r="I75" s="17">
        <v>0</v>
      </c>
      <c r="J75" s="17">
        <v>50000000</v>
      </c>
      <c r="K75" s="17">
        <v>0</v>
      </c>
      <c r="L75" s="17">
        <v>0</v>
      </c>
      <c r="M75" s="17">
        <v>0</v>
      </c>
      <c r="N75" s="57">
        <v>0</v>
      </c>
      <c r="O75" s="17">
        <v>0</v>
      </c>
      <c r="P75" s="17">
        <v>0</v>
      </c>
      <c r="Q75" s="17">
        <v>0</v>
      </c>
      <c r="R75" s="57">
        <v>0</v>
      </c>
      <c r="S75" s="17">
        <v>0</v>
      </c>
      <c r="T75" s="17">
        <v>0</v>
      </c>
      <c r="U75" s="17">
        <v>0</v>
      </c>
    </row>
    <row r="76" spans="1:21" x14ac:dyDescent="0.35">
      <c r="A76" s="16" t="s">
        <v>131</v>
      </c>
      <c r="B76" s="17">
        <v>15000000</v>
      </c>
      <c r="C76" s="17">
        <v>0</v>
      </c>
      <c r="D76" s="17">
        <v>0</v>
      </c>
      <c r="E76" s="17">
        <v>15000000</v>
      </c>
      <c r="F76" s="17">
        <v>0</v>
      </c>
      <c r="G76" s="17">
        <v>15000000</v>
      </c>
      <c r="H76" s="17">
        <v>0</v>
      </c>
      <c r="I76" s="17">
        <v>0</v>
      </c>
      <c r="J76" s="17">
        <v>15000000</v>
      </c>
      <c r="K76" s="17">
        <v>0</v>
      </c>
      <c r="L76" s="17">
        <v>0</v>
      </c>
      <c r="M76" s="17">
        <v>0</v>
      </c>
      <c r="N76" s="57">
        <v>0</v>
      </c>
      <c r="O76" s="17">
        <v>0</v>
      </c>
      <c r="P76" s="17">
        <v>0</v>
      </c>
      <c r="Q76" s="17">
        <v>0</v>
      </c>
      <c r="R76" s="57">
        <v>0</v>
      </c>
      <c r="S76" s="17">
        <v>0</v>
      </c>
      <c r="T76" s="17">
        <v>0</v>
      </c>
      <c r="U76" s="17">
        <v>0</v>
      </c>
    </row>
    <row r="77" spans="1:21" x14ac:dyDescent="0.35">
      <c r="A77" s="16" t="s">
        <v>132</v>
      </c>
      <c r="B77" s="17">
        <v>2000000</v>
      </c>
      <c r="C77" s="17">
        <v>0</v>
      </c>
      <c r="D77" s="17">
        <v>0</v>
      </c>
      <c r="E77" s="17">
        <v>2000000</v>
      </c>
      <c r="F77" s="17">
        <v>0</v>
      </c>
      <c r="G77" s="17">
        <v>2000000</v>
      </c>
      <c r="H77" s="17">
        <v>2000000</v>
      </c>
      <c r="I77" s="17">
        <v>2000000</v>
      </c>
      <c r="J77" s="17">
        <v>0</v>
      </c>
      <c r="K77" s="17">
        <v>2000000</v>
      </c>
      <c r="L77" s="17">
        <v>2000000</v>
      </c>
      <c r="M77" s="17">
        <v>0</v>
      </c>
      <c r="N77" s="57">
        <v>100</v>
      </c>
      <c r="O77" s="17">
        <v>0</v>
      </c>
      <c r="P77" s="17">
        <v>0</v>
      </c>
      <c r="Q77" s="17">
        <v>2000000</v>
      </c>
      <c r="R77" s="57">
        <v>0</v>
      </c>
      <c r="S77" s="17">
        <v>0</v>
      </c>
      <c r="T77" s="17">
        <v>0</v>
      </c>
      <c r="U77" s="17">
        <v>0</v>
      </c>
    </row>
    <row r="78" spans="1:21" x14ac:dyDescent="0.35">
      <c r="A78" s="16" t="s">
        <v>133</v>
      </c>
      <c r="B78" s="17">
        <v>35000000</v>
      </c>
      <c r="C78" s="17">
        <v>0</v>
      </c>
      <c r="D78" s="17">
        <v>0</v>
      </c>
      <c r="E78" s="17">
        <v>35000000</v>
      </c>
      <c r="F78" s="17">
        <v>0</v>
      </c>
      <c r="G78" s="17">
        <v>35000000</v>
      </c>
      <c r="H78" s="17">
        <v>0</v>
      </c>
      <c r="I78" s="17">
        <v>0</v>
      </c>
      <c r="J78" s="17">
        <v>35000000</v>
      </c>
      <c r="K78" s="17">
        <v>0</v>
      </c>
      <c r="L78" s="17">
        <v>0</v>
      </c>
      <c r="M78" s="17">
        <v>0</v>
      </c>
      <c r="N78" s="57">
        <v>0</v>
      </c>
      <c r="O78" s="17">
        <v>0</v>
      </c>
      <c r="P78" s="17">
        <v>0</v>
      </c>
      <c r="Q78" s="17">
        <v>0</v>
      </c>
      <c r="R78" s="57">
        <v>0</v>
      </c>
      <c r="S78" s="17">
        <v>0</v>
      </c>
      <c r="T78" s="17">
        <v>0</v>
      </c>
      <c r="U78" s="17">
        <v>0</v>
      </c>
    </row>
    <row r="79" spans="1:21" x14ac:dyDescent="0.35">
      <c r="A79" s="16" t="s">
        <v>134</v>
      </c>
      <c r="B79" s="17">
        <v>75000000</v>
      </c>
      <c r="C79" s="17">
        <v>0</v>
      </c>
      <c r="D79" s="17">
        <v>0</v>
      </c>
      <c r="E79" s="17">
        <v>75000000</v>
      </c>
      <c r="F79" s="17">
        <v>0</v>
      </c>
      <c r="G79" s="17">
        <v>75000000</v>
      </c>
      <c r="H79" s="17">
        <v>0</v>
      </c>
      <c r="I79" s="17">
        <v>0</v>
      </c>
      <c r="J79" s="17">
        <v>75000000</v>
      </c>
      <c r="K79" s="17">
        <v>0</v>
      </c>
      <c r="L79" s="17">
        <v>0</v>
      </c>
      <c r="M79" s="17">
        <v>0</v>
      </c>
      <c r="N79" s="57">
        <v>0</v>
      </c>
      <c r="O79" s="17">
        <v>0</v>
      </c>
      <c r="P79" s="17">
        <v>0</v>
      </c>
      <c r="Q79" s="17">
        <v>0</v>
      </c>
      <c r="R79" s="57">
        <v>0</v>
      </c>
      <c r="S79" s="17">
        <v>0</v>
      </c>
      <c r="T79" s="17">
        <v>0</v>
      </c>
      <c r="U79" s="17">
        <v>0</v>
      </c>
    </row>
    <row r="80" spans="1:21" x14ac:dyDescent="0.35">
      <c r="A80" s="16" t="s">
        <v>135</v>
      </c>
      <c r="B80" s="17">
        <v>210000000</v>
      </c>
      <c r="C80" s="17">
        <v>0</v>
      </c>
      <c r="D80" s="17">
        <v>0</v>
      </c>
      <c r="E80" s="17">
        <v>210000000</v>
      </c>
      <c r="F80" s="17">
        <v>0</v>
      </c>
      <c r="G80" s="17">
        <v>210000000</v>
      </c>
      <c r="H80" s="17">
        <v>0</v>
      </c>
      <c r="I80" s="17">
        <v>0</v>
      </c>
      <c r="J80" s="17">
        <v>210000000</v>
      </c>
      <c r="K80" s="17">
        <v>0</v>
      </c>
      <c r="L80" s="17">
        <v>0</v>
      </c>
      <c r="M80" s="17">
        <v>0</v>
      </c>
      <c r="N80" s="57">
        <v>0</v>
      </c>
      <c r="O80" s="17">
        <v>0</v>
      </c>
      <c r="P80" s="17">
        <v>0</v>
      </c>
      <c r="Q80" s="17">
        <v>0</v>
      </c>
      <c r="R80" s="57">
        <v>0</v>
      </c>
      <c r="S80" s="17">
        <v>0</v>
      </c>
      <c r="T80" s="17">
        <v>0</v>
      </c>
      <c r="U80" s="17">
        <v>0</v>
      </c>
    </row>
    <row r="81" spans="1:22" x14ac:dyDescent="0.35">
      <c r="A81" s="16" t="s">
        <v>136</v>
      </c>
      <c r="B81" s="17">
        <v>106000000</v>
      </c>
      <c r="C81" s="17">
        <v>0</v>
      </c>
      <c r="D81" s="17">
        <v>0</v>
      </c>
      <c r="E81" s="17">
        <v>106000000</v>
      </c>
      <c r="F81" s="17">
        <v>0</v>
      </c>
      <c r="G81" s="17">
        <v>106000000</v>
      </c>
      <c r="H81" s="17">
        <v>11500000</v>
      </c>
      <c r="I81" s="17">
        <v>11500000</v>
      </c>
      <c r="J81" s="17">
        <v>94500000</v>
      </c>
      <c r="K81" s="17">
        <v>2000502</v>
      </c>
      <c r="L81" s="17">
        <v>2000502</v>
      </c>
      <c r="M81" s="17">
        <v>9499498</v>
      </c>
      <c r="N81" s="57">
        <v>1.8873</v>
      </c>
      <c r="O81" s="17">
        <v>1817052</v>
      </c>
      <c r="P81" s="17">
        <v>1817052</v>
      </c>
      <c r="Q81" s="17">
        <v>183450</v>
      </c>
      <c r="R81" s="57">
        <v>1.7141999999999999</v>
      </c>
      <c r="S81" s="17">
        <v>1817052</v>
      </c>
      <c r="T81" s="17">
        <v>1817052</v>
      </c>
      <c r="U81" s="17">
        <v>0</v>
      </c>
    </row>
    <row r="82" spans="1:22" x14ac:dyDescent="0.35">
      <c r="A82" s="52" t="s">
        <v>137</v>
      </c>
      <c r="B82" s="53">
        <f>+B83+B84</f>
        <v>205723000000</v>
      </c>
      <c r="C82" s="53">
        <f t="shared" ref="C82:T82" si="4">+C83+C84</f>
        <v>0</v>
      </c>
      <c r="D82" s="53">
        <f t="shared" si="4"/>
        <v>0</v>
      </c>
      <c r="E82" s="53">
        <f t="shared" si="4"/>
        <v>205723000000</v>
      </c>
      <c r="F82" s="53">
        <f t="shared" si="4"/>
        <v>0</v>
      </c>
      <c r="G82" s="53">
        <f t="shared" si="4"/>
        <v>205723000000</v>
      </c>
      <c r="H82" s="53">
        <f t="shared" si="4"/>
        <v>0</v>
      </c>
      <c r="I82" s="53">
        <f>+I83+I84</f>
        <v>0</v>
      </c>
      <c r="J82" s="53">
        <f t="shared" si="4"/>
        <v>205723000000</v>
      </c>
      <c r="K82" s="53">
        <f t="shared" si="4"/>
        <v>0</v>
      </c>
      <c r="L82" s="53">
        <f t="shared" si="4"/>
        <v>0</v>
      </c>
      <c r="M82" s="53">
        <f t="shared" si="4"/>
        <v>0</v>
      </c>
      <c r="N82" s="14">
        <f>+L82/G82</f>
        <v>0</v>
      </c>
      <c r="O82" s="53">
        <f t="shared" si="4"/>
        <v>0</v>
      </c>
      <c r="P82" s="53">
        <f t="shared" si="4"/>
        <v>0</v>
      </c>
      <c r="Q82" s="53">
        <f t="shared" si="4"/>
        <v>0</v>
      </c>
      <c r="R82" s="14">
        <f>+P82/G82</f>
        <v>0</v>
      </c>
      <c r="S82" s="53">
        <f>+S83+S84</f>
        <v>0</v>
      </c>
      <c r="T82" s="53">
        <f t="shared" si="4"/>
        <v>0</v>
      </c>
      <c r="U82" s="53">
        <f>+U83+U84</f>
        <v>0</v>
      </c>
      <c r="V82" s="55"/>
    </row>
    <row r="83" spans="1:22" x14ac:dyDescent="0.35">
      <c r="A83" s="16" t="s">
        <v>138</v>
      </c>
      <c r="B83" s="17">
        <v>205323000000</v>
      </c>
      <c r="C83" s="17">
        <v>0</v>
      </c>
      <c r="D83" s="17">
        <v>0</v>
      </c>
      <c r="E83" s="17">
        <v>205323000000</v>
      </c>
      <c r="F83" s="17">
        <v>0</v>
      </c>
      <c r="G83" s="17">
        <v>205323000000</v>
      </c>
      <c r="H83" s="17">
        <v>0</v>
      </c>
      <c r="I83" s="17">
        <v>0</v>
      </c>
      <c r="J83" s="17">
        <v>205323000000</v>
      </c>
      <c r="K83" s="17">
        <v>0</v>
      </c>
      <c r="L83" s="17">
        <v>0</v>
      </c>
      <c r="M83" s="17">
        <v>0</v>
      </c>
      <c r="N83" s="57">
        <v>0</v>
      </c>
      <c r="O83" s="17">
        <v>0</v>
      </c>
      <c r="P83" s="17">
        <v>0</v>
      </c>
      <c r="Q83" s="17">
        <v>0</v>
      </c>
      <c r="R83" s="57">
        <v>0</v>
      </c>
      <c r="S83" s="17">
        <v>0</v>
      </c>
      <c r="T83" s="17">
        <v>0</v>
      </c>
      <c r="U83" s="17">
        <v>0</v>
      </c>
    </row>
    <row r="84" spans="1:22" x14ac:dyDescent="0.35">
      <c r="A84" s="16" t="s">
        <v>139</v>
      </c>
      <c r="B84" s="17">
        <v>400000000</v>
      </c>
      <c r="C84" s="17">
        <v>0</v>
      </c>
      <c r="D84" s="17">
        <v>0</v>
      </c>
      <c r="E84" s="17">
        <v>400000000</v>
      </c>
      <c r="F84" s="17">
        <v>0</v>
      </c>
      <c r="G84" s="17">
        <v>400000000</v>
      </c>
      <c r="H84" s="17">
        <v>0</v>
      </c>
      <c r="I84" s="17">
        <v>0</v>
      </c>
      <c r="J84" s="17">
        <v>400000000</v>
      </c>
      <c r="K84" s="17">
        <v>0</v>
      </c>
      <c r="L84" s="17">
        <v>0</v>
      </c>
      <c r="M84" s="17">
        <v>0</v>
      </c>
      <c r="N84" s="57">
        <v>0</v>
      </c>
      <c r="O84" s="17">
        <v>0</v>
      </c>
      <c r="P84" s="17">
        <v>0</v>
      </c>
      <c r="Q84" s="17">
        <v>0</v>
      </c>
      <c r="R84" s="57">
        <v>0</v>
      </c>
      <c r="S84" s="17">
        <v>0</v>
      </c>
      <c r="T84" s="17">
        <v>0</v>
      </c>
      <c r="U84" s="17">
        <v>0</v>
      </c>
    </row>
    <row r="85" spans="1:22" x14ac:dyDescent="0.35">
      <c r="A85" s="52" t="s">
        <v>140</v>
      </c>
      <c r="B85" s="53">
        <f>+B86+B87+B88+B89+B90</f>
        <v>147117947000</v>
      </c>
      <c r="C85" s="53">
        <f t="shared" ref="C85:U85" si="5">+C86+C87+C88+C89+C90</f>
        <v>0</v>
      </c>
      <c r="D85" s="53">
        <f t="shared" si="5"/>
        <v>0</v>
      </c>
      <c r="E85" s="53">
        <f t="shared" si="5"/>
        <v>147117947000</v>
      </c>
      <c r="F85" s="53">
        <f t="shared" si="5"/>
        <v>0</v>
      </c>
      <c r="G85" s="53">
        <f t="shared" si="5"/>
        <v>147117947000</v>
      </c>
      <c r="H85" s="53">
        <f t="shared" si="5"/>
        <v>11689052805</v>
      </c>
      <c r="I85" s="53">
        <f>+I86+I87+I88+I89+I90</f>
        <v>18387079557</v>
      </c>
      <c r="J85" s="53">
        <f t="shared" si="5"/>
        <v>128730867443</v>
      </c>
      <c r="K85" s="53">
        <f t="shared" si="5"/>
        <v>8559185321</v>
      </c>
      <c r="L85" s="53">
        <f t="shared" si="5"/>
        <v>10650479354</v>
      </c>
      <c r="M85" s="53">
        <f t="shared" si="5"/>
        <v>7736600203</v>
      </c>
      <c r="N85" s="54">
        <f>+L85/G85</f>
        <v>7.2394154290366761E-2</v>
      </c>
      <c r="O85" s="53">
        <f t="shared" si="5"/>
        <v>81209551</v>
      </c>
      <c r="P85" s="53">
        <f t="shared" si="5"/>
        <v>84159961</v>
      </c>
      <c r="Q85" s="53">
        <f t="shared" si="5"/>
        <v>10566319393</v>
      </c>
      <c r="R85" s="54">
        <f>+P85/G85</f>
        <v>5.720577449330502E-4</v>
      </c>
      <c r="S85" s="53">
        <f t="shared" si="5"/>
        <v>81209551</v>
      </c>
      <c r="T85" s="53">
        <f t="shared" si="5"/>
        <v>84159961</v>
      </c>
      <c r="U85" s="53">
        <f t="shared" si="5"/>
        <v>0</v>
      </c>
      <c r="V85" s="55"/>
    </row>
    <row r="86" spans="1:22" x14ac:dyDescent="0.35">
      <c r="A86" s="16" t="s">
        <v>141</v>
      </c>
      <c r="B86" s="17">
        <v>100000000</v>
      </c>
      <c r="C86" s="17">
        <v>0</v>
      </c>
      <c r="D86" s="17">
        <v>0</v>
      </c>
      <c r="E86" s="17">
        <v>100000000</v>
      </c>
      <c r="F86" s="17">
        <v>0</v>
      </c>
      <c r="G86" s="17">
        <v>100000000</v>
      </c>
      <c r="H86" s="17">
        <v>0</v>
      </c>
      <c r="I86" s="17">
        <v>0</v>
      </c>
      <c r="J86" s="17">
        <v>100000000</v>
      </c>
      <c r="K86" s="17">
        <v>0</v>
      </c>
      <c r="L86" s="17">
        <v>0</v>
      </c>
      <c r="M86" s="17">
        <v>0</v>
      </c>
      <c r="N86" s="57">
        <v>0</v>
      </c>
      <c r="O86" s="17">
        <v>0</v>
      </c>
      <c r="P86" s="17">
        <v>0</v>
      </c>
      <c r="Q86" s="17">
        <v>0</v>
      </c>
      <c r="R86" s="57">
        <v>0</v>
      </c>
      <c r="S86" s="17">
        <v>0</v>
      </c>
      <c r="T86" s="17">
        <v>0</v>
      </c>
      <c r="U86" s="17">
        <v>0</v>
      </c>
    </row>
    <row r="87" spans="1:22" x14ac:dyDescent="0.35">
      <c r="A87" s="16" t="s">
        <v>142</v>
      </c>
      <c r="B87" s="17">
        <v>6894681000</v>
      </c>
      <c r="C87" s="17">
        <v>0</v>
      </c>
      <c r="D87" s="17">
        <v>0</v>
      </c>
      <c r="E87" s="17">
        <v>6894681000</v>
      </c>
      <c r="F87" s="17">
        <v>0</v>
      </c>
      <c r="G87" s="17">
        <v>6894681000</v>
      </c>
      <c r="H87" s="17">
        <v>403328836</v>
      </c>
      <c r="I87" s="17">
        <v>972012637</v>
      </c>
      <c r="J87" s="17">
        <v>5922668363</v>
      </c>
      <c r="K87" s="17">
        <v>791554486</v>
      </c>
      <c r="L87" s="17">
        <v>791554486</v>
      </c>
      <c r="M87" s="17">
        <v>180458151</v>
      </c>
      <c r="N87" s="57">
        <v>11.480700000000001</v>
      </c>
      <c r="O87" s="17">
        <v>0</v>
      </c>
      <c r="P87" s="17">
        <v>0</v>
      </c>
      <c r="Q87" s="17">
        <v>791554486</v>
      </c>
      <c r="R87" s="57">
        <v>0</v>
      </c>
      <c r="S87" s="17">
        <v>0</v>
      </c>
      <c r="T87" s="17">
        <v>0</v>
      </c>
      <c r="U87" s="17">
        <v>0</v>
      </c>
    </row>
    <row r="88" spans="1:22" x14ac:dyDescent="0.35">
      <c r="A88" s="16" t="s">
        <v>143</v>
      </c>
      <c r="B88" s="17">
        <v>119604788000</v>
      </c>
      <c r="C88" s="17">
        <v>0</v>
      </c>
      <c r="D88" s="17">
        <v>0</v>
      </c>
      <c r="E88" s="17">
        <v>119604788000</v>
      </c>
      <c r="F88" s="17">
        <v>0</v>
      </c>
      <c r="G88" s="17">
        <v>119604788000</v>
      </c>
      <c r="H88" s="17">
        <v>7796398850</v>
      </c>
      <c r="I88" s="17">
        <v>12520143487</v>
      </c>
      <c r="J88" s="17">
        <v>107084644513</v>
      </c>
      <c r="K88" s="17">
        <v>6030330202</v>
      </c>
      <c r="L88" s="17">
        <v>7566191384</v>
      </c>
      <c r="M88" s="17">
        <v>4953952103</v>
      </c>
      <c r="N88" s="57">
        <v>6.3259999999999996</v>
      </c>
      <c r="O88" s="17">
        <v>34575500</v>
      </c>
      <c r="P88" s="17">
        <v>37525910</v>
      </c>
      <c r="Q88" s="17">
        <v>7528665474</v>
      </c>
      <c r="R88" s="57">
        <v>3.1399999999999997E-2</v>
      </c>
      <c r="S88" s="17">
        <v>34575500</v>
      </c>
      <c r="T88" s="17">
        <v>37525910</v>
      </c>
      <c r="U88" s="17">
        <v>0</v>
      </c>
    </row>
    <row r="89" spans="1:22" x14ac:dyDescent="0.35">
      <c r="A89" s="16" t="s">
        <v>144</v>
      </c>
      <c r="B89" s="17">
        <v>7926512000</v>
      </c>
      <c r="C89" s="17">
        <v>0</v>
      </c>
      <c r="D89" s="17">
        <v>0</v>
      </c>
      <c r="E89" s="17">
        <v>7926512000</v>
      </c>
      <c r="F89" s="17">
        <v>0</v>
      </c>
      <c r="G89" s="17">
        <v>7926512000</v>
      </c>
      <c r="H89" s="17">
        <v>2026005000</v>
      </c>
      <c r="I89" s="17">
        <v>2346556017</v>
      </c>
      <c r="J89" s="17">
        <v>5579955983</v>
      </c>
      <c r="K89" s="17">
        <v>510912333</v>
      </c>
      <c r="L89" s="17">
        <v>607896333</v>
      </c>
      <c r="M89" s="17">
        <v>1738659684</v>
      </c>
      <c r="N89" s="57">
        <v>7.6692</v>
      </c>
      <c r="O89" s="17">
        <v>0</v>
      </c>
      <c r="P89" s="17">
        <v>0</v>
      </c>
      <c r="Q89" s="17">
        <v>607896333</v>
      </c>
      <c r="R89" s="57">
        <v>0</v>
      </c>
      <c r="S89" s="17">
        <v>0</v>
      </c>
      <c r="T89" s="17">
        <v>0</v>
      </c>
      <c r="U89" s="17">
        <v>0</v>
      </c>
    </row>
    <row r="90" spans="1:22" x14ac:dyDescent="0.35">
      <c r="A90" s="16" t="s">
        <v>145</v>
      </c>
      <c r="B90" s="17">
        <v>12591966000</v>
      </c>
      <c r="C90" s="17">
        <v>0</v>
      </c>
      <c r="D90" s="17">
        <v>0</v>
      </c>
      <c r="E90" s="17">
        <v>12591966000</v>
      </c>
      <c r="F90" s="17">
        <v>0</v>
      </c>
      <c r="G90" s="17">
        <v>12591966000</v>
      </c>
      <c r="H90" s="17">
        <v>1463320119</v>
      </c>
      <c r="I90" s="17">
        <v>2548367416</v>
      </c>
      <c r="J90" s="17">
        <v>10043598584</v>
      </c>
      <c r="K90" s="17">
        <v>1226388300</v>
      </c>
      <c r="L90" s="17">
        <v>1684837151</v>
      </c>
      <c r="M90" s="17">
        <v>863530265</v>
      </c>
      <c r="N90" s="57">
        <v>13.3803</v>
      </c>
      <c r="O90" s="17">
        <v>46634051</v>
      </c>
      <c r="P90" s="17">
        <v>46634051</v>
      </c>
      <c r="Q90" s="17">
        <v>1638203100</v>
      </c>
      <c r="R90" s="57">
        <v>0.37030000000000002</v>
      </c>
      <c r="S90" s="17">
        <v>46634051</v>
      </c>
      <c r="T90" s="17">
        <v>46634051</v>
      </c>
      <c r="U90" s="17">
        <v>0</v>
      </c>
    </row>
    <row r="91" spans="1:22" x14ac:dyDescent="0.35">
      <c r="A91" s="52" t="s">
        <v>146</v>
      </c>
      <c r="B91" s="53">
        <f>+B85+B82+B37+B11</f>
        <v>378470965000</v>
      </c>
      <c r="C91" s="53">
        <f t="shared" ref="C91:U91" si="6">+C85+C82+C37+C11</f>
        <v>0</v>
      </c>
      <c r="D91" s="53">
        <f t="shared" si="6"/>
        <v>0</v>
      </c>
      <c r="E91" s="53">
        <f t="shared" si="6"/>
        <v>378470965000</v>
      </c>
      <c r="F91" s="53">
        <f t="shared" si="6"/>
        <v>0</v>
      </c>
      <c r="G91" s="53">
        <f t="shared" si="6"/>
        <v>378470965000</v>
      </c>
      <c r="H91" s="53">
        <f t="shared" si="6"/>
        <v>13836226882</v>
      </c>
      <c r="I91" s="53">
        <f t="shared" si="6"/>
        <v>21680067982</v>
      </c>
      <c r="J91" s="53">
        <f t="shared" si="6"/>
        <v>356790897018</v>
      </c>
      <c r="K91" s="53">
        <f t="shared" si="6"/>
        <v>10605917454</v>
      </c>
      <c r="L91" s="53">
        <f t="shared" si="6"/>
        <v>13812025835</v>
      </c>
      <c r="M91" s="53">
        <f t="shared" si="6"/>
        <v>7868042147</v>
      </c>
      <c r="N91" s="53">
        <f t="shared" si="6"/>
        <v>0.31506835894333518</v>
      </c>
      <c r="O91" s="53">
        <f t="shared" si="6"/>
        <v>1442275945</v>
      </c>
      <c r="P91" s="53">
        <f t="shared" si="6"/>
        <v>2395538725</v>
      </c>
      <c r="Q91" s="53">
        <f t="shared" si="6"/>
        <v>11416487110</v>
      </c>
      <c r="R91" s="53">
        <f t="shared" si="6"/>
        <v>0.13797560586890409</v>
      </c>
      <c r="S91" s="53">
        <f t="shared" si="6"/>
        <v>1442275945</v>
      </c>
      <c r="T91" s="53">
        <f t="shared" si="6"/>
        <v>2395538725</v>
      </c>
      <c r="U91" s="53">
        <f t="shared" si="6"/>
        <v>0</v>
      </c>
      <c r="V91" s="55"/>
    </row>
    <row r="92" spans="1:22" x14ac:dyDescent="0.35">
      <c r="N92" s="2"/>
      <c r="R92" s="2"/>
    </row>
    <row r="93" spans="1:22" x14ac:dyDescent="0.35">
      <c r="N93" s="2"/>
      <c r="R93" s="2"/>
    </row>
    <row r="94" spans="1:22" s="59" customFormat="1" x14ac:dyDescent="0.35"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1"/>
    </row>
    <row r="95" spans="1:22" s="59" customFormat="1" x14ac:dyDescent="0.35"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/>
      <c r="P95" s="61"/>
      <c r="Q95" s="61"/>
      <c r="R95" s="61"/>
      <c r="T95" s="63"/>
      <c r="U95" s="61"/>
      <c r="V95" s="61"/>
    </row>
    <row r="96" spans="1:22" s="59" customFormat="1" x14ac:dyDescent="0.35"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/>
      <c r="P96" s="61"/>
      <c r="Q96" s="61"/>
      <c r="R96" s="61"/>
      <c r="T96" s="61"/>
      <c r="U96" s="61"/>
      <c r="V96" s="61"/>
    </row>
    <row r="97" spans="3:22" s="59" customFormat="1" x14ac:dyDescent="0.35"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/>
      <c r="P97" s="61"/>
      <c r="Q97" s="61"/>
      <c r="R97" s="61"/>
      <c r="T97" s="61"/>
      <c r="U97" s="61"/>
      <c r="V97" s="61"/>
    </row>
    <row r="98" spans="3:22" s="59" customFormat="1" x14ac:dyDescent="0.35"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/>
      <c r="P98" s="61"/>
      <c r="Q98" s="61"/>
      <c r="R98" s="61"/>
      <c r="T98" s="61"/>
      <c r="U98" s="61"/>
      <c r="V98" s="61"/>
    </row>
    <row r="99" spans="3:22" s="59" customFormat="1" x14ac:dyDescent="0.35"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2"/>
      <c r="P99" s="61"/>
      <c r="Q99" s="61"/>
      <c r="R99" s="61"/>
      <c r="T99" s="61"/>
      <c r="U99" s="61"/>
      <c r="V99" s="61"/>
    </row>
    <row r="100" spans="3:22" s="59" customFormat="1" x14ac:dyDescent="0.35">
      <c r="C100" s="61"/>
      <c r="D100" s="61"/>
      <c r="E100" s="64" t="s">
        <v>34</v>
      </c>
      <c r="F100" s="64"/>
      <c r="G100" s="61"/>
      <c r="H100" s="61"/>
      <c r="I100" s="61"/>
      <c r="J100" s="61"/>
      <c r="K100" s="61"/>
      <c r="L100" s="61"/>
      <c r="M100" s="61"/>
      <c r="N100" s="62"/>
      <c r="P100" s="61"/>
      <c r="Q100" s="65" t="s">
        <v>35</v>
      </c>
      <c r="R100" s="65"/>
      <c r="T100" s="61"/>
      <c r="U100" s="61"/>
      <c r="V100" s="61"/>
    </row>
    <row r="101" spans="3:22" s="59" customFormat="1" x14ac:dyDescent="0.35">
      <c r="C101" s="61"/>
      <c r="D101" s="61"/>
      <c r="E101" s="66" t="s">
        <v>36</v>
      </c>
      <c r="F101" s="66"/>
      <c r="G101" s="61"/>
      <c r="H101" s="61"/>
      <c r="I101" s="61"/>
      <c r="J101" s="61"/>
      <c r="K101" s="61"/>
      <c r="L101" s="61"/>
      <c r="M101" s="61"/>
      <c r="N101" s="62"/>
      <c r="P101" s="61"/>
      <c r="Q101" s="67" t="s">
        <v>37</v>
      </c>
      <c r="R101" s="67"/>
      <c r="T101" s="61"/>
      <c r="U101" s="61"/>
      <c r="V101" s="61"/>
    </row>
    <row r="102" spans="3:22" s="71" customFormat="1" ht="12" x14ac:dyDescent="0.3">
      <c r="C102" s="68"/>
      <c r="D102" s="68"/>
      <c r="E102" s="69" t="s">
        <v>38</v>
      </c>
      <c r="F102" s="69"/>
      <c r="G102" s="68"/>
      <c r="H102" s="68"/>
      <c r="I102" s="68"/>
      <c r="J102" s="68"/>
      <c r="K102" s="68"/>
      <c r="L102" s="68"/>
      <c r="M102" s="68"/>
      <c r="N102" s="70"/>
      <c r="P102" s="68"/>
      <c r="Q102" s="72" t="s">
        <v>39</v>
      </c>
      <c r="R102" s="72"/>
      <c r="T102" s="68"/>
      <c r="U102" s="68"/>
      <c r="V102" s="68"/>
    </row>
    <row r="103" spans="3:22" s="71" customFormat="1" ht="12" x14ac:dyDescent="0.3">
      <c r="C103" s="68"/>
      <c r="D103" s="68"/>
      <c r="E103" s="69" t="s">
        <v>40</v>
      </c>
      <c r="F103" s="69"/>
      <c r="G103" s="68"/>
      <c r="H103" s="68"/>
      <c r="I103" s="68"/>
      <c r="J103" s="68"/>
      <c r="K103" s="68"/>
      <c r="L103" s="68"/>
      <c r="M103" s="68"/>
      <c r="N103" s="70"/>
      <c r="P103" s="68"/>
      <c r="Q103" s="72" t="s">
        <v>40</v>
      </c>
      <c r="R103" s="72"/>
      <c r="T103" s="68"/>
      <c r="U103" s="68"/>
      <c r="V103" s="68"/>
    </row>
    <row r="104" spans="3:22" s="59" customFormat="1" x14ac:dyDescent="0.35"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2"/>
      <c r="P104" s="61"/>
      <c r="Q104" s="61"/>
      <c r="R104" s="61"/>
      <c r="T104" s="61"/>
      <c r="U104" s="61"/>
      <c r="V104" s="61"/>
    </row>
  </sheetData>
  <mergeCells count="14">
    <mergeCell ref="E103:F103"/>
    <mergeCell ref="Q103:R103"/>
    <mergeCell ref="E100:F100"/>
    <mergeCell ref="Q100:R100"/>
    <mergeCell ref="E101:F101"/>
    <mergeCell ref="Q101:R101"/>
    <mergeCell ref="E102:F102"/>
    <mergeCell ref="Q102:R102"/>
    <mergeCell ref="A1:U1"/>
    <mergeCell ref="A2:U2"/>
    <mergeCell ref="A3:U3"/>
    <mergeCell ref="A4:U4"/>
    <mergeCell ref="S5:U5"/>
    <mergeCell ref="S6:U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04A3-8026-437A-A2E7-5F8A6CB8F9F3}">
  <dimension ref="A1:M172"/>
  <sheetViews>
    <sheetView workbookViewId="0">
      <selection activeCell="C7" sqref="C7"/>
    </sheetView>
  </sheetViews>
  <sheetFormatPr baseColWidth="10" defaultRowHeight="12.5" x14ac:dyDescent="0.25"/>
  <cols>
    <col min="1" max="1" width="7.54296875" style="112" bestFit="1" customWidth="1"/>
    <col min="2" max="2" width="22" style="112" bestFit="1" customWidth="1"/>
    <col min="3" max="3" width="66.90625" style="112" customWidth="1"/>
    <col min="4" max="4" width="17.36328125" style="121" bestFit="1" customWidth="1"/>
    <col min="5" max="5" width="14.7265625" style="121" bestFit="1" customWidth="1"/>
    <col min="6" max="6" width="20.6328125" style="121" bestFit="1" customWidth="1"/>
    <col min="7" max="7" width="17.36328125" style="121" bestFit="1" customWidth="1"/>
    <col min="8" max="8" width="18.6328125" style="121" bestFit="1" customWidth="1"/>
    <col min="9" max="9" width="24" style="121" bestFit="1" customWidth="1"/>
    <col min="10" max="10" width="19.36328125" style="112" bestFit="1" customWidth="1"/>
    <col min="11" max="11" width="24.81640625" style="121" bestFit="1" customWidth="1"/>
    <col min="12" max="16384" width="10.90625" style="112"/>
  </cols>
  <sheetData>
    <row r="1" spans="1:13" ht="15.5" x14ac:dyDescent="0.3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15.5" x14ac:dyDescent="0.3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ht="15.5" x14ac:dyDescent="0.35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ht="15.5" x14ac:dyDescent="0.35">
      <c r="A4" s="30" t="s">
        <v>215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ht="14.5" x14ac:dyDescent="0.35">
      <c r="A5" s="32"/>
      <c r="B5" s="32" t="s">
        <v>42</v>
      </c>
      <c r="C5" s="33"/>
      <c r="D5" s="33"/>
      <c r="E5" s="33"/>
      <c r="F5" s="33"/>
      <c r="G5" s="33"/>
      <c r="H5" s="33"/>
      <c r="I5" s="34"/>
      <c r="J5" s="38" t="s">
        <v>216</v>
      </c>
      <c r="K5" s="39"/>
    </row>
    <row r="6" spans="1:13" ht="14.5" x14ac:dyDescent="0.35">
      <c r="A6" s="40"/>
      <c r="B6" s="40" t="s">
        <v>44</v>
      </c>
      <c r="C6" s="41"/>
      <c r="D6" s="41"/>
      <c r="E6" s="41"/>
      <c r="F6" s="41"/>
      <c r="G6" s="41"/>
      <c r="H6" s="41"/>
      <c r="I6" s="42"/>
      <c r="J6" s="46" t="s">
        <v>217</v>
      </c>
      <c r="K6" s="47"/>
    </row>
    <row r="7" spans="1:13" s="116" customFormat="1" ht="26" x14ac:dyDescent="0.35">
      <c r="A7" s="113" t="s">
        <v>218</v>
      </c>
      <c r="B7" s="114" t="s">
        <v>219</v>
      </c>
      <c r="C7" s="114" t="s">
        <v>220</v>
      </c>
      <c r="D7" s="114" t="s">
        <v>221</v>
      </c>
      <c r="E7" s="114" t="s">
        <v>222</v>
      </c>
      <c r="F7" s="114" t="s">
        <v>223</v>
      </c>
      <c r="G7" s="114" t="s">
        <v>224</v>
      </c>
      <c r="H7" s="114" t="s">
        <v>225</v>
      </c>
      <c r="I7" s="114" t="s">
        <v>226</v>
      </c>
      <c r="J7" s="114" t="s">
        <v>227</v>
      </c>
      <c r="K7" s="114" t="s">
        <v>228</v>
      </c>
      <c r="L7" s="115"/>
      <c r="M7" s="115"/>
    </row>
    <row r="8" spans="1:13" x14ac:dyDescent="0.25">
      <c r="A8" s="117" t="s">
        <v>229</v>
      </c>
      <c r="B8" s="117" t="s">
        <v>230</v>
      </c>
      <c r="C8" s="117" t="s">
        <v>231</v>
      </c>
      <c r="D8" s="118">
        <v>45029140591</v>
      </c>
      <c r="E8" s="118">
        <v>-342602111</v>
      </c>
      <c r="F8" s="118">
        <v>-342602111</v>
      </c>
      <c r="G8" s="118">
        <v>44686538480</v>
      </c>
      <c r="H8" s="118">
        <v>4920586168</v>
      </c>
      <c r="I8" s="118">
        <v>5833587345</v>
      </c>
      <c r="J8" s="119">
        <v>13.05</v>
      </c>
      <c r="K8" s="118">
        <v>38852951135</v>
      </c>
    </row>
    <row r="9" spans="1:13" x14ac:dyDescent="0.25">
      <c r="A9" s="117" t="s">
        <v>229</v>
      </c>
      <c r="B9" s="117" t="s">
        <v>232</v>
      </c>
      <c r="C9" s="117" t="s">
        <v>233</v>
      </c>
      <c r="D9" s="118">
        <v>45029140591</v>
      </c>
      <c r="E9" s="118">
        <v>-342602111</v>
      </c>
      <c r="F9" s="118">
        <v>-342602111</v>
      </c>
      <c r="G9" s="118">
        <v>44686538480</v>
      </c>
      <c r="H9" s="118">
        <v>4920586168</v>
      </c>
      <c r="I9" s="118">
        <v>5833587345</v>
      </c>
      <c r="J9" s="119">
        <v>13.05</v>
      </c>
      <c r="K9" s="118">
        <v>38852951135</v>
      </c>
    </row>
    <row r="10" spans="1:13" x14ac:dyDescent="0.25">
      <c r="A10" s="117" t="s">
        <v>229</v>
      </c>
      <c r="B10" s="117" t="s">
        <v>234</v>
      </c>
      <c r="C10" s="117" t="s">
        <v>235</v>
      </c>
      <c r="D10" s="118">
        <v>3102982477</v>
      </c>
      <c r="E10" s="118">
        <v>0</v>
      </c>
      <c r="F10" s="118">
        <v>0</v>
      </c>
      <c r="G10" s="118">
        <v>3102982477</v>
      </c>
      <c r="H10" s="118">
        <v>391172201</v>
      </c>
      <c r="I10" s="118">
        <v>1247364392</v>
      </c>
      <c r="J10" s="119">
        <v>40.200000000000003</v>
      </c>
      <c r="K10" s="118">
        <v>1855618085</v>
      </c>
    </row>
    <row r="11" spans="1:13" x14ac:dyDescent="0.25">
      <c r="A11" s="117" t="s">
        <v>229</v>
      </c>
      <c r="B11" s="117" t="s">
        <v>236</v>
      </c>
      <c r="C11" s="117" t="s">
        <v>237</v>
      </c>
      <c r="D11" s="118">
        <v>856192191</v>
      </c>
      <c r="E11" s="118">
        <v>0</v>
      </c>
      <c r="F11" s="118">
        <v>0</v>
      </c>
      <c r="G11" s="118">
        <v>856192191</v>
      </c>
      <c r="H11" s="118">
        <v>0</v>
      </c>
      <c r="I11" s="118">
        <v>856192191</v>
      </c>
      <c r="J11" s="119">
        <v>100</v>
      </c>
      <c r="K11" s="118">
        <v>0</v>
      </c>
    </row>
    <row r="12" spans="1:13" x14ac:dyDescent="0.25">
      <c r="A12" s="117" t="s">
        <v>229</v>
      </c>
      <c r="B12" s="117" t="s">
        <v>238</v>
      </c>
      <c r="C12" s="117" t="s">
        <v>239</v>
      </c>
      <c r="D12" s="118">
        <v>856192191</v>
      </c>
      <c r="E12" s="118">
        <v>0</v>
      </c>
      <c r="F12" s="118">
        <v>0</v>
      </c>
      <c r="G12" s="118">
        <v>856192191</v>
      </c>
      <c r="H12" s="118">
        <v>0</v>
      </c>
      <c r="I12" s="118">
        <v>856192191</v>
      </c>
      <c r="J12" s="119">
        <v>100</v>
      </c>
      <c r="K12" s="118">
        <v>0</v>
      </c>
    </row>
    <row r="13" spans="1:13" x14ac:dyDescent="0.25">
      <c r="A13" s="117" t="s">
        <v>229</v>
      </c>
      <c r="B13" s="117" t="s">
        <v>240</v>
      </c>
      <c r="C13" s="117" t="s">
        <v>241</v>
      </c>
      <c r="D13" s="118">
        <v>259993961</v>
      </c>
      <c r="E13" s="118">
        <v>0</v>
      </c>
      <c r="F13" s="118">
        <v>0</v>
      </c>
      <c r="G13" s="118">
        <v>259993961</v>
      </c>
      <c r="H13" s="118">
        <v>0</v>
      </c>
      <c r="I13" s="118">
        <v>259993961</v>
      </c>
      <c r="J13" s="119">
        <v>100</v>
      </c>
      <c r="K13" s="118">
        <v>0</v>
      </c>
    </row>
    <row r="14" spans="1:13" x14ac:dyDescent="0.25">
      <c r="A14" s="117" t="s">
        <v>229</v>
      </c>
      <c r="B14" s="117" t="s">
        <v>242</v>
      </c>
      <c r="C14" s="117" t="s">
        <v>243</v>
      </c>
      <c r="D14" s="118">
        <v>259699101</v>
      </c>
      <c r="E14" s="118">
        <v>0</v>
      </c>
      <c r="F14" s="118">
        <v>0</v>
      </c>
      <c r="G14" s="118">
        <v>259699101</v>
      </c>
      <c r="H14" s="118">
        <v>0</v>
      </c>
      <c r="I14" s="118">
        <v>259699101</v>
      </c>
      <c r="J14" s="119">
        <v>100</v>
      </c>
      <c r="K14" s="118">
        <v>0</v>
      </c>
    </row>
    <row r="15" spans="1:13" x14ac:dyDescent="0.25">
      <c r="A15" s="117" t="s">
        <v>229</v>
      </c>
      <c r="B15" s="117" t="s">
        <v>244</v>
      </c>
      <c r="C15" s="117" t="s">
        <v>245</v>
      </c>
      <c r="D15" s="118">
        <v>982868</v>
      </c>
      <c r="E15" s="118">
        <v>0</v>
      </c>
      <c r="F15" s="118">
        <v>0</v>
      </c>
      <c r="G15" s="118">
        <v>982868</v>
      </c>
      <c r="H15" s="118">
        <v>0</v>
      </c>
      <c r="I15" s="118">
        <v>982868</v>
      </c>
      <c r="J15" s="119">
        <v>100</v>
      </c>
      <c r="K15" s="118">
        <v>0</v>
      </c>
    </row>
    <row r="16" spans="1:13" x14ac:dyDescent="0.25">
      <c r="A16" s="117" t="s">
        <v>229</v>
      </c>
      <c r="B16" s="117" t="s">
        <v>246</v>
      </c>
      <c r="C16" s="117" t="s">
        <v>247</v>
      </c>
      <c r="D16" s="118">
        <v>17583811</v>
      </c>
      <c r="E16" s="118">
        <v>0</v>
      </c>
      <c r="F16" s="118">
        <v>0</v>
      </c>
      <c r="G16" s="118">
        <v>17583811</v>
      </c>
      <c r="H16" s="118">
        <v>0</v>
      </c>
      <c r="I16" s="118">
        <v>17583811</v>
      </c>
      <c r="J16" s="119">
        <v>100</v>
      </c>
      <c r="K16" s="118">
        <v>0</v>
      </c>
    </row>
    <row r="17" spans="1:11" x14ac:dyDescent="0.25">
      <c r="A17" s="117" t="s">
        <v>229</v>
      </c>
      <c r="B17" s="117" t="s">
        <v>248</v>
      </c>
      <c r="C17" s="117" t="s">
        <v>249</v>
      </c>
      <c r="D17" s="118">
        <v>241132422</v>
      </c>
      <c r="E17" s="118">
        <v>0</v>
      </c>
      <c r="F17" s="118">
        <v>0</v>
      </c>
      <c r="G17" s="118">
        <v>241132422</v>
      </c>
      <c r="H17" s="118">
        <v>0</v>
      </c>
      <c r="I17" s="118">
        <v>241132422</v>
      </c>
      <c r="J17" s="119">
        <v>100</v>
      </c>
      <c r="K17" s="118">
        <v>0</v>
      </c>
    </row>
    <row r="18" spans="1:11" x14ac:dyDescent="0.25">
      <c r="A18" s="117" t="s">
        <v>229</v>
      </c>
      <c r="B18" s="117" t="s">
        <v>250</v>
      </c>
      <c r="C18" s="117" t="s">
        <v>251</v>
      </c>
      <c r="D18" s="118">
        <v>294860</v>
      </c>
      <c r="E18" s="118">
        <v>0</v>
      </c>
      <c r="F18" s="118">
        <v>0</v>
      </c>
      <c r="G18" s="118">
        <v>294860</v>
      </c>
      <c r="H18" s="118">
        <v>0</v>
      </c>
      <c r="I18" s="118">
        <v>294860</v>
      </c>
      <c r="J18" s="119">
        <v>100</v>
      </c>
      <c r="K18" s="118">
        <v>0</v>
      </c>
    </row>
    <row r="19" spans="1:11" x14ac:dyDescent="0.25">
      <c r="A19" s="117" t="s">
        <v>229</v>
      </c>
      <c r="B19" s="117" t="s">
        <v>252</v>
      </c>
      <c r="C19" s="117" t="s">
        <v>253</v>
      </c>
      <c r="D19" s="118">
        <v>294860</v>
      </c>
      <c r="E19" s="118">
        <v>0</v>
      </c>
      <c r="F19" s="118">
        <v>0</v>
      </c>
      <c r="G19" s="118">
        <v>294860</v>
      </c>
      <c r="H19" s="118">
        <v>0</v>
      </c>
      <c r="I19" s="118">
        <v>294860</v>
      </c>
      <c r="J19" s="119">
        <v>100</v>
      </c>
      <c r="K19" s="118">
        <v>0</v>
      </c>
    </row>
    <row r="20" spans="1:11" x14ac:dyDescent="0.25">
      <c r="A20" s="117" t="s">
        <v>229</v>
      </c>
      <c r="B20" s="117" t="s">
        <v>254</v>
      </c>
      <c r="C20" s="117" t="s">
        <v>255</v>
      </c>
      <c r="D20" s="118">
        <v>33229047</v>
      </c>
      <c r="E20" s="118">
        <v>0</v>
      </c>
      <c r="F20" s="118">
        <v>0</v>
      </c>
      <c r="G20" s="118">
        <v>33229047</v>
      </c>
      <c r="H20" s="118">
        <v>0</v>
      </c>
      <c r="I20" s="118">
        <v>33229047</v>
      </c>
      <c r="J20" s="119">
        <v>100</v>
      </c>
      <c r="K20" s="118">
        <v>0</v>
      </c>
    </row>
    <row r="21" spans="1:11" x14ac:dyDescent="0.25">
      <c r="A21" s="117" t="s">
        <v>229</v>
      </c>
      <c r="B21" s="117" t="s">
        <v>256</v>
      </c>
      <c r="C21" s="117" t="s">
        <v>257</v>
      </c>
      <c r="D21" s="118">
        <v>33229047</v>
      </c>
      <c r="E21" s="118">
        <v>0</v>
      </c>
      <c r="F21" s="118">
        <v>0</v>
      </c>
      <c r="G21" s="118">
        <v>33229047</v>
      </c>
      <c r="H21" s="118">
        <v>0</v>
      </c>
      <c r="I21" s="118">
        <v>33229047</v>
      </c>
      <c r="J21" s="119">
        <v>100</v>
      </c>
      <c r="K21" s="118">
        <v>0</v>
      </c>
    </row>
    <row r="22" spans="1:11" x14ac:dyDescent="0.25">
      <c r="A22" s="117" t="s">
        <v>229</v>
      </c>
      <c r="B22" s="117" t="s">
        <v>258</v>
      </c>
      <c r="C22" s="117" t="s">
        <v>259</v>
      </c>
      <c r="D22" s="118">
        <v>33229047</v>
      </c>
      <c r="E22" s="118">
        <v>0</v>
      </c>
      <c r="F22" s="118">
        <v>0</v>
      </c>
      <c r="G22" s="118">
        <v>33229047</v>
      </c>
      <c r="H22" s="118">
        <v>0</v>
      </c>
      <c r="I22" s="118">
        <v>33229047</v>
      </c>
      <c r="J22" s="119">
        <v>100</v>
      </c>
      <c r="K22" s="118">
        <v>0</v>
      </c>
    </row>
    <row r="23" spans="1:11" x14ac:dyDescent="0.25">
      <c r="A23" s="117" t="s">
        <v>229</v>
      </c>
      <c r="B23" s="117" t="s">
        <v>260</v>
      </c>
      <c r="C23" s="117" t="s">
        <v>261</v>
      </c>
      <c r="D23" s="118">
        <v>562969183</v>
      </c>
      <c r="E23" s="118">
        <v>0</v>
      </c>
      <c r="F23" s="118">
        <v>0</v>
      </c>
      <c r="G23" s="118">
        <v>562969183</v>
      </c>
      <c r="H23" s="118">
        <v>0</v>
      </c>
      <c r="I23" s="118">
        <v>562969183</v>
      </c>
      <c r="J23" s="119">
        <v>100</v>
      </c>
      <c r="K23" s="118">
        <v>0</v>
      </c>
    </row>
    <row r="24" spans="1:11" x14ac:dyDescent="0.25">
      <c r="A24" s="117" t="s">
        <v>229</v>
      </c>
      <c r="B24" s="117" t="s">
        <v>262</v>
      </c>
      <c r="C24" s="117" t="s">
        <v>263</v>
      </c>
      <c r="D24" s="118">
        <v>404061519</v>
      </c>
      <c r="E24" s="118">
        <v>0</v>
      </c>
      <c r="F24" s="118">
        <v>0</v>
      </c>
      <c r="G24" s="118">
        <v>404061519</v>
      </c>
      <c r="H24" s="118">
        <v>0</v>
      </c>
      <c r="I24" s="118">
        <v>404061519</v>
      </c>
      <c r="J24" s="119">
        <v>100</v>
      </c>
      <c r="K24" s="118">
        <v>0</v>
      </c>
    </row>
    <row r="25" spans="1:11" x14ac:dyDescent="0.25">
      <c r="A25" s="117" t="s">
        <v>229</v>
      </c>
      <c r="B25" s="117" t="s">
        <v>264</v>
      </c>
      <c r="C25" s="117" t="s">
        <v>265</v>
      </c>
      <c r="D25" s="118">
        <v>21527519</v>
      </c>
      <c r="E25" s="118">
        <v>0</v>
      </c>
      <c r="F25" s="118">
        <v>0</v>
      </c>
      <c r="G25" s="118">
        <v>21527519</v>
      </c>
      <c r="H25" s="118">
        <v>0</v>
      </c>
      <c r="I25" s="118">
        <v>21527519</v>
      </c>
      <c r="J25" s="119">
        <v>100</v>
      </c>
      <c r="K25" s="118">
        <v>0</v>
      </c>
    </row>
    <row r="26" spans="1:11" x14ac:dyDescent="0.25">
      <c r="A26" s="117" t="s">
        <v>229</v>
      </c>
      <c r="B26" s="117" t="s">
        <v>266</v>
      </c>
      <c r="C26" s="117" t="s">
        <v>267</v>
      </c>
      <c r="D26" s="118">
        <v>137380145</v>
      </c>
      <c r="E26" s="118">
        <v>0</v>
      </c>
      <c r="F26" s="118">
        <v>0</v>
      </c>
      <c r="G26" s="118">
        <v>137380145</v>
      </c>
      <c r="H26" s="118">
        <v>0</v>
      </c>
      <c r="I26" s="118">
        <v>137380145</v>
      </c>
      <c r="J26" s="119">
        <v>100</v>
      </c>
      <c r="K26" s="118">
        <v>0</v>
      </c>
    </row>
    <row r="27" spans="1:11" x14ac:dyDescent="0.25">
      <c r="A27" s="117" t="s">
        <v>229</v>
      </c>
      <c r="B27" s="117" t="s">
        <v>268</v>
      </c>
      <c r="C27" s="117" t="s">
        <v>269</v>
      </c>
      <c r="D27" s="118">
        <v>2246790286</v>
      </c>
      <c r="E27" s="118">
        <v>0</v>
      </c>
      <c r="F27" s="118">
        <v>0</v>
      </c>
      <c r="G27" s="118">
        <v>2246790286</v>
      </c>
      <c r="H27" s="118">
        <v>391172201</v>
      </c>
      <c r="I27" s="118">
        <v>391172201</v>
      </c>
      <c r="J27" s="119">
        <v>17.41</v>
      </c>
      <c r="K27" s="118">
        <v>1855618085</v>
      </c>
    </row>
    <row r="28" spans="1:11" x14ac:dyDescent="0.25">
      <c r="A28" s="117" t="s">
        <v>229</v>
      </c>
      <c r="B28" s="117" t="s">
        <v>270</v>
      </c>
      <c r="C28" s="117" t="s">
        <v>271</v>
      </c>
      <c r="D28" s="118">
        <v>5391890</v>
      </c>
      <c r="E28" s="118">
        <v>0</v>
      </c>
      <c r="F28" s="118">
        <v>0</v>
      </c>
      <c r="G28" s="118">
        <v>5391890</v>
      </c>
      <c r="H28" s="118">
        <v>5391890</v>
      </c>
      <c r="I28" s="118">
        <v>5391890</v>
      </c>
      <c r="J28" s="119">
        <v>100</v>
      </c>
      <c r="K28" s="118">
        <v>0</v>
      </c>
    </row>
    <row r="29" spans="1:11" x14ac:dyDescent="0.25">
      <c r="A29" s="117" t="s">
        <v>229</v>
      </c>
      <c r="B29" s="117" t="s">
        <v>272</v>
      </c>
      <c r="C29" s="117" t="s">
        <v>273</v>
      </c>
      <c r="D29" s="118">
        <v>5391890</v>
      </c>
      <c r="E29" s="118">
        <v>0</v>
      </c>
      <c r="F29" s="118">
        <v>0</v>
      </c>
      <c r="G29" s="118">
        <v>5391890</v>
      </c>
      <c r="H29" s="118">
        <v>5391890</v>
      </c>
      <c r="I29" s="118">
        <v>5391890</v>
      </c>
      <c r="J29" s="119">
        <v>100</v>
      </c>
      <c r="K29" s="118">
        <v>0</v>
      </c>
    </row>
    <row r="30" spans="1:11" x14ac:dyDescent="0.25">
      <c r="A30" s="117" t="s">
        <v>229</v>
      </c>
      <c r="B30" s="117" t="s">
        <v>274</v>
      </c>
      <c r="C30" s="117" t="s">
        <v>275</v>
      </c>
      <c r="D30" s="118">
        <v>5391890</v>
      </c>
      <c r="E30" s="118">
        <v>0</v>
      </c>
      <c r="F30" s="118">
        <v>0</v>
      </c>
      <c r="G30" s="118">
        <v>5391890</v>
      </c>
      <c r="H30" s="118">
        <v>5391890</v>
      </c>
      <c r="I30" s="118">
        <v>5391890</v>
      </c>
      <c r="J30" s="119">
        <v>100</v>
      </c>
      <c r="K30" s="118">
        <v>0</v>
      </c>
    </row>
    <row r="31" spans="1:11" x14ac:dyDescent="0.25">
      <c r="A31" s="117" t="s">
        <v>229</v>
      </c>
      <c r="B31" s="117" t="s">
        <v>276</v>
      </c>
      <c r="C31" s="117" t="s">
        <v>277</v>
      </c>
      <c r="D31" s="118">
        <v>5391890</v>
      </c>
      <c r="E31" s="118">
        <v>0</v>
      </c>
      <c r="F31" s="118">
        <v>0</v>
      </c>
      <c r="G31" s="118">
        <v>5391890</v>
      </c>
      <c r="H31" s="118">
        <v>5391890</v>
      </c>
      <c r="I31" s="118">
        <v>5391890</v>
      </c>
      <c r="J31" s="119">
        <v>100</v>
      </c>
      <c r="K31" s="118">
        <v>0</v>
      </c>
    </row>
    <row r="32" spans="1:11" x14ac:dyDescent="0.25">
      <c r="A32" s="117" t="s">
        <v>229</v>
      </c>
      <c r="B32" s="117" t="s">
        <v>278</v>
      </c>
      <c r="C32" s="117" t="s">
        <v>279</v>
      </c>
      <c r="D32" s="118">
        <v>2241398396</v>
      </c>
      <c r="E32" s="118">
        <v>0</v>
      </c>
      <c r="F32" s="118">
        <v>0</v>
      </c>
      <c r="G32" s="118">
        <v>2241398396</v>
      </c>
      <c r="H32" s="118">
        <v>385780311</v>
      </c>
      <c r="I32" s="118">
        <v>385780311</v>
      </c>
      <c r="J32" s="119">
        <v>17.21</v>
      </c>
      <c r="K32" s="118">
        <v>1855618085</v>
      </c>
    </row>
    <row r="33" spans="1:11" x14ac:dyDescent="0.25">
      <c r="A33" s="117" t="s">
        <v>229</v>
      </c>
      <c r="B33" s="117" t="s">
        <v>280</v>
      </c>
      <c r="C33" s="117" t="s">
        <v>281</v>
      </c>
      <c r="D33" s="118">
        <v>39848162</v>
      </c>
      <c r="E33" s="118">
        <v>0</v>
      </c>
      <c r="F33" s="118">
        <v>0</v>
      </c>
      <c r="G33" s="118">
        <v>39848162</v>
      </c>
      <c r="H33" s="118">
        <v>10044391</v>
      </c>
      <c r="I33" s="118">
        <v>10044391</v>
      </c>
      <c r="J33" s="119">
        <v>25.21</v>
      </c>
      <c r="K33" s="118">
        <v>29803771</v>
      </c>
    </row>
    <row r="34" spans="1:11" x14ac:dyDescent="0.25">
      <c r="A34" s="117" t="s">
        <v>229</v>
      </c>
      <c r="B34" s="117" t="s">
        <v>282</v>
      </c>
      <c r="C34" s="117" t="s">
        <v>283</v>
      </c>
      <c r="D34" s="118">
        <v>10643442</v>
      </c>
      <c r="E34" s="118">
        <v>0</v>
      </c>
      <c r="F34" s="118">
        <v>0</v>
      </c>
      <c r="G34" s="118">
        <v>10643442</v>
      </c>
      <c r="H34" s="118">
        <v>1799998</v>
      </c>
      <c r="I34" s="118">
        <v>1799998</v>
      </c>
      <c r="J34" s="119">
        <v>16.91</v>
      </c>
      <c r="K34" s="118">
        <v>8843444</v>
      </c>
    </row>
    <row r="35" spans="1:11" x14ac:dyDescent="0.25">
      <c r="A35" s="117" t="s">
        <v>229</v>
      </c>
      <c r="B35" s="117" t="s">
        <v>284</v>
      </c>
      <c r="C35" s="117" t="s">
        <v>285</v>
      </c>
      <c r="D35" s="118">
        <v>3893442</v>
      </c>
      <c r="E35" s="118">
        <v>0</v>
      </c>
      <c r="F35" s="118">
        <v>0</v>
      </c>
      <c r="G35" s="118">
        <v>3893442</v>
      </c>
      <c r="H35" s="118">
        <v>0</v>
      </c>
      <c r="I35" s="118">
        <v>0</v>
      </c>
      <c r="J35" s="119">
        <v>0</v>
      </c>
      <c r="K35" s="118">
        <v>3893442</v>
      </c>
    </row>
    <row r="36" spans="1:11" x14ac:dyDescent="0.25">
      <c r="A36" s="117" t="s">
        <v>229</v>
      </c>
      <c r="B36" s="117" t="s">
        <v>286</v>
      </c>
      <c r="C36" s="117" t="s">
        <v>287</v>
      </c>
      <c r="D36" s="118">
        <v>6750000</v>
      </c>
      <c r="E36" s="118">
        <v>0</v>
      </c>
      <c r="F36" s="118">
        <v>0</v>
      </c>
      <c r="G36" s="118">
        <v>6750000</v>
      </c>
      <c r="H36" s="118">
        <v>1799998</v>
      </c>
      <c r="I36" s="118">
        <v>1799998</v>
      </c>
      <c r="J36" s="119">
        <v>26.67</v>
      </c>
      <c r="K36" s="118">
        <v>4950002</v>
      </c>
    </row>
    <row r="37" spans="1:11" x14ac:dyDescent="0.25">
      <c r="A37" s="117" t="s">
        <v>229</v>
      </c>
      <c r="B37" s="117" t="s">
        <v>288</v>
      </c>
      <c r="C37" s="117" t="s">
        <v>289</v>
      </c>
      <c r="D37" s="118">
        <v>29204720</v>
      </c>
      <c r="E37" s="118">
        <v>0</v>
      </c>
      <c r="F37" s="118">
        <v>0</v>
      </c>
      <c r="G37" s="118">
        <v>29204720</v>
      </c>
      <c r="H37" s="118">
        <v>8244393</v>
      </c>
      <c r="I37" s="118">
        <v>8244393</v>
      </c>
      <c r="J37" s="119">
        <v>28.23</v>
      </c>
      <c r="K37" s="118">
        <v>20960327</v>
      </c>
    </row>
    <row r="38" spans="1:11" x14ac:dyDescent="0.25">
      <c r="A38" s="117" t="s">
        <v>229</v>
      </c>
      <c r="B38" s="117" t="s">
        <v>290</v>
      </c>
      <c r="C38" s="117" t="s">
        <v>291</v>
      </c>
      <c r="D38" s="118">
        <v>3000</v>
      </c>
      <c r="E38" s="118">
        <v>0</v>
      </c>
      <c r="F38" s="118">
        <v>0</v>
      </c>
      <c r="G38" s="118">
        <v>3000</v>
      </c>
      <c r="H38" s="118">
        <v>0</v>
      </c>
      <c r="I38" s="118">
        <v>0</v>
      </c>
      <c r="J38" s="119">
        <v>0</v>
      </c>
      <c r="K38" s="118">
        <v>3000</v>
      </c>
    </row>
    <row r="39" spans="1:11" x14ac:dyDescent="0.25">
      <c r="A39" s="117" t="s">
        <v>229</v>
      </c>
      <c r="B39" s="117" t="s">
        <v>292</v>
      </c>
      <c r="C39" s="117" t="s">
        <v>293</v>
      </c>
      <c r="D39" s="118">
        <v>22534224</v>
      </c>
      <c r="E39" s="118">
        <v>0</v>
      </c>
      <c r="F39" s="118">
        <v>0</v>
      </c>
      <c r="G39" s="118">
        <v>22534224</v>
      </c>
      <c r="H39" s="118">
        <v>2852503</v>
      </c>
      <c r="I39" s="118">
        <v>2852503</v>
      </c>
      <c r="J39" s="119">
        <v>12.66</v>
      </c>
      <c r="K39" s="118">
        <v>19681721</v>
      </c>
    </row>
    <row r="40" spans="1:11" x14ac:dyDescent="0.25">
      <c r="A40" s="117" t="s">
        <v>229</v>
      </c>
      <c r="B40" s="117" t="s">
        <v>294</v>
      </c>
      <c r="C40" s="117" t="s">
        <v>295</v>
      </c>
      <c r="D40" s="118">
        <v>5391890</v>
      </c>
      <c r="E40" s="118">
        <v>0</v>
      </c>
      <c r="F40" s="118">
        <v>0</v>
      </c>
      <c r="G40" s="118">
        <v>5391890</v>
      </c>
      <c r="H40" s="118">
        <v>5391890</v>
      </c>
      <c r="I40" s="118">
        <v>5391890</v>
      </c>
      <c r="J40" s="119">
        <v>100</v>
      </c>
      <c r="K40" s="118">
        <v>0</v>
      </c>
    </row>
    <row r="41" spans="1:11" x14ac:dyDescent="0.25">
      <c r="A41" s="117" t="s">
        <v>229</v>
      </c>
      <c r="B41" s="117" t="s">
        <v>296</v>
      </c>
      <c r="C41" s="117" t="s">
        <v>297</v>
      </c>
      <c r="D41" s="118">
        <v>1000000</v>
      </c>
      <c r="E41" s="118">
        <v>0</v>
      </c>
      <c r="F41" s="118">
        <v>0</v>
      </c>
      <c r="G41" s="118">
        <v>1000000</v>
      </c>
      <c r="H41" s="118">
        <v>0</v>
      </c>
      <c r="I41" s="118">
        <v>0</v>
      </c>
      <c r="J41" s="119">
        <v>0</v>
      </c>
      <c r="K41" s="118">
        <v>1000000</v>
      </c>
    </row>
    <row r="42" spans="1:11" x14ac:dyDescent="0.25">
      <c r="A42" s="117" t="s">
        <v>229</v>
      </c>
      <c r="B42" s="117" t="s">
        <v>298</v>
      </c>
      <c r="C42" s="117" t="s">
        <v>299</v>
      </c>
      <c r="D42" s="118">
        <v>275606</v>
      </c>
      <c r="E42" s="118">
        <v>0</v>
      </c>
      <c r="F42" s="118">
        <v>0</v>
      </c>
      <c r="G42" s="118">
        <v>275606</v>
      </c>
      <c r="H42" s="118">
        <v>0</v>
      </c>
      <c r="I42" s="118">
        <v>0</v>
      </c>
      <c r="J42" s="119">
        <v>0</v>
      </c>
      <c r="K42" s="118">
        <v>275606</v>
      </c>
    </row>
    <row r="43" spans="1:11" x14ac:dyDescent="0.25">
      <c r="A43" s="117" t="s">
        <v>229</v>
      </c>
      <c r="B43" s="117" t="s">
        <v>300</v>
      </c>
      <c r="C43" s="117" t="s">
        <v>301</v>
      </c>
      <c r="D43" s="118">
        <v>2201550234</v>
      </c>
      <c r="E43" s="118">
        <v>0</v>
      </c>
      <c r="F43" s="118">
        <v>0</v>
      </c>
      <c r="G43" s="118">
        <v>2201550234</v>
      </c>
      <c r="H43" s="118">
        <v>375735920</v>
      </c>
      <c r="I43" s="118">
        <v>375735920</v>
      </c>
      <c r="J43" s="119">
        <v>17.07</v>
      </c>
      <c r="K43" s="118">
        <v>1825814314</v>
      </c>
    </row>
    <row r="44" spans="1:11" x14ac:dyDescent="0.25">
      <c r="A44" s="117" t="s">
        <v>229</v>
      </c>
      <c r="B44" s="117" t="s">
        <v>302</v>
      </c>
      <c r="C44" s="117" t="s">
        <v>303</v>
      </c>
      <c r="D44" s="118">
        <v>81278972</v>
      </c>
      <c r="E44" s="118">
        <v>0</v>
      </c>
      <c r="F44" s="118">
        <v>0</v>
      </c>
      <c r="G44" s="118">
        <v>81278972</v>
      </c>
      <c r="H44" s="118">
        <v>8875392</v>
      </c>
      <c r="I44" s="118">
        <v>8875392</v>
      </c>
      <c r="J44" s="119">
        <v>10.92</v>
      </c>
      <c r="K44" s="118">
        <v>72403580</v>
      </c>
    </row>
    <row r="45" spans="1:11" x14ac:dyDescent="0.25">
      <c r="A45" s="117" t="s">
        <v>229</v>
      </c>
      <c r="B45" s="117" t="s">
        <v>304</v>
      </c>
      <c r="C45" s="117" t="s">
        <v>305</v>
      </c>
      <c r="D45" s="118">
        <v>292415</v>
      </c>
      <c r="E45" s="118">
        <v>0</v>
      </c>
      <c r="F45" s="118">
        <v>0</v>
      </c>
      <c r="G45" s="118">
        <v>292415</v>
      </c>
      <c r="H45" s="118">
        <v>0</v>
      </c>
      <c r="I45" s="118">
        <v>0</v>
      </c>
      <c r="J45" s="119">
        <v>0</v>
      </c>
      <c r="K45" s="118">
        <v>292415</v>
      </c>
    </row>
    <row r="46" spans="1:11" x14ac:dyDescent="0.25">
      <c r="A46" s="117" t="s">
        <v>229</v>
      </c>
      <c r="B46" s="117" t="s">
        <v>306</v>
      </c>
      <c r="C46" s="117" t="s">
        <v>307</v>
      </c>
      <c r="D46" s="118">
        <v>80986557</v>
      </c>
      <c r="E46" s="118">
        <v>0</v>
      </c>
      <c r="F46" s="118">
        <v>0</v>
      </c>
      <c r="G46" s="118">
        <v>80986557</v>
      </c>
      <c r="H46" s="118">
        <v>8875392</v>
      </c>
      <c r="I46" s="118">
        <v>8875392</v>
      </c>
      <c r="J46" s="119">
        <v>10.96</v>
      </c>
      <c r="K46" s="118">
        <v>72111165</v>
      </c>
    </row>
    <row r="47" spans="1:11" x14ac:dyDescent="0.25">
      <c r="A47" s="117" t="s">
        <v>229</v>
      </c>
      <c r="B47" s="117" t="s">
        <v>308</v>
      </c>
      <c r="C47" s="117" t="s">
        <v>309</v>
      </c>
      <c r="D47" s="118">
        <v>80986557</v>
      </c>
      <c r="E47" s="118">
        <v>0</v>
      </c>
      <c r="F47" s="118">
        <v>0</v>
      </c>
      <c r="G47" s="118">
        <v>80986557</v>
      </c>
      <c r="H47" s="118">
        <v>8875392</v>
      </c>
      <c r="I47" s="118">
        <v>8875392</v>
      </c>
      <c r="J47" s="119">
        <v>10.96</v>
      </c>
      <c r="K47" s="118">
        <v>72111165</v>
      </c>
    </row>
    <row r="48" spans="1:11" x14ac:dyDescent="0.25">
      <c r="A48" s="117" t="s">
        <v>229</v>
      </c>
      <c r="B48" s="117" t="s">
        <v>310</v>
      </c>
      <c r="C48" s="117" t="s">
        <v>311</v>
      </c>
      <c r="D48" s="118">
        <v>36275730</v>
      </c>
      <c r="E48" s="118">
        <v>0</v>
      </c>
      <c r="F48" s="118">
        <v>0</v>
      </c>
      <c r="G48" s="118">
        <v>36275730</v>
      </c>
      <c r="H48" s="118">
        <v>31285339</v>
      </c>
      <c r="I48" s="118">
        <v>31285339</v>
      </c>
      <c r="J48" s="119">
        <v>86.24</v>
      </c>
      <c r="K48" s="118">
        <v>4990391</v>
      </c>
    </row>
    <row r="49" spans="1:11" x14ac:dyDescent="0.25">
      <c r="A49" s="117" t="s">
        <v>229</v>
      </c>
      <c r="B49" s="117" t="s">
        <v>312</v>
      </c>
      <c r="C49" s="117" t="s">
        <v>313</v>
      </c>
      <c r="D49" s="118">
        <v>11464308</v>
      </c>
      <c r="E49" s="118">
        <v>0</v>
      </c>
      <c r="F49" s="118">
        <v>0</v>
      </c>
      <c r="G49" s="118">
        <v>11464308</v>
      </c>
      <c r="H49" s="118">
        <v>6474807</v>
      </c>
      <c r="I49" s="118">
        <v>6474807</v>
      </c>
      <c r="J49" s="119">
        <v>56.48</v>
      </c>
      <c r="K49" s="118">
        <v>4989501</v>
      </c>
    </row>
    <row r="50" spans="1:11" x14ac:dyDescent="0.25">
      <c r="A50" s="117" t="s">
        <v>229</v>
      </c>
      <c r="B50" s="117" t="s">
        <v>314</v>
      </c>
      <c r="C50" s="117" t="s">
        <v>315</v>
      </c>
      <c r="D50" s="118">
        <v>4989500</v>
      </c>
      <c r="E50" s="118">
        <v>0</v>
      </c>
      <c r="F50" s="118">
        <v>0</v>
      </c>
      <c r="G50" s="118">
        <v>4989500</v>
      </c>
      <c r="H50" s="118">
        <v>0</v>
      </c>
      <c r="I50" s="118">
        <v>0</v>
      </c>
      <c r="J50" s="119">
        <v>0</v>
      </c>
      <c r="K50" s="118">
        <v>4989500</v>
      </c>
    </row>
    <row r="51" spans="1:11" x14ac:dyDescent="0.25">
      <c r="A51" s="117" t="s">
        <v>229</v>
      </c>
      <c r="B51" s="117" t="s">
        <v>316</v>
      </c>
      <c r="C51" s="117" t="s">
        <v>317</v>
      </c>
      <c r="D51" s="118">
        <v>6474808</v>
      </c>
      <c r="E51" s="118">
        <v>0</v>
      </c>
      <c r="F51" s="118">
        <v>0</v>
      </c>
      <c r="G51" s="118">
        <v>6474808</v>
      </c>
      <c r="H51" s="118">
        <v>6474807</v>
      </c>
      <c r="I51" s="118">
        <v>6474807</v>
      </c>
      <c r="J51" s="119">
        <v>100</v>
      </c>
      <c r="K51" s="118">
        <v>1</v>
      </c>
    </row>
    <row r="52" spans="1:11" x14ac:dyDescent="0.25">
      <c r="A52" s="117" t="s">
        <v>229</v>
      </c>
      <c r="B52" s="117" t="s">
        <v>318</v>
      </c>
      <c r="C52" s="117" t="s">
        <v>319</v>
      </c>
      <c r="D52" s="118">
        <v>24811422</v>
      </c>
      <c r="E52" s="118">
        <v>0</v>
      </c>
      <c r="F52" s="118">
        <v>0</v>
      </c>
      <c r="G52" s="118">
        <v>24811422</v>
      </c>
      <c r="H52" s="118">
        <v>24810532</v>
      </c>
      <c r="I52" s="118">
        <v>24810532</v>
      </c>
      <c r="J52" s="119">
        <v>100</v>
      </c>
      <c r="K52" s="118">
        <v>890</v>
      </c>
    </row>
    <row r="53" spans="1:11" x14ac:dyDescent="0.25">
      <c r="A53" s="117" t="s">
        <v>229</v>
      </c>
      <c r="B53" s="117" t="s">
        <v>320</v>
      </c>
      <c r="C53" s="117" t="s">
        <v>321</v>
      </c>
      <c r="D53" s="118">
        <v>24811422</v>
      </c>
      <c r="E53" s="118">
        <v>0</v>
      </c>
      <c r="F53" s="118">
        <v>0</v>
      </c>
      <c r="G53" s="118">
        <v>24811422</v>
      </c>
      <c r="H53" s="118">
        <v>24810532</v>
      </c>
      <c r="I53" s="118">
        <v>24810532</v>
      </c>
      <c r="J53" s="119">
        <v>100</v>
      </c>
      <c r="K53" s="118">
        <v>890</v>
      </c>
    </row>
    <row r="54" spans="1:11" x14ac:dyDescent="0.25">
      <c r="A54" s="117" t="s">
        <v>229</v>
      </c>
      <c r="B54" s="117" t="s">
        <v>322</v>
      </c>
      <c r="C54" s="117" t="s">
        <v>323</v>
      </c>
      <c r="D54" s="118">
        <v>1741317844</v>
      </c>
      <c r="E54" s="118">
        <v>0</v>
      </c>
      <c r="F54" s="118">
        <v>0</v>
      </c>
      <c r="G54" s="118">
        <v>1741317844</v>
      </c>
      <c r="H54" s="118">
        <v>312305682</v>
      </c>
      <c r="I54" s="118">
        <v>312305682</v>
      </c>
      <c r="J54" s="119">
        <v>17.940000000000001</v>
      </c>
      <c r="K54" s="118">
        <v>1429012162</v>
      </c>
    </row>
    <row r="55" spans="1:11" x14ac:dyDescent="0.25">
      <c r="A55" s="117" t="s">
        <v>229</v>
      </c>
      <c r="B55" s="117" t="s">
        <v>324</v>
      </c>
      <c r="C55" s="117" t="s">
        <v>325</v>
      </c>
      <c r="D55" s="118">
        <v>1000215233</v>
      </c>
      <c r="E55" s="118">
        <v>0</v>
      </c>
      <c r="F55" s="118">
        <v>0</v>
      </c>
      <c r="G55" s="118">
        <v>1000215233</v>
      </c>
      <c r="H55" s="118">
        <v>183017370</v>
      </c>
      <c r="I55" s="118">
        <v>183017370</v>
      </c>
      <c r="J55" s="119">
        <v>18.3</v>
      </c>
      <c r="K55" s="118">
        <v>817197863</v>
      </c>
    </row>
    <row r="56" spans="1:11" x14ac:dyDescent="0.25">
      <c r="A56" s="117" t="s">
        <v>229</v>
      </c>
      <c r="B56" s="117" t="s">
        <v>326</v>
      </c>
      <c r="C56" s="117" t="s">
        <v>327</v>
      </c>
      <c r="D56" s="118">
        <v>142324000</v>
      </c>
      <c r="E56" s="118">
        <v>0</v>
      </c>
      <c r="F56" s="118">
        <v>0</v>
      </c>
      <c r="G56" s="118">
        <v>142324000</v>
      </c>
      <c r="H56" s="118">
        <v>0</v>
      </c>
      <c r="I56" s="118">
        <v>0</v>
      </c>
      <c r="J56" s="119">
        <v>0</v>
      </c>
      <c r="K56" s="118">
        <v>142324000</v>
      </c>
    </row>
    <row r="57" spans="1:11" x14ac:dyDescent="0.25">
      <c r="A57" s="117" t="s">
        <v>229</v>
      </c>
      <c r="B57" s="117" t="s">
        <v>328</v>
      </c>
      <c r="C57" s="117" t="s">
        <v>329</v>
      </c>
      <c r="D57" s="118">
        <v>857891233</v>
      </c>
      <c r="E57" s="118">
        <v>0</v>
      </c>
      <c r="F57" s="118">
        <v>0</v>
      </c>
      <c r="G57" s="118">
        <v>857891233</v>
      </c>
      <c r="H57" s="118">
        <v>183017370</v>
      </c>
      <c r="I57" s="118">
        <v>183017370</v>
      </c>
      <c r="J57" s="119">
        <v>21.33</v>
      </c>
      <c r="K57" s="118">
        <v>674873863</v>
      </c>
    </row>
    <row r="58" spans="1:11" x14ac:dyDescent="0.25">
      <c r="A58" s="117" t="s">
        <v>229</v>
      </c>
      <c r="B58" s="117" t="s">
        <v>330</v>
      </c>
      <c r="C58" s="117" t="s">
        <v>331</v>
      </c>
      <c r="D58" s="118">
        <v>319190906</v>
      </c>
      <c r="E58" s="118">
        <v>0</v>
      </c>
      <c r="F58" s="118">
        <v>0</v>
      </c>
      <c r="G58" s="118">
        <v>319190906</v>
      </c>
      <c r="H58" s="118">
        <v>44071719</v>
      </c>
      <c r="I58" s="118">
        <v>44071719</v>
      </c>
      <c r="J58" s="119">
        <v>13.81</v>
      </c>
      <c r="K58" s="118">
        <v>275119187</v>
      </c>
    </row>
    <row r="59" spans="1:11" x14ac:dyDescent="0.25">
      <c r="A59" s="117" t="s">
        <v>229</v>
      </c>
      <c r="B59" s="117" t="s">
        <v>332</v>
      </c>
      <c r="C59" s="117" t="s">
        <v>333</v>
      </c>
      <c r="D59" s="118">
        <v>319190906</v>
      </c>
      <c r="E59" s="118">
        <v>0</v>
      </c>
      <c r="F59" s="118">
        <v>0</v>
      </c>
      <c r="G59" s="118">
        <v>319190906</v>
      </c>
      <c r="H59" s="118">
        <v>44071719</v>
      </c>
      <c r="I59" s="118">
        <v>44071719</v>
      </c>
      <c r="J59" s="119">
        <v>13.81</v>
      </c>
      <c r="K59" s="118">
        <v>275119187</v>
      </c>
    </row>
    <row r="60" spans="1:11" x14ac:dyDescent="0.25">
      <c r="A60" s="117" t="s">
        <v>229</v>
      </c>
      <c r="B60" s="117" t="s">
        <v>334</v>
      </c>
      <c r="C60" s="117" t="s">
        <v>335</v>
      </c>
      <c r="D60" s="118">
        <v>21048001</v>
      </c>
      <c r="E60" s="118">
        <v>0</v>
      </c>
      <c r="F60" s="118">
        <v>0</v>
      </c>
      <c r="G60" s="118">
        <v>21048001</v>
      </c>
      <c r="H60" s="118">
        <v>1504227</v>
      </c>
      <c r="I60" s="118">
        <v>1504227</v>
      </c>
      <c r="J60" s="119">
        <v>7.15</v>
      </c>
      <c r="K60" s="118">
        <v>19543774</v>
      </c>
    </row>
    <row r="61" spans="1:11" x14ac:dyDescent="0.25">
      <c r="A61" s="117" t="s">
        <v>229</v>
      </c>
      <c r="B61" s="117" t="s">
        <v>336</v>
      </c>
      <c r="C61" s="117" t="s">
        <v>337</v>
      </c>
      <c r="D61" s="118">
        <v>1504227</v>
      </c>
      <c r="E61" s="118">
        <v>0</v>
      </c>
      <c r="F61" s="118">
        <v>0</v>
      </c>
      <c r="G61" s="118">
        <v>1504227</v>
      </c>
      <c r="H61" s="118">
        <v>1504227</v>
      </c>
      <c r="I61" s="118">
        <v>1504227</v>
      </c>
      <c r="J61" s="119">
        <v>100</v>
      </c>
      <c r="K61" s="118">
        <v>0</v>
      </c>
    </row>
    <row r="62" spans="1:11" x14ac:dyDescent="0.25">
      <c r="A62" s="117" t="s">
        <v>229</v>
      </c>
      <c r="B62" s="117" t="s">
        <v>338</v>
      </c>
      <c r="C62" s="117" t="s">
        <v>339</v>
      </c>
      <c r="D62" s="118">
        <v>17796716</v>
      </c>
      <c r="E62" s="118">
        <v>0</v>
      </c>
      <c r="F62" s="118">
        <v>0</v>
      </c>
      <c r="G62" s="118">
        <v>17796716</v>
      </c>
      <c r="H62" s="118">
        <v>0</v>
      </c>
      <c r="I62" s="118">
        <v>0</v>
      </c>
      <c r="J62" s="119">
        <v>0</v>
      </c>
      <c r="K62" s="118">
        <v>17796716</v>
      </c>
    </row>
    <row r="63" spans="1:11" x14ac:dyDescent="0.25">
      <c r="A63" s="117" t="s">
        <v>229</v>
      </c>
      <c r="B63" s="117" t="s">
        <v>340</v>
      </c>
      <c r="C63" s="117" t="s">
        <v>341</v>
      </c>
      <c r="D63" s="118">
        <v>1747058</v>
      </c>
      <c r="E63" s="118">
        <v>0</v>
      </c>
      <c r="F63" s="118">
        <v>0</v>
      </c>
      <c r="G63" s="118">
        <v>1747058</v>
      </c>
      <c r="H63" s="118">
        <v>0</v>
      </c>
      <c r="I63" s="118">
        <v>0</v>
      </c>
      <c r="J63" s="119">
        <v>0</v>
      </c>
      <c r="K63" s="118">
        <v>1747058</v>
      </c>
    </row>
    <row r="64" spans="1:11" x14ac:dyDescent="0.25">
      <c r="A64" s="117" t="s">
        <v>229</v>
      </c>
      <c r="B64" s="117" t="s">
        <v>342</v>
      </c>
      <c r="C64" s="117" t="s">
        <v>343</v>
      </c>
      <c r="D64" s="118">
        <v>375170165</v>
      </c>
      <c r="E64" s="118">
        <v>0</v>
      </c>
      <c r="F64" s="118">
        <v>0</v>
      </c>
      <c r="G64" s="118">
        <v>375170165</v>
      </c>
      <c r="H64" s="118">
        <v>83712366</v>
      </c>
      <c r="I64" s="118">
        <v>83712366</v>
      </c>
      <c r="J64" s="119">
        <v>22.31</v>
      </c>
      <c r="K64" s="118">
        <v>291457799</v>
      </c>
    </row>
    <row r="65" spans="1:11" x14ac:dyDescent="0.25">
      <c r="A65" s="117" t="s">
        <v>229</v>
      </c>
      <c r="B65" s="117" t="s">
        <v>344</v>
      </c>
      <c r="C65" s="117" t="s">
        <v>345</v>
      </c>
      <c r="D65" s="118">
        <v>269327374</v>
      </c>
      <c r="E65" s="118">
        <v>0</v>
      </c>
      <c r="F65" s="118">
        <v>0</v>
      </c>
      <c r="G65" s="118">
        <v>269327374</v>
      </c>
      <c r="H65" s="118">
        <v>50775008</v>
      </c>
      <c r="I65" s="118">
        <v>50775008</v>
      </c>
      <c r="J65" s="119">
        <v>18.850000000000001</v>
      </c>
      <c r="K65" s="118">
        <v>218552366</v>
      </c>
    </row>
    <row r="66" spans="1:11" x14ac:dyDescent="0.25">
      <c r="A66" s="117" t="s">
        <v>229</v>
      </c>
      <c r="B66" s="117" t="s">
        <v>346</v>
      </c>
      <c r="C66" s="117" t="s">
        <v>347</v>
      </c>
      <c r="D66" s="118">
        <v>105842791</v>
      </c>
      <c r="E66" s="118">
        <v>0</v>
      </c>
      <c r="F66" s="118">
        <v>0</v>
      </c>
      <c r="G66" s="118">
        <v>105842791</v>
      </c>
      <c r="H66" s="118">
        <v>32937358</v>
      </c>
      <c r="I66" s="118">
        <v>32937358</v>
      </c>
      <c r="J66" s="119">
        <v>31.12</v>
      </c>
      <c r="K66" s="118">
        <v>72905433</v>
      </c>
    </row>
    <row r="67" spans="1:11" x14ac:dyDescent="0.25">
      <c r="A67" s="117" t="s">
        <v>229</v>
      </c>
      <c r="B67" s="117" t="s">
        <v>348</v>
      </c>
      <c r="C67" s="117" t="s">
        <v>349</v>
      </c>
      <c r="D67" s="118">
        <v>25693539</v>
      </c>
      <c r="E67" s="118">
        <v>0</v>
      </c>
      <c r="F67" s="118">
        <v>0</v>
      </c>
      <c r="G67" s="118">
        <v>25693539</v>
      </c>
      <c r="H67" s="118">
        <v>0</v>
      </c>
      <c r="I67" s="118">
        <v>0</v>
      </c>
      <c r="J67" s="119">
        <v>0</v>
      </c>
      <c r="K67" s="118">
        <v>25693539</v>
      </c>
    </row>
    <row r="68" spans="1:11" x14ac:dyDescent="0.25">
      <c r="A68" s="117" t="s">
        <v>229</v>
      </c>
      <c r="B68" s="117" t="s">
        <v>350</v>
      </c>
      <c r="C68" s="117" t="s">
        <v>351</v>
      </c>
      <c r="D68" s="118">
        <v>25693539</v>
      </c>
      <c r="E68" s="118">
        <v>0</v>
      </c>
      <c r="F68" s="118">
        <v>0</v>
      </c>
      <c r="G68" s="118">
        <v>25693539</v>
      </c>
      <c r="H68" s="118">
        <v>0</v>
      </c>
      <c r="I68" s="118">
        <v>0</v>
      </c>
      <c r="J68" s="119">
        <v>0</v>
      </c>
      <c r="K68" s="118">
        <v>25693539</v>
      </c>
    </row>
    <row r="69" spans="1:11" x14ac:dyDescent="0.25">
      <c r="A69" s="117" t="s">
        <v>229</v>
      </c>
      <c r="B69" s="117" t="s">
        <v>352</v>
      </c>
      <c r="C69" s="117" t="s">
        <v>353</v>
      </c>
      <c r="D69" s="118">
        <v>26472273</v>
      </c>
      <c r="E69" s="118">
        <v>0</v>
      </c>
      <c r="F69" s="118">
        <v>0</v>
      </c>
      <c r="G69" s="118">
        <v>26472273</v>
      </c>
      <c r="H69" s="118">
        <v>8433970</v>
      </c>
      <c r="I69" s="118">
        <v>8433970</v>
      </c>
      <c r="J69" s="119">
        <v>31.86</v>
      </c>
      <c r="K69" s="118">
        <v>18038303</v>
      </c>
    </row>
    <row r="70" spans="1:11" x14ac:dyDescent="0.25">
      <c r="A70" s="117" t="s">
        <v>229</v>
      </c>
      <c r="B70" s="117" t="s">
        <v>354</v>
      </c>
      <c r="C70" s="117" t="s">
        <v>355</v>
      </c>
      <c r="D70" s="118">
        <v>26472273</v>
      </c>
      <c r="E70" s="118">
        <v>0</v>
      </c>
      <c r="F70" s="118">
        <v>0</v>
      </c>
      <c r="G70" s="118">
        <v>26472273</v>
      </c>
      <c r="H70" s="118">
        <v>8433970</v>
      </c>
      <c r="I70" s="118">
        <v>8433970</v>
      </c>
      <c r="J70" s="119">
        <v>31.86</v>
      </c>
      <c r="K70" s="118">
        <v>18038303</v>
      </c>
    </row>
    <row r="71" spans="1:11" x14ac:dyDescent="0.25">
      <c r="A71" s="117" t="s">
        <v>229</v>
      </c>
      <c r="B71" s="117" t="s">
        <v>356</v>
      </c>
      <c r="C71" s="117" t="s">
        <v>357</v>
      </c>
      <c r="D71" s="118">
        <v>175503</v>
      </c>
      <c r="E71" s="118">
        <v>0</v>
      </c>
      <c r="F71" s="118">
        <v>0</v>
      </c>
      <c r="G71" s="118">
        <v>175503</v>
      </c>
      <c r="H71" s="118">
        <v>0</v>
      </c>
      <c r="I71" s="118">
        <v>0</v>
      </c>
      <c r="J71" s="119">
        <v>0</v>
      </c>
      <c r="K71" s="118">
        <v>175503</v>
      </c>
    </row>
    <row r="72" spans="1:11" x14ac:dyDescent="0.25">
      <c r="A72" s="117" t="s">
        <v>229</v>
      </c>
      <c r="B72" s="117" t="s">
        <v>358</v>
      </c>
      <c r="C72" s="117" t="s">
        <v>359</v>
      </c>
      <c r="D72" s="118">
        <v>15515070</v>
      </c>
      <c r="E72" s="118">
        <v>0</v>
      </c>
      <c r="F72" s="118">
        <v>0</v>
      </c>
      <c r="G72" s="118">
        <v>15515070</v>
      </c>
      <c r="H72" s="118">
        <v>5247640</v>
      </c>
      <c r="I72" s="118">
        <v>5247640</v>
      </c>
      <c r="J72" s="119">
        <v>33.82</v>
      </c>
      <c r="K72" s="118">
        <v>10267430</v>
      </c>
    </row>
    <row r="73" spans="1:11" x14ac:dyDescent="0.25">
      <c r="A73" s="117" t="s">
        <v>229</v>
      </c>
      <c r="B73" s="117" t="s">
        <v>360</v>
      </c>
      <c r="C73" s="117" t="s">
        <v>361</v>
      </c>
      <c r="D73" s="118">
        <v>9089460</v>
      </c>
      <c r="E73" s="118">
        <v>0</v>
      </c>
      <c r="F73" s="118">
        <v>0</v>
      </c>
      <c r="G73" s="118">
        <v>9089460</v>
      </c>
      <c r="H73" s="118">
        <v>3176130</v>
      </c>
      <c r="I73" s="118">
        <v>3176130</v>
      </c>
      <c r="J73" s="119">
        <v>34.94</v>
      </c>
      <c r="K73" s="118">
        <v>5913330</v>
      </c>
    </row>
    <row r="74" spans="1:11" x14ac:dyDescent="0.25">
      <c r="A74" s="117" t="s">
        <v>229</v>
      </c>
      <c r="B74" s="117" t="s">
        <v>362</v>
      </c>
      <c r="C74" s="117" t="s">
        <v>363</v>
      </c>
      <c r="D74" s="118">
        <v>1692240</v>
      </c>
      <c r="E74" s="118">
        <v>0</v>
      </c>
      <c r="F74" s="118">
        <v>0</v>
      </c>
      <c r="G74" s="118">
        <v>1692240</v>
      </c>
      <c r="H74" s="118">
        <v>10200</v>
      </c>
      <c r="I74" s="118">
        <v>10200</v>
      </c>
      <c r="J74" s="119">
        <v>0.6</v>
      </c>
      <c r="K74" s="118">
        <v>1682040</v>
      </c>
    </row>
    <row r="75" spans="1:11" x14ac:dyDescent="0.25">
      <c r="A75" s="117" t="s">
        <v>229</v>
      </c>
      <c r="B75" s="117" t="s">
        <v>364</v>
      </c>
      <c r="C75" s="117" t="s">
        <v>365</v>
      </c>
      <c r="D75" s="118">
        <v>31229600</v>
      </c>
      <c r="E75" s="118">
        <v>0</v>
      </c>
      <c r="F75" s="118">
        <v>0</v>
      </c>
      <c r="G75" s="118">
        <v>31229600</v>
      </c>
      <c r="H75" s="118">
        <v>0</v>
      </c>
      <c r="I75" s="118">
        <v>0</v>
      </c>
      <c r="J75" s="119">
        <v>0</v>
      </c>
      <c r="K75" s="118">
        <v>31229600</v>
      </c>
    </row>
    <row r="76" spans="1:11" x14ac:dyDescent="0.25">
      <c r="A76" s="117" t="s">
        <v>229</v>
      </c>
      <c r="B76" s="117" t="s">
        <v>366</v>
      </c>
      <c r="C76" s="117" t="s">
        <v>367</v>
      </c>
      <c r="D76" s="118">
        <v>198000000</v>
      </c>
      <c r="E76" s="118">
        <v>0</v>
      </c>
      <c r="F76" s="118">
        <v>0</v>
      </c>
      <c r="G76" s="118">
        <v>198000000</v>
      </c>
      <c r="H76" s="118">
        <v>0</v>
      </c>
      <c r="I76" s="118">
        <v>0</v>
      </c>
      <c r="J76" s="119">
        <v>0</v>
      </c>
      <c r="K76" s="118">
        <v>198000000</v>
      </c>
    </row>
    <row r="77" spans="1:11" x14ac:dyDescent="0.25">
      <c r="A77" s="117" t="s">
        <v>229</v>
      </c>
      <c r="B77" s="117" t="s">
        <v>368</v>
      </c>
      <c r="C77" s="117" t="s">
        <v>369</v>
      </c>
      <c r="D77" s="118">
        <v>86975815</v>
      </c>
      <c r="E77" s="118">
        <v>0</v>
      </c>
      <c r="F77" s="118">
        <v>0</v>
      </c>
      <c r="G77" s="118">
        <v>86975815</v>
      </c>
      <c r="H77" s="118">
        <v>14835537</v>
      </c>
      <c r="I77" s="118">
        <v>14835537</v>
      </c>
      <c r="J77" s="119">
        <v>17.059999999999999</v>
      </c>
      <c r="K77" s="118">
        <v>72140278</v>
      </c>
    </row>
    <row r="78" spans="1:11" x14ac:dyDescent="0.25">
      <c r="A78" s="117" t="s">
        <v>229</v>
      </c>
      <c r="B78" s="117" t="s">
        <v>370</v>
      </c>
      <c r="C78" s="117" t="s">
        <v>371</v>
      </c>
      <c r="D78" s="118">
        <v>41926158114</v>
      </c>
      <c r="E78" s="118">
        <v>-342602111</v>
      </c>
      <c r="F78" s="118">
        <v>-342602111</v>
      </c>
      <c r="G78" s="118">
        <v>41583556003</v>
      </c>
      <c r="H78" s="118">
        <v>4529413967</v>
      </c>
      <c r="I78" s="118">
        <v>4586222953</v>
      </c>
      <c r="J78" s="119">
        <v>11.03</v>
      </c>
      <c r="K78" s="118">
        <v>36997333050</v>
      </c>
    </row>
    <row r="79" spans="1:11" x14ac:dyDescent="0.25">
      <c r="A79" s="117" t="s">
        <v>229</v>
      </c>
      <c r="B79" s="117" t="s">
        <v>372</v>
      </c>
      <c r="C79" s="117" t="s">
        <v>373</v>
      </c>
      <c r="D79" s="118">
        <v>41926158114</v>
      </c>
      <c r="E79" s="118">
        <v>-342602111</v>
      </c>
      <c r="F79" s="118">
        <v>-342602111</v>
      </c>
      <c r="G79" s="118">
        <v>41583556003</v>
      </c>
      <c r="H79" s="118">
        <v>4529413967</v>
      </c>
      <c r="I79" s="118">
        <v>4586222953</v>
      </c>
      <c r="J79" s="119">
        <v>11.03</v>
      </c>
      <c r="K79" s="118">
        <v>36997333050</v>
      </c>
    </row>
    <row r="80" spans="1:11" x14ac:dyDescent="0.25">
      <c r="A80" s="117" t="s">
        <v>229</v>
      </c>
      <c r="B80" s="117" t="s">
        <v>374</v>
      </c>
      <c r="C80" s="117" t="s">
        <v>375</v>
      </c>
      <c r="D80" s="118">
        <v>5335728826</v>
      </c>
      <c r="E80" s="118">
        <v>-69582941</v>
      </c>
      <c r="F80" s="118">
        <v>-69582941</v>
      </c>
      <c r="G80" s="118">
        <v>5266145885</v>
      </c>
      <c r="H80" s="118">
        <v>447572552</v>
      </c>
      <c r="I80" s="118">
        <v>473467740</v>
      </c>
      <c r="J80" s="119">
        <v>8.99</v>
      </c>
      <c r="K80" s="118">
        <v>4792678145</v>
      </c>
    </row>
    <row r="81" spans="1:11" x14ac:dyDescent="0.25">
      <c r="A81" s="117" t="s">
        <v>229</v>
      </c>
      <c r="B81" s="117" t="s">
        <v>376</v>
      </c>
      <c r="C81" s="117" t="s">
        <v>377</v>
      </c>
      <c r="D81" s="118">
        <v>4526177491</v>
      </c>
      <c r="E81" s="118">
        <v>-69582941</v>
      </c>
      <c r="F81" s="118">
        <v>-69582941</v>
      </c>
      <c r="G81" s="118">
        <v>4456594550</v>
      </c>
      <c r="H81" s="118">
        <v>395346997</v>
      </c>
      <c r="I81" s="118">
        <v>421242185</v>
      </c>
      <c r="J81" s="119">
        <v>9.4499999999999993</v>
      </c>
      <c r="K81" s="118">
        <v>4035352365</v>
      </c>
    </row>
    <row r="82" spans="1:11" x14ac:dyDescent="0.25">
      <c r="A82" s="117" t="s">
        <v>229</v>
      </c>
      <c r="B82" s="117" t="s">
        <v>378</v>
      </c>
      <c r="C82" s="117" t="s">
        <v>379</v>
      </c>
      <c r="D82" s="118">
        <v>4526177491</v>
      </c>
      <c r="E82" s="118">
        <v>-69582941</v>
      </c>
      <c r="F82" s="118">
        <v>-69582941</v>
      </c>
      <c r="G82" s="118">
        <v>4456594550</v>
      </c>
      <c r="H82" s="118">
        <v>395346997</v>
      </c>
      <c r="I82" s="118">
        <v>421242185</v>
      </c>
      <c r="J82" s="119">
        <v>9.4499999999999993</v>
      </c>
      <c r="K82" s="118">
        <v>4035352365</v>
      </c>
    </row>
    <row r="83" spans="1:11" x14ac:dyDescent="0.25">
      <c r="A83" s="117" t="s">
        <v>229</v>
      </c>
      <c r="B83" s="117" t="s">
        <v>380</v>
      </c>
      <c r="C83" s="117" t="s">
        <v>381</v>
      </c>
      <c r="D83" s="118">
        <v>4458662859</v>
      </c>
      <c r="E83" s="118">
        <v>-69582941</v>
      </c>
      <c r="F83" s="118">
        <v>-69582941</v>
      </c>
      <c r="G83" s="118">
        <v>4389079918</v>
      </c>
      <c r="H83" s="118">
        <v>395346997</v>
      </c>
      <c r="I83" s="118">
        <v>421242185</v>
      </c>
      <c r="J83" s="119">
        <v>9.6</v>
      </c>
      <c r="K83" s="118">
        <v>3967837733</v>
      </c>
    </row>
    <row r="84" spans="1:11" x14ac:dyDescent="0.25">
      <c r="A84" s="117" t="s">
        <v>229</v>
      </c>
      <c r="B84" s="117" t="s">
        <v>382</v>
      </c>
      <c r="C84" s="117" t="s">
        <v>383</v>
      </c>
      <c r="D84" s="118">
        <v>4458662859</v>
      </c>
      <c r="E84" s="118">
        <v>-69582941</v>
      </c>
      <c r="F84" s="118">
        <v>-69582941</v>
      </c>
      <c r="G84" s="118">
        <v>4389079918</v>
      </c>
      <c r="H84" s="118">
        <v>395346997</v>
      </c>
      <c r="I84" s="118">
        <v>421242185</v>
      </c>
      <c r="J84" s="119">
        <v>9.6</v>
      </c>
      <c r="K84" s="118">
        <v>3967837733</v>
      </c>
    </row>
    <row r="85" spans="1:11" x14ac:dyDescent="0.25">
      <c r="A85" s="117" t="s">
        <v>229</v>
      </c>
      <c r="B85" s="117" t="s">
        <v>384</v>
      </c>
      <c r="C85" s="117" t="s">
        <v>385</v>
      </c>
      <c r="D85" s="118">
        <v>602548025</v>
      </c>
      <c r="E85" s="118">
        <v>-69582941</v>
      </c>
      <c r="F85" s="118">
        <v>-69582941</v>
      </c>
      <c r="G85" s="118">
        <v>532965084</v>
      </c>
      <c r="H85" s="118">
        <v>9168999</v>
      </c>
      <c r="I85" s="118">
        <v>9168999</v>
      </c>
      <c r="J85" s="119">
        <v>1.72</v>
      </c>
      <c r="K85" s="118">
        <v>523796085</v>
      </c>
    </row>
    <row r="86" spans="1:11" x14ac:dyDescent="0.25">
      <c r="A86" s="117" t="s">
        <v>229</v>
      </c>
      <c r="B86" s="117" t="s">
        <v>386</v>
      </c>
      <c r="C86" s="117" t="s">
        <v>387</v>
      </c>
      <c r="D86" s="118">
        <v>39485000</v>
      </c>
      <c r="E86" s="118">
        <v>0</v>
      </c>
      <c r="F86" s="118">
        <v>0</v>
      </c>
      <c r="G86" s="118">
        <v>39485000</v>
      </c>
      <c r="H86" s="118">
        <v>0</v>
      </c>
      <c r="I86" s="118">
        <v>0</v>
      </c>
      <c r="J86" s="119">
        <v>0</v>
      </c>
      <c r="K86" s="118">
        <v>39485000</v>
      </c>
    </row>
    <row r="87" spans="1:11" x14ac:dyDescent="0.25">
      <c r="A87" s="117" t="s">
        <v>229</v>
      </c>
      <c r="B87" s="117" t="s">
        <v>388</v>
      </c>
      <c r="C87" s="117" t="s">
        <v>389</v>
      </c>
      <c r="D87" s="118">
        <v>186233</v>
      </c>
      <c r="E87" s="118">
        <v>0</v>
      </c>
      <c r="F87" s="118">
        <v>0</v>
      </c>
      <c r="G87" s="118">
        <v>186233</v>
      </c>
      <c r="H87" s="118">
        <v>0</v>
      </c>
      <c r="I87" s="118">
        <v>0</v>
      </c>
      <c r="J87" s="119">
        <v>0</v>
      </c>
      <c r="K87" s="118">
        <v>186233</v>
      </c>
    </row>
    <row r="88" spans="1:11" x14ac:dyDescent="0.25">
      <c r="A88" s="117" t="s">
        <v>229</v>
      </c>
      <c r="B88" s="117" t="s">
        <v>390</v>
      </c>
      <c r="C88" s="117" t="s">
        <v>391</v>
      </c>
      <c r="D88" s="118">
        <v>330279760</v>
      </c>
      <c r="E88" s="118">
        <v>0</v>
      </c>
      <c r="F88" s="118">
        <v>0</v>
      </c>
      <c r="G88" s="118">
        <v>330279760</v>
      </c>
      <c r="H88" s="118">
        <v>97232708</v>
      </c>
      <c r="I88" s="118">
        <v>123127896</v>
      </c>
      <c r="J88" s="119">
        <v>37.28</v>
      </c>
      <c r="K88" s="118">
        <v>207151864</v>
      </c>
    </row>
    <row r="89" spans="1:11" x14ac:dyDescent="0.25">
      <c r="A89" s="117" t="s">
        <v>229</v>
      </c>
      <c r="B89" s="117" t="s">
        <v>392</v>
      </c>
      <c r="C89" s="117" t="s">
        <v>393</v>
      </c>
      <c r="D89" s="118">
        <v>1358860009</v>
      </c>
      <c r="E89" s="118">
        <v>0</v>
      </c>
      <c r="F89" s="118">
        <v>0</v>
      </c>
      <c r="G89" s="118">
        <v>1358860009</v>
      </c>
      <c r="H89" s="118">
        <v>0</v>
      </c>
      <c r="I89" s="118">
        <v>0</v>
      </c>
      <c r="J89" s="119">
        <v>0</v>
      </c>
      <c r="K89" s="118">
        <v>1358860009</v>
      </c>
    </row>
    <row r="90" spans="1:11" x14ac:dyDescent="0.25">
      <c r="A90" s="117" t="s">
        <v>229</v>
      </c>
      <c r="B90" s="117" t="s">
        <v>394</v>
      </c>
      <c r="C90" s="117" t="s">
        <v>395</v>
      </c>
      <c r="D90" s="118">
        <v>1977095126</v>
      </c>
      <c r="E90" s="118">
        <v>0</v>
      </c>
      <c r="F90" s="118">
        <v>0</v>
      </c>
      <c r="G90" s="118">
        <v>1977095126</v>
      </c>
      <c r="H90" s="118">
        <v>268418298</v>
      </c>
      <c r="I90" s="118">
        <v>268418298</v>
      </c>
      <c r="J90" s="119">
        <v>13.58</v>
      </c>
      <c r="K90" s="118">
        <v>1708676828</v>
      </c>
    </row>
    <row r="91" spans="1:11" x14ac:dyDescent="0.25">
      <c r="A91" s="117" t="s">
        <v>229</v>
      </c>
      <c r="B91" s="117" t="s">
        <v>396</v>
      </c>
      <c r="C91" s="117" t="s">
        <v>397</v>
      </c>
      <c r="D91" s="118">
        <v>150208706</v>
      </c>
      <c r="E91" s="118">
        <v>0</v>
      </c>
      <c r="F91" s="118">
        <v>0</v>
      </c>
      <c r="G91" s="118">
        <v>150208706</v>
      </c>
      <c r="H91" s="118">
        <v>20526992</v>
      </c>
      <c r="I91" s="118">
        <v>20526992</v>
      </c>
      <c r="J91" s="119">
        <v>13.67</v>
      </c>
      <c r="K91" s="118">
        <v>129681714</v>
      </c>
    </row>
    <row r="92" spans="1:11" x14ac:dyDescent="0.25">
      <c r="A92" s="117" t="s">
        <v>229</v>
      </c>
      <c r="B92" s="117" t="s">
        <v>398</v>
      </c>
      <c r="C92" s="117" t="s">
        <v>399</v>
      </c>
      <c r="D92" s="118">
        <v>67514632</v>
      </c>
      <c r="E92" s="118">
        <v>0</v>
      </c>
      <c r="F92" s="118">
        <v>0</v>
      </c>
      <c r="G92" s="118">
        <v>67514632</v>
      </c>
      <c r="H92" s="118">
        <v>0</v>
      </c>
      <c r="I92" s="118">
        <v>0</v>
      </c>
      <c r="J92" s="119">
        <v>0</v>
      </c>
      <c r="K92" s="118">
        <v>67514632</v>
      </c>
    </row>
    <row r="93" spans="1:11" x14ac:dyDescent="0.25">
      <c r="A93" s="117" t="s">
        <v>229</v>
      </c>
      <c r="B93" s="117" t="s">
        <v>400</v>
      </c>
      <c r="C93" s="117" t="s">
        <v>401</v>
      </c>
      <c r="D93" s="118">
        <v>67514632</v>
      </c>
      <c r="E93" s="118">
        <v>0</v>
      </c>
      <c r="F93" s="118">
        <v>0</v>
      </c>
      <c r="G93" s="118">
        <v>67514632</v>
      </c>
      <c r="H93" s="118">
        <v>0</v>
      </c>
      <c r="I93" s="118">
        <v>0</v>
      </c>
      <c r="J93" s="119">
        <v>0</v>
      </c>
      <c r="K93" s="118">
        <v>67514632</v>
      </c>
    </row>
    <row r="94" spans="1:11" x14ac:dyDescent="0.25">
      <c r="A94" s="117" t="s">
        <v>229</v>
      </c>
      <c r="B94" s="117" t="s">
        <v>402</v>
      </c>
      <c r="C94" s="117" t="s">
        <v>403</v>
      </c>
      <c r="D94" s="118">
        <v>10540008</v>
      </c>
      <c r="E94" s="118">
        <v>0</v>
      </c>
      <c r="F94" s="118">
        <v>0</v>
      </c>
      <c r="G94" s="118">
        <v>10540008</v>
      </c>
      <c r="H94" s="118">
        <v>0</v>
      </c>
      <c r="I94" s="118">
        <v>0</v>
      </c>
      <c r="J94" s="119">
        <v>0</v>
      </c>
      <c r="K94" s="118">
        <v>10540008</v>
      </c>
    </row>
    <row r="95" spans="1:11" x14ac:dyDescent="0.25">
      <c r="A95" s="117" t="s">
        <v>229</v>
      </c>
      <c r="B95" s="117" t="s">
        <v>404</v>
      </c>
      <c r="C95" s="117" t="s">
        <v>405</v>
      </c>
      <c r="D95" s="118">
        <v>21438499</v>
      </c>
      <c r="E95" s="118">
        <v>0</v>
      </c>
      <c r="F95" s="118">
        <v>0</v>
      </c>
      <c r="G95" s="118">
        <v>21438499</v>
      </c>
      <c r="H95" s="118">
        <v>0</v>
      </c>
      <c r="I95" s="118">
        <v>0</v>
      </c>
      <c r="J95" s="119">
        <v>0</v>
      </c>
      <c r="K95" s="118">
        <v>21438499</v>
      </c>
    </row>
    <row r="96" spans="1:11" x14ac:dyDescent="0.25">
      <c r="A96" s="117" t="s">
        <v>229</v>
      </c>
      <c r="B96" s="117" t="s">
        <v>406</v>
      </c>
      <c r="C96" s="117" t="s">
        <v>407</v>
      </c>
      <c r="D96" s="118">
        <v>35536125</v>
      </c>
      <c r="E96" s="118">
        <v>0</v>
      </c>
      <c r="F96" s="118">
        <v>0</v>
      </c>
      <c r="G96" s="118">
        <v>35536125</v>
      </c>
      <c r="H96" s="118">
        <v>0</v>
      </c>
      <c r="I96" s="118">
        <v>0</v>
      </c>
      <c r="J96" s="119">
        <v>0</v>
      </c>
      <c r="K96" s="118">
        <v>35536125</v>
      </c>
    </row>
    <row r="97" spans="1:11" x14ac:dyDescent="0.25">
      <c r="A97" s="117" t="s">
        <v>229</v>
      </c>
      <c r="B97" s="117" t="s">
        <v>408</v>
      </c>
      <c r="C97" s="117" t="s">
        <v>409</v>
      </c>
      <c r="D97" s="118">
        <v>329715062</v>
      </c>
      <c r="E97" s="118">
        <v>0</v>
      </c>
      <c r="F97" s="118">
        <v>0</v>
      </c>
      <c r="G97" s="118">
        <v>329715062</v>
      </c>
      <c r="H97" s="118">
        <v>10145833</v>
      </c>
      <c r="I97" s="118">
        <v>10145833</v>
      </c>
      <c r="J97" s="119">
        <v>3.08</v>
      </c>
      <c r="K97" s="118">
        <v>319569229</v>
      </c>
    </row>
    <row r="98" spans="1:11" x14ac:dyDescent="0.25">
      <c r="A98" s="117" t="s">
        <v>229</v>
      </c>
      <c r="B98" s="117" t="s">
        <v>410</v>
      </c>
      <c r="C98" s="117" t="s">
        <v>411</v>
      </c>
      <c r="D98" s="118">
        <v>329715062</v>
      </c>
      <c r="E98" s="118">
        <v>0</v>
      </c>
      <c r="F98" s="118">
        <v>0</v>
      </c>
      <c r="G98" s="118">
        <v>329715062</v>
      </c>
      <c r="H98" s="118">
        <v>10145833</v>
      </c>
      <c r="I98" s="118">
        <v>10145833</v>
      </c>
      <c r="J98" s="119">
        <v>3.08</v>
      </c>
      <c r="K98" s="118">
        <v>319569229</v>
      </c>
    </row>
    <row r="99" spans="1:11" x14ac:dyDescent="0.25">
      <c r="A99" s="117" t="s">
        <v>229</v>
      </c>
      <c r="B99" s="117" t="s">
        <v>412</v>
      </c>
      <c r="C99" s="117" t="s">
        <v>413</v>
      </c>
      <c r="D99" s="118">
        <v>329715062</v>
      </c>
      <c r="E99" s="118">
        <v>0</v>
      </c>
      <c r="F99" s="118">
        <v>0</v>
      </c>
      <c r="G99" s="118">
        <v>329715062</v>
      </c>
      <c r="H99" s="118">
        <v>10145833</v>
      </c>
      <c r="I99" s="118">
        <v>10145833</v>
      </c>
      <c r="J99" s="119">
        <v>3.08</v>
      </c>
      <c r="K99" s="118">
        <v>319569229</v>
      </c>
    </row>
    <row r="100" spans="1:11" x14ac:dyDescent="0.25">
      <c r="A100" s="117" t="s">
        <v>229</v>
      </c>
      <c r="B100" s="117" t="s">
        <v>414</v>
      </c>
      <c r="C100" s="117" t="s">
        <v>415</v>
      </c>
      <c r="D100" s="118">
        <v>329715062</v>
      </c>
      <c r="E100" s="118">
        <v>0</v>
      </c>
      <c r="F100" s="118">
        <v>0</v>
      </c>
      <c r="G100" s="118">
        <v>329715062</v>
      </c>
      <c r="H100" s="118">
        <v>10145833</v>
      </c>
      <c r="I100" s="118">
        <v>10145833</v>
      </c>
      <c r="J100" s="119">
        <v>3.08</v>
      </c>
      <c r="K100" s="118">
        <v>319569229</v>
      </c>
    </row>
    <row r="101" spans="1:11" x14ac:dyDescent="0.25">
      <c r="A101" s="117" t="s">
        <v>229</v>
      </c>
      <c r="B101" s="117" t="s">
        <v>416</v>
      </c>
      <c r="C101" s="117" t="s">
        <v>417</v>
      </c>
      <c r="D101" s="118">
        <v>14196986</v>
      </c>
      <c r="E101" s="118">
        <v>0</v>
      </c>
      <c r="F101" s="118">
        <v>0</v>
      </c>
      <c r="G101" s="118">
        <v>14196986</v>
      </c>
      <c r="H101" s="118">
        <v>10145833</v>
      </c>
      <c r="I101" s="118">
        <v>10145833</v>
      </c>
      <c r="J101" s="119">
        <v>71.459999999999994</v>
      </c>
      <c r="K101" s="118">
        <v>4051153</v>
      </c>
    </row>
    <row r="102" spans="1:11" x14ac:dyDescent="0.25">
      <c r="A102" s="117" t="s">
        <v>229</v>
      </c>
      <c r="B102" s="117" t="s">
        <v>418</v>
      </c>
      <c r="C102" s="117" t="s">
        <v>419</v>
      </c>
      <c r="D102" s="118">
        <v>315518076</v>
      </c>
      <c r="E102" s="118">
        <v>0</v>
      </c>
      <c r="F102" s="118">
        <v>0</v>
      </c>
      <c r="G102" s="118">
        <v>315518076</v>
      </c>
      <c r="H102" s="118">
        <v>0</v>
      </c>
      <c r="I102" s="118">
        <v>0</v>
      </c>
      <c r="J102" s="119">
        <v>0</v>
      </c>
      <c r="K102" s="118">
        <v>315518076</v>
      </c>
    </row>
    <row r="103" spans="1:11" x14ac:dyDescent="0.25">
      <c r="A103" s="117" t="s">
        <v>229</v>
      </c>
      <c r="B103" s="117" t="s">
        <v>420</v>
      </c>
      <c r="C103" s="117" t="s">
        <v>421</v>
      </c>
      <c r="D103" s="118">
        <v>479836273</v>
      </c>
      <c r="E103" s="118">
        <v>0</v>
      </c>
      <c r="F103" s="118">
        <v>0</v>
      </c>
      <c r="G103" s="118">
        <v>479836273</v>
      </c>
      <c r="H103" s="118">
        <v>42079722</v>
      </c>
      <c r="I103" s="118">
        <v>42079722</v>
      </c>
      <c r="J103" s="119">
        <v>8.77</v>
      </c>
      <c r="K103" s="118">
        <v>437756551</v>
      </c>
    </row>
    <row r="104" spans="1:11" x14ac:dyDescent="0.25">
      <c r="A104" s="117" t="s">
        <v>229</v>
      </c>
      <c r="B104" s="117" t="s">
        <v>422</v>
      </c>
      <c r="C104" s="117" t="s">
        <v>423</v>
      </c>
      <c r="D104" s="118">
        <v>479836273</v>
      </c>
      <c r="E104" s="118">
        <v>0</v>
      </c>
      <c r="F104" s="118">
        <v>0</v>
      </c>
      <c r="G104" s="118">
        <v>479836273</v>
      </c>
      <c r="H104" s="118">
        <v>42079722</v>
      </c>
      <c r="I104" s="118">
        <v>42079722</v>
      </c>
      <c r="J104" s="119">
        <v>8.77</v>
      </c>
      <c r="K104" s="118">
        <v>437756551</v>
      </c>
    </row>
    <row r="105" spans="1:11" x14ac:dyDescent="0.25">
      <c r="A105" s="117" t="s">
        <v>229</v>
      </c>
      <c r="B105" s="117" t="s">
        <v>424</v>
      </c>
      <c r="C105" s="117" t="s">
        <v>425</v>
      </c>
      <c r="D105" s="118">
        <v>479836273</v>
      </c>
      <c r="E105" s="118">
        <v>0</v>
      </c>
      <c r="F105" s="118">
        <v>0</v>
      </c>
      <c r="G105" s="118">
        <v>479836273</v>
      </c>
      <c r="H105" s="118">
        <v>42079722</v>
      </c>
      <c r="I105" s="118">
        <v>42079722</v>
      </c>
      <c r="J105" s="119">
        <v>8.77</v>
      </c>
      <c r="K105" s="118">
        <v>437756551</v>
      </c>
    </row>
    <row r="106" spans="1:11" x14ac:dyDescent="0.25">
      <c r="A106" s="117" t="s">
        <v>229</v>
      </c>
      <c r="B106" s="117" t="s">
        <v>426</v>
      </c>
      <c r="C106" s="117" t="s">
        <v>427</v>
      </c>
      <c r="D106" s="118">
        <v>479836273</v>
      </c>
      <c r="E106" s="118">
        <v>0</v>
      </c>
      <c r="F106" s="118">
        <v>0</v>
      </c>
      <c r="G106" s="118">
        <v>479836273</v>
      </c>
      <c r="H106" s="118">
        <v>42079722</v>
      </c>
      <c r="I106" s="118">
        <v>42079722</v>
      </c>
      <c r="J106" s="119">
        <v>8.77</v>
      </c>
      <c r="K106" s="118">
        <v>437756551</v>
      </c>
    </row>
    <row r="107" spans="1:11" x14ac:dyDescent="0.25">
      <c r="A107" s="117" t="s">
        <v>229</v>
      </c>
      <c r="B107" s="117" t="s">
        <v>384</v>
      </c>
      <c r="C107" s="117" t="s">
        <v>385</v>
      </c>
      <c r="D107" s="118">
        <v>164936852</v>
      </c>
      <c r="E107" s="118">
        <v>0</v>
      </c>
      <c r="F107" s="118">
        <v>0</v>
      </c>
      <c r="G107" s="118">
        <v>164936852</v>
      </c>
      <c r="H107" s="118">
        <v>8064501</v>
      </c>
      <c r="I107" s="118">
        <v>8064501</v>
      </c>
      <c r="J107" s="119">
        <v>4.8899999999999997</v>
      </c>
      <c r="K107" s="118">
        <v>156872351</v>
      </c>
    </row>
    <row r="108" spans="1:11" x14ac:dyDescent="0.25">
      <c r="A108" s="117" t="s">
        <v>229</v>
      </c>
      <c r="B108" s="117" t="s">
        <v>428</v>
      </c>
      <c r="C108" s="117" t="s">
        <v>429</v>
      </c>
      <c r="D108" s="118">
        <v>76480824</v>
      </c>
      <c r="E108" s="118">
        <v>0</v>
      </c>
      <c r="F108" s="118">
        <v>0</v>
      </c>
      <c r="G108" s="118">
        <v>76480824</v>
      </c>
      <c r="H108" s="118">
        <v>19120206</v>
      </c>
      <c r="I108" s="118">
        <v>19120206</v>
      </c>
      <c r="J108" s="119">
        <v>25</v>
      </c>
      <c r="K108" s="118">
        <v>57360618</v>
      </c>
    </row>
    <row r="109" spans="1:11" x14ac:dyDescent="0.25">
      <c r="A109" s="117" t="s">
        <v>229</v>
      </c>
      <c r="B109" s="117" t="s">
        <v>430</v>
      </c>
      <c r="C109" s="117" t="s">
        <v>431</v>
      </c>
      <c r="D109" s="118">
        <v>200723439</v>
      </c>
      <c r="E109" s="118">
        <v>0</v>
      </c>
      <c r="F109" s="118">
        <v>0</v>
      </c>
      <c r="G109" s="118">
        <v>200723439</v>
      </c>
      <c r="H109" s="118">
        <v>3903805</v>
      </c>
      <c r="I109" s="118">
        <v>3903805</v>
      </c>
      <c r="J109" s="119">
        <v>1.94</v>
      </c>
      <c r="K109" s="118">
        <v>196819634</v>
      </c>
    </row>
    <row r="110" spans="1:11" x14ac:dyDescent="0.25">
      <c r="A110" s="117" t="s">
        <v>229</v>
      </c>
      <c r="B110" s="117" t="s">
        <v>432</v>
      </c>
      <c r="C110" s="117" t="s">
        <v>433</v>
      </c>
      <c r="D110" s="118">
        <v>37695158</v>
      </c>
      <c r="E110" s="118">
        <v>0</v>
      </c>
      <c r="F110" s="118">
        <v>0</v>
      </c>
      <c r="G110" s="118">
        <v>37695158</v>
      </c>
      <c r="H110" s="118">
        <v>10991210</v>
      </c>
      <c r="I110" s="118">
        <v>10991210</v>
      </c>
      <c r="J110" s="119">
        <v>29.16</v>
      </c>
      <c r="K110" s="118">
        <v>26703948</v>
      </c>
    </row>
    <row r="111" spans="1:11" x14ac:dyDescent="0.25">
      <c r="A111" s="117" t="s">
        <v>229</v>
      </c>
      <c r="B111" s="117" t="s">
        <v>434</v>
      </c>
      <c r="C111" s="117" t="s">
        <v>435</v>
      </c>
      <c r="D111" s="118">
        <v>36590429288</v>
      </c>
      <c r="E111" s="118">
        <v>-273019170</v>
      </c>
      <c r="F111" s="118">
        <v>-273019170</v>
      </c>
      <c r="G111" s="118">
        <v>36317410118</v>
      </c>
      <c r="H111" s="118">
        <v>4081841415</v>
      </c>
      <c r="I111" s="118">
        <v>4112755213</v>
      </c>
      <c r="J111" s="119">
        <v>11.32</v>
      </c>
      <c r="K111" s="118">
        <v>32204654905</v>
      </c>
    </row>
    <row r="112" spans="1:11" x14ac:dyDescent="0.25">
      <c r="A112" s="117" t="s">
        <v>229</v>
      </c>
      <c r="B112" s="117" t="s">
        <v>436</v>
      </c>
      <c r="C112" s="117" t="s">
        <v>437</v>
      </c>
      <c r="D112" s="118">
        <v>400000000</v>
      </c>
      <c r="E112" s="118">
        <v>0</v>
      </c>
      <c r="F112" s="118">
        <v>0</v>
      </c>
      <c r="G112" s="118">
        <v>400000000</v>
      </c>
      <c r="H112" s="118">
        <v>390632270</v>
      </c>
      <c r="I112" s="118">
        <v>390632270</v>
      </c>
      <c r="J112" s="119">
        <v>97.66</v>
      </c>
      <c r="K112" s="118">
        <v>9367730</v>
      </c>
    </row>
    <row r="113" spans="1:11" x14ac:dyDescent="0.25">
      <c r="A113" s="117" t="s">
        <v>229</v>
      </c>
      <c r="B113" s="117" t="s">
        <v>438</v>
      </c>
      <c r="C113" s="117" t="s">
        <v>439</v>
      </c>
      <c r="D113" s="118">
        <v>400000000</v>
      </c>
      <c r="E113" s="118">
        <v>0</v>
      </c>
      <c r="F113" s="118">
        <v>0</v>
      </c>
      <c r="G113" s="118">
        <v>400000000</v>
      </c>
      <c r="H113" s="118">
        <v>390632270</v>
      </c>
      <c r="I113" s="118">
        <v>390632270</v>
      </c>
      <c r="J113" s="119">
        <v>97.66</v>
      </c>
      <c r="K113" s="118">
        <v>9367730</v>
      </c>
    </row>
    <row r="114" spans="1:11" x14ac:dyDescent="0.25">
      <c r="A114" s="117" t="s">
        <v>229</v>
      </c>
      <c r="B114" s="117" t="s">
        <v>440</v>
      </c>
      <c r="C114" s="117" t="s">
        <v>441</v>
      </c>
      <c r="D114" s="118">
        <v>400000000</v>
      </c>
      <c r="E114" s="118">
        <v>0</v>
      </c>
      <c r="F114" s="118">
        <v>0</v>
      </c>
      <c r="G114" s="118">
        <v>400000000</v>
      </c>
      <c r="H114" s="118">
        <v>390632270</v>
      </c>
      <c r="I114" s="118">
        <v>390632270</v>
      </c>
      <c r="J114" s="119">
        <v>97.66</v>
      </c>
      <c r="K114" s="118">
        <v>9367730</v>
      </c>
    </row>
    <row r="115" spans="1:11" x14ac:dyDescent="0.25">
      <c r="A115" s="117" t="s">
        <v>229</v>
      </c>
      <c r="B115" s="117" t="s">
        <v>442</v>
      </c>
      <c r="C115" s="117" t="s">
        <v>443</v>
      </c>
      <c r="D115" s="118">
        <v>400000000</v>
      </c>
      <c r="E115" s="118">
        <v>0</v>
      </c>
      <c r="F115" s="118">
        <v>0</v>
      </c>
      <c r="G115" s="118">
        <v>400000000</v>
      </c>
      <c r="H115" s="118">
        <v>390632270</v>
      </c>
      <c r="I115" s="118">
        <v>390632270</v>
      </c>
      <c r="J115" s="119">
        <v>97.66</v>
      </c>
      <c r="K115" s="118">
        <v>9367730</v>
      </c>
    </row>
    <row r="116" spans="1:11" x14ac:dyDescent="0.25">
      <c r="A116" s="117" t="s">
        <v>229</v>
      </c>
      <c r="B116" s="117" t="s">
        <v>444</v>
      </c>
      <c r="C116" s="117" t="s">
        <v>445</v>
      </c>
      <c r="D116" s="118">
        <v>27091482714</v>
      </c>
      <c r="E116" s="118">
        <v>-273019170</v>
      </c>
      <c r="F116" s="118">
        <v>-273019170</v>
      </c>
      <c r="G116" s="118">
        <v>26818463544</v>
      </c>
      <c r="H116" s="118">
        <v>1568607051</v>
      </c>
      <c r="I116" s="118">
        <v>1599520849</v>
      </c>
      <c r="J116" s="119">
        <v>5.96</v>
      </c>
      <c r="K116" s="118">
        <v>25218942695</v>
      </c>
    </row>
    <row r="117" spans="1:11" x14ac:dyDescent="0.25">
      <c r="A117" s="117" t="s">
        <v>229</v>
      </c>
      <c r="B117" s="117" t="s">
        <v>446</v>
      </c>
      <c r="C117" s="117" t="s">
        <v>447</v>
      </c>
      <c r="D117" s="118">
        <v>1933413498</v>
      </c>
      <c r="E117" s="118">
        <v>0</v>
      </c>
      <c r="F117" s="118">
        <v>0</v>
      </c>
      <c r="G117" s="118">
        <v>1933413498</v>
      </c>
      <c r="H117" s="118">
        <v>414792459</v>
      </c>
      <c r="I117" s="118">
        <v>414792459</v>
      </c>
      <c r="J117" s="119">
        <v>21.45</v>
      </c>
      <c r="K117" s="118">
        <v>1518621039</v>
      </c>
    </row>
    <row r="118" spans="1:11" x14ac:dyDescent="0.25">
      <c r="A118" s="117" t="s">
        <v>229</v>
      </c>
      <c r="B118" s="117" t="s">
        <v>448</v>
      </c>
      <c r="C118" s="117" t="s">
        <v>449</v>
      </c>
      <c r="D118" s="118">
        <v>1933413498</v>
      </c>
      <c r="E118" s="118">
        <v>0</v>
      </c>
      <c r="F118" s="118">
        <v>0</v>
      </c>
      <c r="G118" s="118">
        <v>1933413498</v>
      </c>
      <c r="H118" s="118">
        <v>414792459</v>
      </c>
      <c r="I118" s="118">
        <v>414792459</v>
      </c>
      <c r="J118" s="119">
        <v>21.45</v>
      </c>
      <c r="K118" s="118">
        <v>1518621039</v>
      </c>
    </row>
    <row r="119" spans="1:11" x14ac:dyDescent="0.25">
      <c r="A119" s="117" t="s">
        <v>229</v>
      </c>
      <c r="B119" s="117" t="s">
        <v>450</v>
      </c>
      <c r="C119" s="117" t="s">
        <v>451</v>
      </c>
      <c r="D119" s="118">
        <v>148115354</v>
      </c>
      <c r="E119" s="118">
        <v>0</v>
      </c>
      <c r="F119" s="118">
        <v>0</v>
      </c>
      <c r="G119" s="118">
        <v>148115354</v>
      </c>
      <c r="H119" s="118">
        <v>27681890</v>
      </c>
      <c r="I119" s="118">
        <v>27681890</v>
      </c>
      <c r="J119" s="119">
        <v>18.690000000000001</v>
      </c>
      <c r="K119" s="118">
        <v>120433464</v>
      </c>
    </row>
    <row r="120" spans="1:11" x14ac:dyDescent="0.25">
      <c r="A120" s="117" t="s">
        <v>229</v>
      </c>
      <c r="B120" s="117" t="s">
        <v>406</v>
      </c>
      <c r="C120" s="117" t="s">
        <v>407</v>
      </c>
      <c r="D120" s="118">
        <v>1184792617</v>
      </c>
      <c r="E120" s="118">
        <v>0</v>
      </c>
      <c r="F120" s="118">
        <v>0</v>
      </c>
      <c r="G120" s="118">
        <v>1184792617</v>
      </c>
      <c r="H120" s="118">
        <v>196701339</v>
      </c>
      <c r="I120" s="118">
        <v>196701339</v>
      </c>
      <c r="J120" s="119">
        <v>16.600000000000001</v>
      </c>
      <c r="K120" s="118">
        <v>988091278</v>
      </c>
    </row>
    <row r="121" spans="1:11" x14ac:dyDescent="0.25">
      <c r="A121" s="117" t="s">
        <v>229</v>
      </c>
      <c r="B121" s="117" t="s">
        <v>402</v>
      </c>
      <c r="C121" s="117" t="s">
        <v>403</v>
      </c>
      <c r="D121" s="118">
        <v>215740664</v>
      </c>
      <c r="E121" s="118">
        <v>0</v>
      </c>
      <c r="F121" s="118">
        <v>0</v>
      </c>
      <c r="G121" s="118">
        <v>215740664</v>
      </c>
      <c r="H121" s="118">
        <v>98529935</v>
      </c>
      <c r="I121" s="118">
        <v>98529935</v>
      </c>
      <c r="J121" s="119">
        <v>45.67</v>
      </c>
      <c r="K121" s="118">
        <v>117210729</v>
      </c>
    </row>
    <row r="122" spans="1:11" x14ac:dyDescent="0.25">
      <c r="A122" s="117" t="s">
        <v>229</v>
      </c>
      <c r="B122" s="117" t="s">
        <v>404</v>
      </c>
      <c r="C122" s="117" t="s">
        <v>405</v>
      </c>
      <c r="D122" s="118">
        <v>168175863</v>
      </c>
      <c r="E122" s="118">
        <v>0</v>
      </c>
      <c r="F122" s="118">
        <v>0</v>
      </c>
      <c r="G122" s="118">
        <v>168175863</v>
      </c>
      <c r="H122" s="118">
        <v>91879295</v>
      </c>
      <c r="I122" s="118">
        <v>91879295</v>
      </c>
      <c r="J122" s="119">
        <v>54.63</v>
      </c>
      <c r="K122" s="118">
        <v>76296568</v>
      </c>
    </row>
    <row r="123" spans="1:11" x14ac:dyDescent="0.25">
      <c r="A123" s="117" t="s">
        <v>229</v>
      </c>
      <c r="B123" s="117" t="s">
        <v>452</v>
      </c>
      <c r="C123" s="117" t="s">
        <v>453</v>
      </c>
      <c r="D123" s="118">
        <v>216589000</v>
      </c>
      <c r="E123" s="118">
        <v>0</v>
      </c>
      <c r="F123" s="118">
        <v>0</v>
      </c>
      <c r="G123" s="118">
        <v>216589000</v>
      </c>
      <c r="H123" s="118">
        <v>0</v>
      </c>
      <c r="I123" s="118">
        <v>0</v>
      </c>
      <c r="J123" s="119">
        <v>0</v>
      </c>
      <c r="K123" s="118">
        <v>216589000</v>
      </c>
    </row>
    <row r="124" spans="1:11" x14ac:dyDescent="0.25">
      <c r="A124" s="117" t="s">
        <v>229</v>
      </c>
      <c r="B124" s="117" t="s">
        <v>454</v>
      </c>
      <c r="C124" s="117" t="s">
        <v>455</v>
      </c>
      <c r="D124" s="118">
        <v>25158069216</v>
      </c>
      <c r="E124" s="118">
        <v>-273019170</v>
      </c>
      <c r="F124" s="118">
        <v>-273019170</v>
      </c>
      <c r="G124" s="118">
        <v>24885050046</v>
      </c>
      <c r="H124" s="118">
        <v>1153814592</v>
      </c>
      <c r="I124" s="118">
        <v>1184728390</v>
      </c>
      <c r="J124" s="119">
        <v>4.76</v>
      </c>
      <c r="K124" s="118">
        <v>23700321656</v>
      </c>
    </row>
    <row r="125" spans="1:11" x14ac:dyDescent="0.25">
      <c r="A125" s="117" t="s">
        <v>229</v>
      </c>
      <c r="B125" s="117" t="s">
        <v>456</v>
      </c>
      <c r="C125" s="117" t="s">
        <v>457</v>
      </c>
      <c r="D125" s="118">
        <v>25158069216</v>
      </c>
      <c r="E125" s="118">
        <v>-273019170</v>
      </c>
      <c r="F125" s="118">
        <v>-273019170</v>
      </c>
      <c r="G125" s="118">
        <v>24885050046</v>
      </c>
      <c r="H125" s="118">
        <v>1153814592</v>
      </c>
      <c r="I125" s="118">
        <v>1184728390</v>
      </c>
      <c r="J125" s="119">
        <v>4.76</v>
      </c>
      <c r="K125" s="118">
        <v>23700321656</v>
      </c>
    </row>
    <row r="126" spans="1:11" x14ac:dyDescent="0.25">
      <c r="A126" s="117" t="s">
        <v>229</v>
      </c>
      <c r="B126" s="117" t="s">
        <v>458</v>
      </c>
      <c r="C126" s="117" t="s">
        <v>459</v>
      </c>
      <c r="D126" s="118">
        <v>279600670</v>
      </c>
      <c r="E126" s="118">
        <v>-273019170</v>
      </c>
      <c r="F126" s="118">
        <v>-273019170</v>
      </c>
      <c r="G126" s="118">
        <v>6581500</v>
      </c>
      <c r="H126" s="118">
        <v>0</v>
      </c>
      <c r="I126" s="118">
        <v>0</v>
      </c>
      <c r="J126" s="119">
        <v>0</v>
      </c>
      <c r="K126" s="118">
        <v>6581500</v>
      </c>
    </row>
    <row r="127" spans="1:11" x14ac:dyDescent="0.25">
      <c r="A127" s="117" t="s">
        <v>229</v>
      </c>
      <c r="B127" s="117" t="s">
        <v>384</v>
      </c>
      <c r="C127" s="117" t="s">
        <v>385</v>
      </c>
      <c r="D127" s="118">
        <v>2143382645</v>
      </c>
      <c r="E127" s="118">
        <v>0</v>
      </c>
      <c r="F127" s="118">
        <v>0</v>
      </c>
      <c r="G127" s="118">
        <v>2143382645</v>
      </c>
      <c r="H127" s="118">
        <v>869357150</v>
      </c>
      <c r="I127" s="118">
        <v>869357150</v>
      </c>
      <c r="J127" s="119">
        <v>40.56</v>
      </c>
      <c r="K127" s="118">
        <v>1274025495</v>
      </c>
    </row>
    <row r="128" spans="1:11" x14ac:dyDescent="0.25">
      <c r="A128" s="117" t="s">
        <v>229</v>
      </c>
      <c r="B128" s="117" t="s">
        <v>386</v>
      </c>
      <c r="C128" s="117" t="s">
        <v>387</v>
      </c>
      <c r="D128" s="118">
        <v>657126111</v>
      </c>
      <c r="E128" s="118">
        <v>0</v>
      </c>
      <c r="F128" s="118">
        <v>0</v>
      </c>
      <c r="G128" s="118">
        <v>657126111</v>
      </c>
      <c r="H128" s="118">
        <v>42932000</v>
      </c>
      <c r="I128" s="118">
        <v>42932000</v>
      </c>
      <c r="J128" s="119">
        <v>6.53</v>
      </c>
      <c r="K128" s="118">
        <v>614194111</v>
      </c>
    </row>
    <row r="129" spans="1:11" x14ac:dyDescent="0.25">
      <c r="A129" s="117" t="s">
        <v>229</v>
      </c>
      <c r="B129" s="117" t="s">
        <v>460</v>
      </c>
      <c r="C129" s="117" t="s">
        <v>461</v>
      </c>
      <c r="D129" s="118">
        <v>690462098</v>
      </c>
      <c r="E129" s="118">
        <v>0</v>
      </c>
      <c r="F129" s="118">
        <v>0</v>
      </c>
      <c r="G129" s="118">
        <v>690462098</v>
      </c>
      <c r="H129" s="118">
        <v>0</v>
      </c>
      <c r="I129" s="118">
        <v>0</v>
      </c>
      <c r="J129" s="119">
        <v>0</v>
      </c>
      <c r="K129" s="118">
        <v>690462098</v>
      </c>
    </row>
    <row r="130" spans="1:11" x14ac:dyDescent="0.25">
      <c r="A130" s="117" t="s">
        <v>229</v>
      </c>
      <c r="B130" s="117" t="s">
        <v>462</v>
      </c>
      <c r="C130" s="117" t="s">
        <v>463</v>
      </c>
      <c r="D130" s="118">
        <v>1785000</v>
      </c>
      <c r="E130" s="118">
        <v>0</v>
      </c>
      <c r="F130" s="118">
        <v>0</v>
      </c>
      <c r="G130" s="118">
        <v>1785000</v>
      </c>
      <c r="H130" s="118">
        <v>0</v>
      </c>
      <c r="I130" s="118">
        <v>0</v>
      </c>
      <c r="J130" s="119">
        <v>0</v>
      </c>
      <c r="K130" s="118">
        <v>1785000</v>
      </c>
    </row>
    <row r="131" spans="1:11" x14ac:dyDescent="0.25">
      <c r="A131" s="117" t="s">
        <v>229</v>
      </c>
      <c r="B131" s="117" t="s">
        <v>388</v>
      </c>
      <c r="C131" s="117" t="s">
        <v>389</v>
      </c>
      <c r="D131" s="118">
        <v>185419010</v>
      </c>
      <c r="E131" s="118">
        <v>0</v>
      </c>
      <c r="F131" s="118">
        <v>0</v>
      </c>
      <c r="G131" s="118">
        <v>185419010</v>
      </c>
      <c r="H131" s="118">
        <v>92437785</v>
      </c>
      <c r="I131" s="118">
        <v>92437785</v>
      </c>
      <c r="J131" s="119">
        <v>49.85</v>
      </c>
      <c r="K131" s="118">
        <v>92981225</v>
      </c>
    </row>
    <row r="132" spans="1:11" x14ac:dyDescent="0.25">
      <c r="A132" s="117" t="s">
        <v>229</v>
      </c>
      <c r="B132" s="117" t="s">
        <v>464</v>
      </c>
      <c r="C132" s="117" t="s">
        <v>465</v>
      </c>
      <c r="D132" s="118">
        <v>570000000</v>
      </c>
      <c r="E132" s="118">
        <v>0</v>
      </c>
      <c r="F132" s="118">
        <v>0</v>
      </c>
      <c r="G132" s="118">
        <v>570000000</v>
      </c>
      <c r="H132" s="118">
        <v>0</v>
      </c>
      <c r="I132" s="118">
        <v>0</v>
      </c>
      <c r="J132" s="119">
        <v>0</v>
      </c>
      <c r="K132" s="118">
        <v>570000000</v>
      </c>
    </row>
    <row r="133" spans="1:11" x14ac:dyDescent="0.25">
      <c r="A133" s="117" t="s">
        <v>229</v>
      </c>
      <c r="B133" s="117" t="s">
        <v>466</v>
      </c>
      <c r="C133" s="117" t="s">
        <v>467</v>
      </c>
      <c r="D133" s="118">
        <v>5423958273</v>
      </c>
      <c r="E133" s="118">
        <v>0</v>
      </c>
      <c r="F133" s="118">
        <v>0</v>
      </c>
      <c r="G133" s="118">
        <v>5423958273</v>
      </c>
      <c r="H133" s="118">
        <v>0</v>
      </c>
      <c r="I133" s="118">
        <v>0</v>
      </c>
      <c r="J133" s="119">
        <v>0</v>
      </c>
      <c r="K133" s="118">
        <v>5423958273</v>
      </c>
    </row>
    <row r="134" spans="1:11" x14ac:dyDescent="0.25">
      <c r="A134" s="117" t="s">
        <v>229</v>
      </c>
      <c r="B134" s="117" t="s">
        <v>452</v>
      </c>
      <c r="C134" s="117" t="s">
        <v>453</v>
      </c>
      <c r="D134" s="118">
        <v>3796014328</v>
      </c>
      <c r="E134" s="118">
        <v>0</v>
      </c>
      <c r="F134" s="118">
        <v>0</v>
      </c>
      <c r="G134" s="118">
        <v>3796014328</v>
      </c>
      <c r="H134" s="118">
        <v>0</v>
      </c>
      <c r="I134" s="118">
        <v>0</v>
      </c>
      <c r="J134" s="119">
        <v>0</v>
      </c>
      <c r="K134" s="118">
        <v>3796014328</v>
      </c>
    </row>
    <row r="135" spans="1:11" x14ac:dyDescent="0.25">
      <c r="A135" s="117" t="s">
        <v>229</v>
      </c>
      <c r="B135" s="117" t="s">
        <v>390</v>
      </c>
      <c r="C135" s="117" t="s">
        <v>391</v>
      </c>
      <c r="D135" s="118">
        <v>875811958</v>
      </c>
      <c r="E135" s="118">
        <v>0</v>
      </c>
      <c r="F135" s="118">
        <v>0</v>
      </c>
      <c r="G135" s="118">
        <v>875811958</v>
      </c>
      <c r="H135" s="118">
        <v>149087657</v>
      </c>
      <c r="I135" s="118">
        <v>180001455</v>
      </c>
      <c r="J135" s="119">
        <v>20.55</v>
      </c>
      <c r="K135" s="118">
        <v>695810503</v>
      </c>
    </row>
    <row r="136" spans="1:11" x14ac:dyDescent="0.25">
      <c r="A136" s="117" t="s">
        <v>229</v>
      </c>
      <c r="B136" s="117" t="s">
        <v>394</v>
      </c>
      <c r="C136" s="117" t="s">
        <v>395</v>
      </c>
      <c r="D136" s="118">
        <v>6636995128</v>
      </c>
      <c r="E136" s="118">
        <v>0</v>
      </c>
      <c r="F136" s="118">
        <v>0</v>
      </c>
      <c r="G136" s="118">
        <v>6636995128</v>
      </c>
      <c r="H136" s="118">
        <v>0</v>
      </c>
      <c r="I136" s="118">
        <v>0</v>
      </c>
      <c r="J136" s="119">
        <v>0</v>
      </c>
      <c r="K136" s="118">
        <v>6636995128</v>
      </c>
    </row>
    <row r="137" spans="1:11" x14ac:dyDescent="0.25">
      <c r="A137" s="117" t="s">
        <v>229</v>
      </c>
      <c r="B137" s="117" t="s">
        <v>396</v>
      </c>
      <c r="C137" s="117" t="s">
        <v>397</v>
      </c>
      <c r="D137" s="118">
        <v>2381055430</v>
      </c>
      <c r="E137" s="118">
        <v>0</v>
      </c>
      <c r="F137" s="118">
        <v>0</v>
      </c>
      <c r="G137" s="118">
        <v>2381055430</v>
      </c>
      <c r="H137" s="118">
        <v>0</v>
      </c>
      <c r="I137" s="118">
        <v>0</v>
      </c>
      <c r="J137" s="119">
        <v>0</v>
      </c>
      <c r="K137" s="118">
        <v>2381055430</v>
      </c>
    </row>
    <row r="138" spans="1:11" x14ac:dyDescent="0.25">
      <c r="A138" s="117" t="s">
        <v>229</v>
      </c>
      <c r="B138" s="117" t="s">
        <v>468</v>
      </c>
      <c r="C138" s="117" t="s">
        <v>469</v>
      </c>
      <c r="D138" s="118">
        <v>1516458565</v>
      </c>
      <c r="E138" s="118">
        <v>0</v>
      </c>
      <c r="F138" s="118">
        <v>0</v>
      </c>
      <c r="G138" s="118">
        <v>1516458565</v>
      </c>
      <c r="H138" s="118">
        <v>0</v>
      </c>
      <c r="I138" s="118">
        <v>0</v>
      </c>
      <c r="J138" s="119">
        <v>0</v>
      </c>
      <c r="K138" s="118">
        <v>1516458565</v>
      </c>
    </row>
    <row r="139" spans="1:11" x14ac:dyDescent="0.25">
      <c r="A139" s="117" t="s">
        <v>229</v>
      </c>
      <c r="B139" s="117" t="s">
        <v>470</v>
      </c>
      <c r="C139" s="117" t="s">
        <v>471</v>
      </c>
      <c r="D139" s="118">
        <v>2720488380</v>
      </c>
      <c r="E139" s="118">
        <v>0</v>
      </c>
      <c r="F139" s="118">
        <v>0</v>
      </c>
      <c r="G139" s="118">
        <v>2720488380</v>
      </c>
      <c r="H139" s="118">
        <v>1077997808</v>
      </c>
      <c r="I139" s="118">
        <v>1077997808</v>
      </c>
      <c r="J139" s="119">
        <v>39.630000000000003</v>
      </c>
      <c r="K139" s="118">
        <v>1642490572</v>
      </c>
    </row>
    <row r="140" spans="1:11" x14ac:dyDescent="0.25">
      <c r="A140" s="117" t="s">
        <v>229</v>
      </c>
      <c r="B140" s="117" t="s">
        <v>472</v>
      </c>
      <c r="C140" s="117" t="s">
        <v>473</v>
      </c>
      <c r="D140" s="118">
        <v>2720488380</v>
      </c>
      <c r="E140" s="118">
        <v>0</v>
      </c>
      <c r="F140" s="118">
        <v>0</v>
      </c>
      <c r="G140" s="118">
        <v>2720488380</v>
      </c>
      <c r="H140" s="118">
        <v>1077997808</v>
      </c>
      <c r="I140" s="118">
        <v>1077997808</v>
      </c>
      <c r="J140" s="119">
        <v>39.630000000000003</v>
      </c>
      <c r="K140" s="118">
        <v>1642490572</v>
      </c>
    </row>
    <row r="141" spans="1:11" x14ac:dyDescent="0.25">
      <c r="A141" s="117" t="s">
        <v>229</v>
      </c>
      <c r="B141" s="117" t="s">
        <v>474</v>
      </c>
      <c r="C141" s="117" t="s">
        <v>475</v>
      </c>
      <c r="D141" s="118">
        <v>2720488380</v>
      </c>
      <c r="E141" s="118">
        <v>0</v>
      </c>
      <c r="F141" s="118">
        <v>0</v>
      </c>
      <c r="G141" s="118">
        <v>2720488380</v>
      </c>
      <c r="H141" s="118">
        <v>1077997808</v>
      </c>
      <c r="I141" s="118">
        <v>1077997808</v>
      </c>
      <c r="J141" s="119">
        <v>39.630000000000003</v>
      </c>
      <c r="K141" s="118">
        <v>1642490572</v>
      </c>
    </row>
    <row r="142" spans="1:11" x14ac:dyDescent="0.25">
      <c r="A142" s="117" t="s">
        <v>229</v>
      </c>
      <c r="B142" s="117" t="s">
        <v>416</v>
      </c>
      <c r="C142" s="117" t="s">
        <v>417</v>
      </c>
      <c r="D142" s="118">
        <v>245315690</v>
      </c>
      <c r="E142" s="118">
        <v>0</v>
      </c>
      <c r="F142" s="118">
        <v>0</v>
      </c>
      <c r="G142" s="118">
        <v>245315690</v>
      </c>
      <c r="H142" s="118">
        <v>117997808</v>
      </c>
      <c r="I142" s="118">
        <v>117997808</v>
      </c>
      <c r="J142" s="119">
        <v>48.1</v>
      </c>
      <c r="K142" s="118">
        <v>127317882</v>
      </c>
    </row>
    <row r="143" spans="1:11" x14ac:dyDescent="0.25">
      <c r="A143" s="117" t="s">
        <v>229</v>
      </c>
      <c r="B143" s="117" t="s">
        <v>418</v>
      </c>
      <c r="C143" s="117" t="s">
        <v>419</v>
      </c>
      <c r="D143" s="118">
        <v>2475172690</v>
      </c>
      <c r="E143" s="118">
        <v>0</v>
      </c>
      <c r="F143" s="118">
        <v>0</v>
      </c>
      <c r="G143" s="118">
        <v>2475172690</v>
      </c>
      <c r="H143" s="118">
        <v>960000000</v>
      </c>
      <c r="I143" s="118">
        <v>960000000</v>
      </c>
      <c r="J143" s="119">
        <v>38.79</v>
      </c>
      <c r="K143" s="118">
        <v>1515172690</v>
      </c>
    </row>
    <row r="144" spans="1:11" x14ac:dyDescent="0.25">
      <c r="A144" s="117" t="s">
        <v>229</v>
      </c>
      <c r="B144" s="117" t="s">
        <v>476</v>
      </c>
      <c r="C144" s="117" t="s">
        <v>477</v>
      </c>
      <c r="D144" s="118">
        <v>6378458194</v>
      </c>
      <c r="E144" s="118">
        <v>0</v>
      </c>
      <c r="F144" s="118">
        <v>0</v>
      </c>
      <c r="G144" s="118">
        <v>6378458194</v>
      </c>
      <c r="H144" s="118">
        <v>1044604286</v>
      </c>
      <c r="I144" s="118">
        <v>1044604286</v>
      </c>
      <c r="J144" s="119">
        <v>16.38</v>
      </c>
      <c r="K144" s="118">
        <v>5333853908</v>
      </c>
    </row>
    <row r="145" spans="1:11" x14ac:dyDescent="0.25">
      <c r="A145" s="117" t="s">
        <v>229</v>
      </c>
      <c r="B145" s="117" t="s">
        <v>478</v>
      </c>
      <c r="C145" s="117" t="s">
        <v>479</v>
      </c>
      <c r="D145" s="118">
        <v>6378458194</v>
      </c>
      <c r="E145" s="118">
        <v>0</v>
      </c>
      <c r="F145" s="118">
        <v>0</v>
      </c>
      <c r="G145" s="118">
        <v>6378458194</v>
      </c>
      <c r="H145" s="118">
        <v>1044604286</v>
      </c>
      <c r="I145" s="118">
        <v>1044604286</v>
      </c>
      <c r="J145" s="119">
        <v>16.38</v>
      </c>
      <c r="K145" s="118">
        <v>5333853908</v>
      </c>
    </row>
    <row r="146" spans="1:11" x14ac:dyDescent="0.25">
      <c r="A146" s="117" t="s">
        <v>229</v>
      </c>
      <c r="B146" s="117" t="s">
        <v>480</v>
      </c>
      <c r="C146" s="117" t="s">
        <v>481</v>
      </c>
      <c r="D146" s="118">
        <v>6378458194</v>
      </c>
      <c r="E146" s="118">
        <v>0</v>
      </c>
      <c r="F146" s="118">
        <v>0</v>
      </c>
      <c r="G146" s="118">
        <v>6378458194</v>
      </c>
      <c r="H146" s="118">
        <v>1044604286</v>
      </c>
      <c r="I146" s="118">
        <v>1044604286</v>
      </c>
      <c r="J146" s="119">
        <v>16.38</v>
      </c>
      <c r="K146" s="118">
        <v>5333853908</v>
      </c>
    </row>
    <row r="147" spans="1:11" x14ac:dyDescent="0.25">
      <c r="A147" s="117" t="s">
        <v>229</v>
      </c>
      <c r="B147" s="117" t="s">
        <v>384</v>
      </c>
      <c r="C147" s="117" t="s">
        <v>385</v>
      </c>
      <c r="D147" s="118">
        <v>2730508266</v>
      </c>
      <c r="E147" s="118">
        <v>0</v>
      </c>
      <c r="F147" s="118">
        <v>0</v>
      </c>
      <c r="G147" s="118">
        <v>2730508266</v>
      </c>
      <c r="H147" s="118">
        <v>801474738</v>
      </c>
      <c r="I147" s="118">
        <v>801474738</v>
      </c>
      <c r="J147" s="119">
        <v>29.35</v>
      </c>
      <c r="K147" s="118">
        <v>1929033528</v>
      </c>
    </row>
    <row r="148" spans="1:11" x14ac:dyDescent="0.25">
      <c r="A148" s="117" t="s">
        <v>229</v>
      </c>
      <c r="B148" s="117" t="s">
        <v>482</v>
      </c>
      <c r="C148" s="117" t="s">
        <v>483</v>
      </c>
      <c r="D148" s="118">
        <v>1034776874</v>
      </c>
      <c r="E148" s="118">
        <v>0</v>
      </c>
      <c r="F148" s="118">
        <v>0</v>
      </c>
      <c r="G148" s="118">
        <v>1034776874</v>
      </c>
      <c r="H148" s="118">
        <v>0</v>
      </c>
      <c r="I148" s="118">
        <v>0</v>
      </c>
      <c r="J148" s="119">
        <v>0</v>
      </c>
      <c r="K148" s="118">
        <v>1034776874</v>
      </c>
    </row>
    <row r="149" spans="1:11" x14ac:dyDescent="0.25">
      <c r="A149" s="117" t="s">
        <v>229</v>
      </c>
      <c r="B149" s="117" t="s">
        <v>428</v>
      </c>
      <c r="C149" s="117" t="s">
        <v>429</v>
      </c>
      <c r="D149" s="118">
        <v>273447132</v>
      </c>
      <c r="E149" s="118">
        <v>0</v>
      </c>
      <c r="F149" s="118">
        <v>0</v>
      </c>
      <c r="G149" s="118">
        <v>273447132</v>
      </c>
      <c r="H149" s="118">
        <v>37984101</v>
      </c>
      <c r="I149" s="118">
        <v>37984101</v>
      </c>
      <c r="J149" s="119">
        <v>13.89</v>
      </c>
      <c r="K149" s="118">
        <v>235463031</v>
      </c>
    </row>
    <row r="150" spans="1:11" x14ac:dyDescent="0.25">
      <c r="A150" s="117" t="s">
        <v>229</v>
      </c>
      <c r="B150" s="117" t="s">
        <v>484</v>
      </c>
      <c r="C150" s="117" t="s">
        <v>485</v>
      </c>
      <c r="D150" s="118">
        <v>987881559</v>
      </c>
      <c r="E150" s="118">
        <v>0</v>
      </c>
      <c r="F150" s="118">
        <v>0</v>
      </c>
      <c r="G150" s="118">
        <v>987881559</v>
      </c>
      <c r="H150" s="118">
        <v>94735072</v>
      </c>
      <c r="I150" s="118">
        <v>94735072</v>
      </c>
      <c r="J150" s="119">
        <v>9.59</v>
      </c>
      <c r="K150" s="118">
        <v>893146487</v>
      </c>
    </row>
    <row r="151" spans="1:11" x14ac:dyDescent="0.25">
      <c r="A151" s="117" t="s">
        <v>229</v>
      </c>
      <c r="B151" s="117" t="s">
        <v>430</v>
      </c>
      <c r="C151" s="117" t="s">
        <v>431</v>
      </c>
      <c r="D151" s="118">
        <v>70836621</v>
      </c>
      <c r="E151" s="118">
        <v>0</v>
      </c>
      <c r="F151" s="118">
        <v>0</v>
      </c>
      <c r="G151" s="118">
        <v>70836621</v>
      </c>
      <c r="H151" s="118">
        <v>603952</v>
      </c>
      <c r="I151" s="118">
        <v>603952</v>
      </c>
      <c r="J151" s="119">
        <v>0.85</v>
      </c>
      <c r="K151" s="118">
        <v>70232669</v>
      </c>
    </row>
    <row r="152" spans="1:11" x14ac:dyDescent="0.25">
      <c r="A152" s="117" t="s">
        <v>229</v>
      </c>
      <c r="B152" s="117" t="s">
        <v>450</v>
      </c>
      <c r="C152" s="117" t="s">
        <v>451</v>
      </c>
      <c r="D152" s="118">
        <v>525231326</v>
      </c>
      <c r="E152" s="118">
        <v>0</v>
      </c>
      <c r="F152" s="118">
        <v>0</v>
      </c>
      <c r="G152" s="118">
        <v>525231326</v>
      </c>
      <c r="H152" s="118">
        <v>109806423</v>
      </c>
      <c r="I152" s="118">
        <v>109806423</v>
      </c>
      <c r="J152" s="119">
        <v>20.91</v>
      </c>
      <c r="K152" s="118">
        <v>415424903</v>
      </c>
    </row>
    <row r="153" spans="1:11" x14ac:dyDescent="0.25">
      <c r="A153" s="117" t="s">
        <v>229</v>
      </c>
      <c r="B153" s="117" t="s">
        <v>464</v>
      </c>
      <c r="C153" s="117" t="s">
        <v>465</v>
      </c>
      <c r="D153" s="118">
        <v>755776416</v>
      </c>
      <c r="E153" s="118">
        <v>0</v>
      </c>
      <c r="F153" s="118">
        <v>0</v>
      </c>
      <c r="G153" s="118">
        <v>755776416</v>
      </c>
      <c r="H153" s="118">
        <v>0</v>
      </c>
      <c r="I153" s="118">
        <v>0</v>
      </c>
      <c r="J153" s="119">
        <v>0</v>
      </c>
      <c r="K153" s="118">
        <v>755776416</v>
      </c>
    </row>
    <row r="160" spans="1:11" x14ac:dyDescent="0.25">
      <c r="C160" s="120"/>
    </row>
    <row r="161" spans="3:11" x14ac:dyDescent="0.25">
      <c r="C161" s="120"/>
    </row>
    <row r="162" spans="3:11" x14ac:dyDescent="0.25">
      <c r="C162" s="120"/>
    </row>
    <row r="163" spans="3:11" x14ac:dyDescent="0.25">
      <c r="C163" s="120"/>
    </row>
    <row r="164" spans="3:11" x14ac:dyDescent="0.25">
      <c r="C164" s="120"/>
    </row>
    <row r="165" spans="3:11" x14ac:dyDescent="0.25">
      <c r="C165" s="120"/>
    </row>
    <row r="166" spans="3:11" x14ac:dyDescent="0.25">
      <c r="C166" s="120"/>
    </row>
    <row r="167" spans="3:11" ht="14.5" x14ac:dyDescent="0.35">
      <c r="C167" s="122" t="s">
        <v>34</v>
      </c>
      <c r="H167" s="65" t="s">
        <v>35</v>
      </c>
      <c r="I167" s="65"/>
    </row>
    <row r="168" spans="3:11" ht="14.5" x14ac:dyDescent="0.35">
      <c r="C168" s="123" t="s">
        <v>36</v>
      </c>
      <c r="H168" s="124" t="s">
        <v>37</v>
      </c>
      <c r="I168" s="124"/>
    </row>
    <row r="169" spans="3:11" ht="14.5" x14ac:dyDescent="0.35">
      <c r="C169" s="125" t="s">
        <v>38</v>
      </c>
      <c r="H169" s="124" t="s">
        <v>39</v>
      </c>
      <c r="I169" s="124"/>
    </row>
    <row r="170" spans="3:11" x14ac:dyDescent="0.25">
      <c r="C170" s="125" t="s">
        <v>40</v>
      </c>
      <c r="H170" s="126" t="s">
        <v>40</v>
      </c>
      <c r="I170" s="126"/>
    </row>
    <row r="171" spans="3:11" x14ac:dyDescent="0.25">
      <c r="C171" s="120"/>
      <c r="H171" s="127"/>
      <c r="I171" s="127"/>
    </row>
    <row r="172" spans="3:11" x14ac:dyDescent="0.25">
      <c r="D172" s="112"/>
      <c r="E172" s="112"/>
      <c r="F172" s="112"/>
      <c r="G172" s="112"/>
      <c r="H172" s="112"/>
      <c r="I172" s="112"/>
      <c r="K172" s="112"/>
    </row>
  </sheetData>
  <mergeCells count="10">
    <mergeCell ref="H167:I167"/>
    <mergeCell ref="H168:I168"/>
    <mergeCell ref="H169:I169"/>
    <mergeCell ref="H170:I170"/>
    <mergeCell ref="A1:K1"/>
    <mergeCell ref="A2:K2"/>
    <mergeCell ref="A3:K3"/>
    <mergeCell ref="A4:K4"/>
    <mergeCell ref="J5:K5"/>
    <mergeCell ref="J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9868-5A5F-4D55-89D7-0D91F1538085}">
  <dimension ref="B2:U41"/>
  <sheetViews>
    <sheetView workbookViewId="0">
      <selection activeCell="C8" sqref="C8"/>
    </sheetView>
  </sheetViews>
  <sheetFormatPr baseColWidth="10" defaultRowHeight="14.5" x14ac:dyDescent="0.35"/>
  <cols>
    <col min="1" max="1" width="4.7265625" customWidth="1"/>
    <col min="2" max="2" width="14" customWidth="1"/>
    <col min="3" max="3" width="56.90625" customWidth="1"/>
    <col min="4" max="4" width="21.54296875" bestFit="1" customWidth="1"/>
    <col min="5" max="5" width="19.81640625" customWidth="1"/>
    <col min="6" max="6" width="17" customWidth="1"/>
    <col min="7" max="7" width="20.54296875" hidden="1" customWidth="1"/>
    <col min="8" max="8" width="20.1796875" customWidth="1"/>
    <col min="9" max="10" width="20.1796875" hidden="1" customWidth="1"/>
    <col min="11" max="11" width="21.81640625" hidden="1" customWidth="1"/>
    <col min="12" max="12" width="20.1796875" hidden="1" customWidth="1"/>
    <col min="13" max="14" width="19.453125" hidden="1" customWidth="1"/>
    <col min="15" max="16" width="20.1796875" hidden="1" customWidth="1"/>
    <col min="17" max="17" width="18.81640625" hidden="1" customWidth="1"/>
    <col min="18" max="18" width="20.81640625" hidden="1" customWidth="1"/>
    <col min="19" max="19" width="26.54296875" customWidth="1"/>
    <col min="20" max="20" width="10" customWidth="1"/>
    <col min="23" max="23" width="12" bestFit="1" customWidth="1"/>
  </cols>
  <sheetData>
    <row r="2" spans="2:21" x14ac:dyDescent="0.35">
      <c r="B2" s="15" t="s">
        <v>147</v>
      </c>
    </row>
    <row r="3" spans="2:21" x14ac:dyDescent="0.35">
      <c r="B3" s="15" t="s">
        <v>148</v>
      </c>
    </row>
    <row r="4" spans="2:21" x14ac:dyDescent="0.35">
      <c r="B4" s="15" t="s">
        <v>149</v>
      </c>
    </row>
    <row r="5" spans="2:21" x14ac:dyDescent="0.35">
      <c r="B5" s="73" t="s">
        <v>150</v>
      </c>
      <c r="F5" t="s">
        <v>151</v>
      </c>
    </row>
    <row r="7" spans="2:21" ht="63.75" customHeight="1" x14ac:dyDescent="0.35">
      <c r="B7" s="74" t="s">
        <v>152</v>
      </c>
      <c r="C7" s="74" t="s">
        <v>153</v>
      </c>
      <c r="D7" s="75" t="s">
        <v>154</v>
      </c>
      <c r="E7" s="75" t="s">
        <v>155</v>
      </c>
      <c r="F7" s="75" t="s">
        <v>156</v>
      </c>
      <c r="G7" s="75" t="s">
        <v>157</v>
      </c>
      <c r="H7" s="76" t="s">
        <v>158</v>
      </c>
      <c r="I7" s="76" t="s">
        <v>159</v>
      </c>
      <c r="J7" s="75" t="s">
        <v>160</v>
      </c>
      <c r="K7" s="75" t="s">
        <v>161</v>
      </c>
      <c r="L7" s="75" t="s">
        <v>162</v>
      </c>
      <c r="M7" s="75" t="s">
        <v>163</v>
      </c>
      <c r="N7" s="75" t="s">
        <v>164</v>
      </c>
      <c r="O7" s="75" t="s">
        <v>165</v>
      </c>
      <c r="P7" s="75" t="s">
        <v>166</v>
      </c>
      <c r="Q7" s="75" t="s">
        <v>167</v>
      </c>
      <c r="R7" s="75" t="s">
        <v>168</v>
      </c>
      <c r="S7" s="77" t="s">
        <v>6</v>
      </c>
      <c r="T7" s="77" t="s">
        <v>169</v>
      </c>
    </row>
    <row r="8" spans="2:21" x14ac:dyDescent="0.35">
      <c r="B8" s="78" t="s">
        <v>170</v>
      </c>
      <c r="C8" s="15" t="s">
        <v>171</v>
      </c>
      <c r="D8" s="79">
        <f t="shared" ref="D8:S8" si="0">+D9+D16</f>
        <v>5371454816</v>
      </c>
      <c r="E8" s="79">
        <f t="shared" si="0"/>
        <v>0</v>
      </c>
      <c r="F8" s="79">
        <f t="shared" ref="F8:F19" si="1">+D8+E8</f>
        <v>5371454816</v>
      </c>
      <c r="G8" s="79">
        <f t="shared" si="0"/>
        <v>0</v>
      </c>
      <c r="H8" s="79">
        <f t="shared" si="0"/>
        <v>217228331</v>
      </c>
      <c r="I8" s="79">
        <f t="shared" si="0"/>
        <v>0</v>
      </c>
      <c r="J8" s="79">
        <f t="shared" si="0"/>
        <v>0</v>
      </c>
      <c r="K8" s="79">
        <f t="shared" si="0"/>
        <v>0</v>
      </c>
      <c r="L8" s="79">
        <f t="shared" si="0"/>
        <v>0</v>
      </c>
      <c r="M8" s="79">
        <f t="shared" si="0"/>
        <v>0</v>
      </c>
      <c r="N8" s="79">
        <f t="shared" si="0"/>
        <v>0</v>
      </c>
      <c r="O8" s="79">
        <f t="shared" si="0"/>
        <v>0</v>
      </c>
      <c r="P8" s="79">
        <f t="shared" si="0"/>
        <v>0</v>
      </c>
      <c r="Q8" s="79">
        <f t="shared" si="0"/>
        <v>0</v>
      </c>
      <c r="R8" s="79">
        <f t="shared" si="0"/>
        <v>0</v>
      </c>
      <c r="S8" s="79">
        <f t="shared" si="0"/>
        <v>217228331</v>
      </c>
      <c r="T8" s="80">
        <f>S8/D8</f>
        <v>4.0441247006851859E-2</v>
      </c>
      <c r="U8" s="81"/>
    </row>
    <row r="9" spans="2:21" x14ac:dyDescent="0.35">
      <c r="B9" s="82" t="s">
        <v>172</v>
      </c>
      <c r="C9" t="s">
        <v>173</v>
      </c>
      <c r="D9" s="79">
        <f>+D10</f>
        <v>5288131562</v>
      </c>
      <c r="E9" s="79">
        <f>+E10</f>
        <v>0</v>
      </c>
      <c r="F9" s="79">
        <f t="shared" si="1"/>
        <v>5288131562</v>
      </c>
      <c r="G9" s="79">
        <f>+G10</f>
        <v>0</v>
      </c>
      <c r="H9" s="79">
        <f t="shared" ref="H9:R9" si="2">+H10</f>
        <v>217228331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>+S10</f>
        <v>217228331</v>
      </c>
      <c r="T9" s="80">
        <f>S9/D9</f>
        <v>4.1078465702514229E-2</v>
      </c>
    </row>
    <row r="10" spans="2:21" x14ac:dyDescent="0.35">
      <c r="B10" s="82" t="s">
        <v>174</v>
      </c>
      <c r="C10" t="s">
        <v>175</v>
      </c>
      <c r="D10" s="83">
        <f>D11+D15</f>
        <v>5288131562</v>
      </c>
      <c r="E10" s="79">
        <f>+E11+E15</f>
        <v>0</v>
      </c>
      <c r="F10" s="79">
        <f t="shared" si="1"/>
        <v>5288131562</v>
      </c>
      <c r="G10" s="79">
        <f>+G11+G15</f>
        <v>0</v>
      </c>
      <c r="H10" s="79">
        <f t="shared" ref="H10:R10" si="3">+H11+H15</f>
        <v>217228331</v>
      </c>
      <c r="I10" s="79">
        <f t="shared" si="3"/>
        <v>0</v>
      </c>
      <c r="J10" s="79">
        <f t="shared" si="3"/>
        <v>0</v>
      </c>
      <c r="K10" s="79">
        <f t="shared" si="3"/>
        <v>0</v>
      </c>
      <c r="L10" s="79">
        <f t="shared" si="3"/>
        <v>0</v>
      </c>
      <c r="M10" s="79">
        <f t="shared" si="3"/>
        <v>0</v>
      </c>
      <c r="N10" s="79">
        <f t="shared" si="3"/>
        <v>0</v>
      </c>
      <c r="O10" s="79">
        <f t="shared" si="3"/>
        <v>0</v>
      </c>
      <c r="P10" s="79">
        <f t="shared" si="3"/>
        <v>0</v>
      </c>
      <c r="Q10" s="79">
        <f t="shared" si="3"/>
        <v>0</v>
      </c>
      <c r="R10" s="79">
        <f t="shared" si="3"/>
        <v>0</v>
      </c>
      <c r="S10" s="79">
        <f>+S11+S15</f>
        <v>217228331</v>
      </c>
      <c r="T10" s="80">
        <f>S10/D11</f>
        <v>4.1078465702514229E-2</v>
      </c>
    </row>
    <row r="11" spans="2:21" x14ac:dyDescent="0.35">
      <c r="B11" s="82" t="s">
        <v>176</v>
      </c>
      <c r="C11" t="s">
        <v>177</v>
      </c>
      <c r="D11" s="83">
        <f>4282599049+1005532513</f>
        <v>5288131562</v>
      </c>
      <c r="E11" s="79"/>
      <c r="F11" s="79">
        <f t="shared" si="1"/>
        <v>5288131562</v>
      </c>
      <c r="G11" s="79">
        <v>0</v>
      </c>
      <c r="H11" s="79">
        <v>217228331</v>
      </c>
      <c r="I11" s="79"/>
      <c r="J11" s="84"/>
      <c r="K11" s="79"/>
      <c r="L11" s="79"/>
      <c r="M11" s="79"/>
      <c r="N11" s="79"/>
      <c r="O11" s="79"/>
      <c r="P11" s="79"/>
      <c r="Q11" s="79"/>
      <c r="R11" s="79"/>
      <c r="S11" s="79">
        <f>SUM(G11:R11)</f>
        <v>217228331</v>
      </c>
      <c r="T11" s="80">
        <f>S11/F11</f>
        <v>4.1078465702514229E-2</v>
      </c>
    </row>
    <row r="12" spans="2:21" ht="30" hidden="1" customHeight="1" x14ac:dyDescent="0.35">
      <c r="B12" s="82" t="s">
        <v>178</v>
      </c>
      <c r="C12" t="s">
        <v>179</v>
      </c>
      <c r="D12" s="79"/>
      <c r="E12" s="79"/>
      <c r="F12" s="79">
        <f t="shared" si="1"/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80">
        <v>0</v>
      </c>
    </row>
    <row r="13" spans="2:21" ht="20.25" hidden="1" customHeight="1" x14ac:dyDescent="0.35">
      <c r="B13" s="82" t="s">
        <v>180</v>
      </c>
      <c r="C13" t="s">
        <v>181</v>
      </c>
      <c r="D13" s="79"/>
      <c r="E13" s="79"/>
      <c r="F13" s="79">
        <f t="shared" si="1"/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>
        <v>0</v>
      </c>
    </row>
    <row r="14" spans="2:21" ht="30.75" hidden="1" customHeight="1" x14ac:dyDescent="0.35">
      <c r="B14" s="82" t="s">
        <v>182</v>
      </c>
      <c r="C14" t="s">
        <v>183</v>
      </c>
      <c r="D14" s="79"/>
      <c r="E14" s="79"/>
      <c r="F14" s="79">
        <f t="shared" si="1"/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80">
        <v>0</v>
      </c>
    </row>
    <row r="15" spans="2:21" x14ac:dyDescent="0.35">
      <c r="B15" s="82" t="s">
        <v>184</v>
      </c>
      <c r="C15" t="s">
        <v>185</v>
      </c>
      <c r="D15" s="79"/>
      <c r="E15" s="79"/>
      <c r="F15" s="79">
        <f t="shared" si="1"/>
        <v>0</v>
      </c>
      <c r="G15" s="79">
        <v>0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 t="shared" ref="S15:S18" si="4">SUM(G15:R15)</f>
        <v>0</v>
      </c>
      <c r="T15" s="80">
        <v>0</v>
      </c>
    </row>
    <row r="16" spans="2:21" x14ac:dyDescent="0.35">
      <c r="B16" s="82" t="s">
        <v>186</v>
      </c>
      <c r="C16" t="s">
        <v>187</v>
      </c>
      <c r="D16" s="79">
        <f t="shared" ref="D16:L16" si="5">SUM(D17:D19)</f>
        <v>83323254</v>
      </c>
      <c r="E16" s="79">
        <f t="shared" si="5"/>
        <v>0</v>
      </c>
      <c r="F16" s="79">
        <f t="shared" si="5"/>
        <v>83323254</v>
      </c>
      <c r="G16" s="79">
        <f t="shared" si="5"/>
        <v>0</v>
      </c>
      <c r="H16" s="79">
        <f t="shared" si="5"/>
        <v>0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/>
      <c r="N16" s="79"/>
      <c r="O16" s="79"/>
      <c r="P16" s="79"/>
      <c r="Q16" s="79"/>
      <c r="R16" s="79"/>
      <c r="S16" s="79">
        <f t="shared" si="4"/>
        <v>0</v>
      </c>
      <c r="T16" s="80">
        <v>0</v>
      </c>
    </row>
    <row r="17" spans="2:20" x14ac:dyDescent="0.35">
      <c r="B17" s="82" t="s">
        <v>188</v>
      </c>
      <c r="C17" t="s">
        <v>189</v>
      </c>
      <c r="D17" s="79">
        <v>0</v>
      </c>
      <c r="E17" s="79"/>
      <c r="F17" s="79">
        <f t="shared" si="1"/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>
        <f t="shared" si="4"/>
        <v>0</v>
      </c>
      <c r="T17" s="80">
        <v>0</v>
      </c>
    </row>
    <row r="18" spans="2:20" x14ac:dyDescent="0.35">
      <c r="B18" s="82" t="s">
        <v>190</v>
      </c>
      <c r="C18" t="s">
        <v>191</v>
      </c>
      <c r="D18" s="79">
        <v>83323254</v>
      </c>
      <c r="E18" s="79"/>
      <c r="F18" s="79">
        <f t="shared" si="1"/>
        <v>83323254</v>
      </c>
      <c r="G18" s="79"/>
      <c r="H18" s="79"/>
      <c r="I18" s="79"/>
      <c r="J18" s="79"/>
      <c r="K18" s="79"/>
      <c r="L18" s="79">
        <v>0</v>
      </c>
      <c r="M18" s="79"/>
      <c r="N18" s="79"/>
      <c r="O18" s="79"/>
      <c r="P18" s="79"/>
      <c r="Q18" s="79"/>
      <c r="R18" s="79"/>
      <c r="S18" s="79">
        <f t="shared" si="4"/>
        <v>0</v>
      </c>
      <c r="T18" s="80">
        <v>0</v>
      </c>
    </row>
    <row r="19" spans="2:20" x14ac:dyDescent="0.35">
      <c r="B19" s="82" t="s">
        <v>192</v>
      </c>
      <c r="C19" t="s">
        <v>193</v>
      </c>
      <c r="D19" s="79"/>
      <c r="E19" s="79"/>
      <c r="F19" s="79">
        <f t="shared" si="1"/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>
        <v>0</v>
      </c>
    </row>
    <row r="20" spans="2:20" x14ac:dyDescent="0.35">
      <c r="B20" s="82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spans="2:20" x14ac:dyDescent="0.35">
      <c r="B21" s="85" t="s">
        <v>13</v>
      </c>
      <c r="C21" s="85"/>
      <c r="D21" s="86">
        <f>+D8</f>
        <v>5371454816</v>
      </c>
      <c r="E21" s="86">
        <f>+E8</f>
        <v>0</v>
      </c>
      <c r="F21" s="86">
        <f>+F8</f>
        <v>5371454816</v>
      </c>
      <c r="G21" s="86">
        <f t="shared" ref="G21:R21" si="6">+G8</f>
        <v>0</v>
      </c>
      <c r="H21" s="86">
        <f t="shared" si="6"/>
        <v>217228331</v>
      </c>
      <c r="I21" s="86">
        <f t="shared" si="6"/>
        <v>0</v>
      </c>
      <c r="J21" s="86">
        <f t="shared" si="6"/>
        <v>0</v>
      </c>
      <c r="K21" s="86">
        <f t="shared" si="6"/>
        <v>0</v>
      </c>
      <c r="L21" s="86">
        <f t="shared" si="6"/>
        <v>0</v>
      </c>
      <c r="M21" s="86">
        <f t="shared" si="6"/>
        <v>0</v>
      </c>
      <c r="N21" s="86">
        <f t="shared" si="6"/>
        <v>0</v>
      </c>
      <c r="O21" s="86">
        <f t="shared" si="6"/>
        <v>0</v>
      </c>
      <c r="P21" s="86">
        <f t="shared" si="6"/>
        <v>0</v>
      </c>
      <c r="Q21" s="86">
        <f>+Q8</f>
        <v>0</v>
      </c>
      <c r="R21" s="86">
        <f t="shared" si="6"/>
        <v>0</v>
      </c>
      <c r="S21" s="86">
        <f>+S8</f>
        <v>217228331</v>
      </c>
      <c r="T21" s="87">
        <f>+S21/F21</f>
        <v>4.0441247006851859E-2</v>
      </c>
    </row>
    <row r="22" spans="2:20" ht="16.5" customHeight="1" x14ac:dyDescent="0.35">
      <c r="B22" s="82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2:20" x14ac:dyDescent="0.35">
      <c r="B23" s="88" t="s">
        <v>194</v>
      </c>
      <c r="C23" s="15" t="s">
        <v>195</v>
      </c>
      <c r="D23" s="79">
        <f>+D24+D25</f>
        <v>39657685775</v>
      </c>
      <c r="E23" s="79">
        <f t="shared" ref="E23:S23" si="7">+E24+E25</f>
        <v>-342602111</v>
      </c>
      <c r="F23" s="79">
        <f t="shared" si="7"/>
        <v>39315083664</v>
      </c>
      <c r="G23" s="79">
        <f t="shared" si="7"/>
        <v>913001177</v>
      </c>
      <c r="H23" s="79">
        <f t="shared" si="7"/>
        <v>4703357837</v>
      </c>
      <c r="I23" s="79">
        <f t="shared" si="7"/>
        <v>0</v>
      </c>
      <c r="J23" s="79">
        <f t="shared" si="7"/>
        <v>0</v>
      </c>
      <c r="K23" s="79">
        <f t="shared" si="7"/>
        <v>0</v>
      </c>
      <c r="L23" s="79">
        <f t="shared" si="7"/>
        <v>0</v>
      </c>
      <c r="M23" s="79">
        <f t="shared" si="7"/>
        <v>0</v>
      </c>
      <c r="N23" s="79">
        <f t="shared" si="7"/>
        <v>0</v>
      </c>
      <c r="O23" s="79">
        <f t="shared" si="7"/>
        <v>0</v>
      </c>
      <c r="P23" s="79">
        <f t="shared" si="7"/>
        <v>0</v>
      </c>
      <c r="Q23" s="79">
        <f t="shared" si="7"/>
        <v>0</v>
      </c>
      <c r="R23" s="79">
        <f t="shared" si="7"/>
        <v>0</v>
      </c>
      <c r="S23" s="79">
        <f t="shared" si="7"/>
        <v>5616359014</v>
      </c>
      <c r="T23" s="89">
        <f>+S23/F23</f>
        <v>0.14285506962160638</v>
      </c>
    </row>
    <row r="24" spans="2:20" x14ac:dyDescent="0.35">
      <c r="B24" t="s">
        <v>196</v>
      </c>
      <c r="C24" t="s">
        <v>197</v>
      </c>
      <c r="D24" s="79"/>
      <c r="E24" s="79"/>
      <c r="F24" s="79">
        <f>+D24+E24</f>
        <v>0</v>
      </c>
      <c r="G24" s="79"/>
      <c r="H24" s="79"/>
      <c r="I24" s="79"/>
      <c r="J24" s="79"/>
      <c r="K24" s="79">
        <f>+I24+J24</f>
        <v>0</v>
      </c>
      <c r="L24" s="79"/>
      <c r="M24" s="79"/>
      <c r="N24" s="79"/>
      <c r="O24" s="79"/>
      <c r="P24" s="79"/>
      <c r="Q24" s="79"/>
      <c r="R24" s="79"/>
      <c r="S24" s="79"/>
      <c r="T24" s="89">
        <v>0</v>
      </c>
    </row>
    <row r="25" spans="2:20" x14ac:dyDescent="0.35">
      <c r="B25" t="s">
        <v>198</v>
      </c>
      <c r="C25" t="s">
        <v>199</v>
      </c>
      <c r="D25" s="79">
        <f>+D26+D28+D29+D30</f>
        <v>39657685775</v>
      </c>
      <c r="E25" s="79">
        <f>+E26+E28+E29+E30</f>
        <v>-342602111</v>
      </c>
      <c r="F25" s="79">
        <f>+F26+F28+F29+F30</f>
        <v>39315083664</v>
      </c>
      <c r="G25" s="79">
        <f t="shared" ref="G25:R25" si="8">+G26+G28+G29+G30</f>
        <v>913001177</v>
      </c>
      <c r="H25" s="79">
        <f t="shared" si="8"/>
        <v>4703357837</v>
      </c>
      <c r="I25" s="79">
        <f t="shared" si="8"/>
        <v>0</v>
      </c>
      <c r="J25" s="79">
        <f t="shared" si="8"/>
        <v>0</v>
      </c>
      <c r="K25" s="79">
        <f t="shared" si="8"/>
        <v>0</v>
      </c>
      <c r="L25" s="79">
        <f t="shared" si="8"/>
        <v>0</v>
      </c>
      <c r="M25" s="79">
        <f t="shared" si="8"/>
        <v>0</v>
      </c>
      <c r="N25" s="79">
        <f t="shared" si="8"/>
        <v>0</v>
      </c>
      <c r="O25" s="79">
        <f t="shared" si="8"/>
        <v>0</v>
      </c>
      <c r="P25" s="79">
        <f t="shared" si="8"/>
        <v>0</v>
      </c>
      <c r="Q25" s="79">
        <f t="shared" si="8"/>
        <v>0</v>
      </c>
      <c r="R25" s="79">
        <f t="shared" si="8"/>
        <v>0</v>
      </c>
      <c r="S25" s="79">
        <f>+S26+S28+S29+S30</f>
        <v>5616359014</v>
      </c>
      <c r="T25" s="89">
        <f>+S25/F25</f>
        <v>0.14285506962160638</v>
      </c>
    </row>
    <row r="26" spans="2:20" x14ac:dyDescent="0.35">
      <c r="B26" t="s">
        <v>200</v>
      </c>
      <c r="C26" t="s">
        <v>201</v>
      </c>
      <c r="D26" s="79">
        <v>39657685775</v>
      </c>
      <c r="E26" s="79">
        <v>-342602111</v>
      </c>
      <c r="F26" s="79">
        <f>+D26+E26</f>
        <v>39315083664</v>
      </c>
      <c r="G26" s="79">
        <v>913001177</v>
      </c>
      <c r="H26" s="79">
        <v>4703357837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>SUM(G26:R26)</f>
        <v>5616359014</v>
      </c>
      <c r="T26" s="89">
        <f>+S26/F26</f>
        <v>0.14285506962160638</v>
      </c>
    </row>
    <row r="27" spans="2:20" x14ac:dyDescent="0.35">
      <c r="B27" t="s">
        <v>202</v>
      </c>
      <c r="C27" t="s">
        <v>203</v>
      </c>
      <c r="D27" s="79"/>
      <c r="E27" s="79"/>
      <c r="F27" s="79">
        <f>+D27+E27</f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89">
        <v>0</v>
      </c>
    </row>
    <row r="28" spans="2:20" x14ac:dyDescent="0.35">
      <c r="B28" t="s">
        <v>204</v>
      </c>
      <c r="C28" t="s">
        <v>205</v>
      </c>
      <c r="D28" s="79"/>
      <c r="E28" s="79"/>
      <c r="F28" s="79">
        <f>+D28+E28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89">
        <v>0</v>
      </c>
    </row>
    <row r="29" spans="2:20" x14ac:dyDescent="0.35">
      <c r="B29" t="s">
        <v>206</v>
      </c>
      <c r="C29" t="s">
        <v>207</v>
      </c>
      <c r="D29" s="79"/>
      <c r="E29" s="79"/>
      <c r="F29" s="79">
        <f>+D29+E29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89">
        <v>0</v>
      </c>
    </row>
    <row r="30" spans="2:20" x14ac:dyDescent="0.35">
      <c r="B30" t="s">
        <v>208</v>
      </c>
      <c r="C30" t="s">
        <v>209</v>
      </c>
      <c r="D30" s="79"/>
      <c r="E30" s="79"/>
      <c r="F30" s="79">
        <f>+D30+E30</f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9">
        <v>0</v>
      </c>
    </row>
    <row r="31" spans="2:20" x14ac:dyDescent="0.35"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2:20" x14ac:dyDescent="0.35">
      <c r="B32" s="90" t="s">
        <v>13</v>
      </c>
      <c r="C32" s="90"/>
      <c r="D32" s="91">
        <f>+D23</f>
        <v>39657685775</v>
      </c>
      <c r="E32" s="91">
        <f t="shared" ref="E32:S32" si="9">+E23</f>
        <v>-342602111</v>
      </c>
      <c r="F32" s="91">
        <f t="shared" si="9"/>
        <v>39315083664</v>
      </c>
      <c r="G32" s="91">
        <f t="shared" si="9"/>
        <v>913001177</v>
      </c>
      <c r="H32" s="91">
        <f>+H23</f>
        <v>4703357837</v>
      </c>
      <c r="I32" s="91">
        <f>+I23</f>
        <v>0</v>
      </c>
      <c r="J32" s="91">
        <f t="shared" si="9"/>
        <v>0</v>
      </c>
      <c r="K32" s="91">
        <f t="shared" si="9"/>
        <v>0</v>
      </c>
      <c r="L32" s="91">
        <f t="shared" si="9"/>
        <v>0</v>
      </c>
      <c r="M32" s="91">
        <f t="shared" si="9"/>
        <v>0</v>
      </c>
      <c r="N32" s="91">
        <f t="shared" si="9"/>
        <v>0</v>
      </c>
      <c r="O32" s="91">
        <f t="shared" si="9"/>
        <v>0</v>
      </c>
      <c r="P32" s="91">
        <f t="shared" si="9"/>
        <v>0</v>
      </c>
      <c r="Q32" s="91">
        <f t="shared" si="9"/>
        <v>0</v>
      </c>
      <c r="R32" s="91">
        <f t="shared" si="9"/>
        <v>0</v>
      </c>
      <c r="S32" s="91">
        <f t="shared" si="9"/>
        <v>5616359014</v>
      </c>
      <c r="T32" s="92">
        <f>+S32/F32</f>
        <v>0.14285506962160638</v>
      </c>
    </row>
    <row r="33" spans="2:20" x14ac:dyDescent="0.35"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2:20" x14ac:dyDescent="0.35">
      <c r="B34" s="93" t="s">
        <v>210</v>
      </c>
      <c r="C34" s="93"/>
      <c r="D34" s="94">
        <f>+D21+D32</f>
        <v>45029140591</v>
      </c>
      <c r="E34" s="94">
        <f t="shared" ref="E34:R34" si="10">+E21+E32</f>
        <v>-342602111</v>
      </c>
      <c r="F34" s="94">
        <f>+F21+F32</f>
        <v>44686538480</v>
      </c>
      <c r="G34" s="94">
        <f t="shared" si="10"/>
        <v>913001177</v>
      </c>
      <c r="H34" s="94">
        <f t="shared" si="10"/>
        <v>4920586168</v>
      </c>
      <c r="I34" s="94">
        <f>+I21+I32</f>
        <v>0</v>
      </c>
      <c r="J34" s="94">
        <f t="shared" si="10"/>
        <v>0</v>
      </c>
      <c r="K34" s="94">
        <f t="shared" si="10"/>
        <v>0</v>
      </c>
      <c r="L34" s="94">
        <f t="shared" si="10"/>
        <v>0</v>
      </c>
      <c r="M34" s="94">
        <f t="shared" si="10"/>
        <v>0</v>
      </c>
      <c r="N34" s="94">
        <f t="shared" si="10"/>
        <v>0</v>
      </c>
      <c r="O34" s="94">
        <f t="shared" si="10"/>
        <v>0</v>
      </c>
      <c r="P34" s="94">
        <f t="shared" si="10"/>
        <v>0</v>
      </c>
      <c r="Q34" s="94">
        <f t="shared" si="10"/>
        <v>0</v>
      </c>
      <c r="R34" s="94">
        <f t="shared" si="10"/>
        <v>0</v>
      </c>
      <c r="S34" s="94">
        <f>+S21+S32</f>
        <v>5833587345</v>
      </c>
      <c r="T34" s="95">
        <f>+S34/F34</f>
        <v>0.13054462358078803</v>
      </c>
    </row>
    <row r="35" spans="2:20" x14ac:dyDescent="0.35">
      <c r="B35" s="96"/>
      <c r="C35" s="96"/>
      <c r="D35" s="97"/>
      <c r="E35" s="97"/>
      <c r="F35" s="97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9"/>
    </row>
    <row r="36" spans="2:20" ht="78" customHeight="1" x14ac:dyDescent="0.35">
      <c r="C36" s="100"/>
      <c r="D36" s="84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2"/>
      <c r="T36" s="101"/>
    </row>
    <row r="37" spans="2:20" ht="16.899999999999999" customHeight="1" x14ac:dyDescent="0.35">
      <c r="C37" s="103" t="s">
        <v>211</v>
      </c>
      <c r="G37" s="104" t="s">
        <v>35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</row>
    <row r="38" spans="2:20" ht="28.9" customHeight="1" x14ac:dyDescent="0.35">
      <c r="C38" s="106" t="s">
        <v>212</v>
      </c>
      <c r="G38" s="107" t="s">
        <v>213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spans="2:20" ht="28.9" customHeight="1" x14ac:dyDescent="0.35">
      <c r="C39" s="109"/>
      <c r="G39" s="110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</row>
    <row r="41" spans="2:20" ht="16.5" x14ac:dyDescent="0.35">
      <c r="B41" t="s">
        <v>214</v>
      </c>
      <c r="F41" s="111"/>
      <c r="K41" s="84"/>
    </row>
  </sheetData>
  <mergeCells count="2">
    <mergeCell ref="G37:T37"/>
    <mergeCell ref="G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INGRESOS</vt:lpstr>
      <vt:lpstr>EJECUCION GASTOS</vt:lpstr>
      <vt:lpstr>EJECUCION RESERVAS </vt:lpstr>
      <vt:lpstr>EJECUCION RESERVAS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2021-03-06T01:36:53Z</cp:lastPrinted>
  <dcterms:created xsi:type="dcterms:W3CDTF">2021-03-05T20:35:20Z</dcterms:created>
  <dcterms:modified xsi:type="dcterms:W3CDTF">2021-03-06T01:43:15Z</dcterms:modified>
</cp:coreProperties>
</file>