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EJECUCIONES\EJECUCIONES ENERO\DEFINITIVAS\"/>
    </mc:Choice>
  </mc:AlternateContent>
  <xr:revisionPtr revIDLastSave="0" documentId="8_{BCA69D01-1488-4DB6-BC71-CFC7910ADD37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INGRESOS" sheetId="4" r:id="rId1"/>
    <sheet name="GASTOS" sheetId="1" r:id="rId2"/>
    <sheet name="RESERVAS" sheetId="2" r:id="rId3"/>
    <sheet name="RESERVAS INGRESOS" sheetId="3" r:id="rId4"/>
  </sheets>
  <definedNames>
    <definedName name="_xlnm.Print_Titles" localSheetId="1">GASTOS!$1:$7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3" l="1"/>
  <c r="F29" i="3"/>
  <c r="F28" i="3"/>
  <c r="F27" i="3"/>
  <c r="S26" i="3"/>
  <c r="T26" i="3" s="1"/>
  <c r="F26" i="3"/>
  <c r="F25" i="3" s="1"/>
  <c r="R25" i="3"/>
  <c r="R23" i="3" s="1"/>
  <c r="R32" i="3" s="1"/>
  <c r="Q25" i="3"/>
  <c r="Q23" i="3" s="1"/>
  <c r="Q32" i="3" s="1"/>
  <c r="P25" i="3"/>
  <c r="O25" i="3"/>
  <c r="N25" i="3"/>
  <c r="N23" i="3" s="1"/>
  <c r="N32" i="3" s="1"/>
  <c r="M25" i="3"/>
  <c r="M23" i="3" s="1"/>
  <c r="M32" i="3" s="1"/>
  <c r="L25" i="3"/>
  <c r="L23" i="3" s="1"/>
  <c r="L32" i="3" s="1"/>
  <c r="K25" i="3"/>
  <c r="J25" i="3"/>
  <c r="J23" i="3" s="1"/>
  <c r="J32" i="3" s="1"/>
  <c r="I25" i="3"/>
  <c r="I23" i="3" s="1"/>
  <c r="I32" i="3" s="1"/>
  <c r="H25" i="3"/>
  <c r="H23" i="3" s="1"/>
  <c r="H32" i="3" s="1"/>
  <c r="G25" i="3"/>
  <c r="E25" i="3"/>
  <c r="E23" i="3" s="1"/>
  <c r="E32" i="3" s="1"/>
  <c r="D25" i="3"/>
  <c r="D23" i="3" s="1"/>
  <c r="D32" i="3" s="1"/>
  <c r="K24" i="3"/>
  <c r="F24" i="3"/>
  <c r="F23" i="3" s="1"/>
  <c r="F32" i="3" s="1"/>
  <c r="P23" i="3"/>
  <c r="P32" i="3" s="1"/>
  <c r="O23" i="3"/>
  <c r="O32" i="3" s="1"/>
  <c r="K23" i="3"/>
  <c r="K32" i="3" s="1"/>
  <c r="G23" i="3"/>
  <c r="G32" i="3" s="1"/>
  <c r="F19" i="3"/>
  <c r="S18" i="3"/>
  <c r="F18" i="3"/>
  <c r="F16" i="3" s="1"/>
  <c r="S17" i="3"/>
  <c r="F17" i="3"/>
  <c r="L16" i="3"/>
  <c r="K16" i="3"/>
  <c r="J16" i="3"/>
  <c r="I16" i="3"/>
  <c r="H16" i="3"/>
  <c r="G16" i="3"/>
  <c r="S16" i="3" s="1"/>
  <c r="E16" i="3"/>
  <c r="D16" i="3"/>
  <c r="S15" i="3"/>
  <c r="S10" i="3" s="1"/>
  <c r="F15" i="3"/>
  <c r="F14" i="3"/>
  <c r="F13" i="3"/>
  <c r="F12" i="3"/>
  <c r="S11" i="3"/>
  <c r="T11" i="3" s="1"/>
  <c r="D11" i="3"/>
  <c r="F11" i="3" s="1"/>
  <c r="R10" i="3"/>
  <c r="Q10" i="3"/>
  <c r="Q9" i="3" s="1"/>
  <c r="Q8" i="3" s="1"/>
  <c r="Q21" i="3" s="1"/>
  <c r="Q34" i="3" s="1"/>
  <c r="P10" i="3"/>
  <c r="O10" i="3"/>
  <c r="N10" i="3"/>
  <c r="M10" i="3"/>
  <c r="M9" i="3" s="1"/>
  <c r="M8" i="3" s="1"/>
  <c r="M21" i="3" s="1"/>
  <c r="M34" i="3" s="1"/>
  <c r="L10" i="3"/>
  <c r="K10" i="3"/>
  <c r="J10" i="3"/>
  <c r="I10" i="3"/>
  <c r="I9" i="3" s="1"/>
  <c r="I8" i="3" s="1"/>
  <c r="I21" i="3" s="1"/>
  <c r="I34" i="3" s="1"/>
  <c r="H10" i="3"/>
  <c r="G10" i="3"/>
  <c r="E10" i="3"/>
  <c r="E9" i="3" s="1"/>
  <c r="E8" i="3" s="1"/>
  <c r="E21" i="3" s="1"/>
  <c r="E34" i="3" s="1"/>
  <c r="R9" i="3"/>
  <c r="R8" i="3" s="1"/>
  <c r="R21" i="3" s="1"/>
  <c r="R34" i="3" s="1"/>
  <c r="P9" i="3"/>
  <c r="O9" i="3"/>
  <c r="N9" i="3"/>
  <c r="N8" i="3" s="1"/>
  <c r="N21" i="3" s="1"/>
  <c r="N34" i="3" s="1"/>
  <c r="L9" i="3"/>
  <c r="K9" i="3"/>
  <c r="J9" i="3"/>
  <c r="J8" i="3" s="1"/>
  <c r="J21" i="3" s="1"/>
  <c r="J34" i="3" s="1"/>
  <c r="H9" i="3"/>
  <c r="G9" i="3"/>
  <c r="P8" i="3"/>
  <c r="P21" i="3" s="1"/>
  <c r="P34" i="3" s="1"/>
  <c r="O8" i="3"/>
  <c r="O21" i="3" s="1"/>
  <c r="L8" i="3"/>
  <c r="L21" i="3" s="1"/>
  <c r="L34" i="3" s="1"/>
  <c r="K8" i="3"/>
  <c r="K21" i="3" s="1"/>
  <c r="K34" i="3" s="1"/>
  <c r="H8" i="3"/>
  <c r="H21" i="3" s="1"/>
  <c r="H34" i="3" s="1"/>
  <c r="G8" i="3"/>
  <c r="G21" i="3" s="1"/>
  <c r="G34" i="3" s="1"/>
  <c r="S9" i="3" l="1"/>
  <c r="T10" i="3"/>
  <c r="O34" i="3"/>
  <c r="D10" i="3"/>
  <c r="S25" i="3"/>
  <c r="D9" i="3" l="1"/>
  <c r="F10" i="3"/>
  <c r="T25" i="3"/>
  <c r="S23" i="3"/>
  <c r="S8" i="3"/>
  <c r="T9" i="3"/>
  <c r="S32" i="3" l="1"/>
  <c r="T32" i="3" s="1"/>
  <c r="T23" i="3"/>
  <c r="T8" i="3"/>
  <c r="S21" i="3"/>
  <c r="D8" i="3"/>
  <c r="F9" i="3"/>
  <c r="S34" i="3" l="1"/>
  <c r="D21" i="3"/>
  <c r="D34" i="3" s="1"/>
  <c r="F8" i="3"/>
  <c r="F21" i="3" s="1"/>
  <c r="F34" i="3" s="1"/>
  <c r="T21" i="3" l="1"/>
  <c r="T34" i="3"/>
  <c r="S81" i="1" l="1"/>
  <c r="S36" i="1"/>
  <c r="J36" i="1"/>
  <c r="I11" i="1"/>
  <c r="U81" i="1" l="1"/>
  <c r="G36" i="1"/>
  <c r="G11" i="1"/>
  <c r="T11" i="1"/>
  <c r="S11" i="1"/>
  <c r="Q11" i="1"/>
  <c r="P11" i="1"/>
  <c r="O11" i="1"/>
  <c r="N11" i="1"/>
  <c r="M11" i="1"/>
  <c r="L11" i="1"/>
  <c r="K11" i="1"/>
  <c r="J11" i="1"/>
  <c r="H11" i="1"/>
  <c r="F11" i="1"/>
  <c r="E11" i="1"/>
  <c r="D11" i="1"/>
  <c r="C11" i="1"/>
  <c r="U36" i="1"/>
  <c r="T36" i="1"/>
  <c r="Q36" i="1"/>
  <c r="P36" i="1"/>
  <c r="O36" i="1"/>
  <c r="M36" i="1"/>
  <c r="L36" i="1"/>
  <c r="K36" i="1"/>
  <c r="I36" i="1"/>
  <c r="H36" i="1"/>
  <c r="F36" i="1"/>
  <c r="E36" i="1"/>
  <c r="D36" i="1"/>
  <c r="C36" i="1"/>
  <c r="B11" i="1" l="1"/>
  <c r="B36" i="1"/>
  <c r="U84" i="1"/>
  <c r="U90" i="1" s="1"/>
  <c r="T84" i="1"/>
  <c r="T90" i="1" s="1"/>
  <c r="S84" i="1"/>
  <c r="S90" i="1" s="1"/>
  <c r="Q84" i="1"/>
  <c r="P84" i="1"/>
  <c r="O84" i="1"/>
  <c r="O90" i="1" s="1"/>
  <c r="M84" i="1"/>
  <c r="M90" i="1" s="1"/>
  <c r="L84" i="1"/>
  <c r="K84" i="1"/>
  <c r="K90" i="1" s="1"/>
  <c r="J84" i="1"/>
  <c r="J90" i="1" s="1"/>
  <c r="I84" i="1"/>
  <c r="I90" i="1" s="1"/>
  <c r="H84" i="1"/>
  <c r="G84" i="1"/>
  <c r="G90" i="1" s="1"/>
  <c r="F84" i="1"/>
  <c r="F90" i="1" s="1"/>
  <c r="E84" i="1"/>
  <c r="E90" i="1" s="1"/>
  <c r="D84" i="1"/>
  <c r="C84" i="1"/>
  <c r="C90" i="1" s="1"/>
  <c r="B84" i="1"/>
  <c r="T81" i="1"/>
  <c r="Q81" i="1"/>
  <c r="P81" i="1"/>
  <c r="O81" i="1"/>
  <c r="M81" i="1"/>
  <c r="L81" i="1"/>
  <c r="K81" i="1"/>
  <c r="J81" i="1"/>
  <c r="I81" i="1"/>
  <c r="H81" i="1"/>
  <c r="G81" i="1"/>
  <c r="F81" i="1"/>
  <c r="E81" i="1"/>
  <c r="D81" i="1"/>
  <c r="C81" i="1"/>
  <c r="B81" i="1"/>
  <c r="U11" i="1"/>
  <c r="Q90" i="1"/>
  <c r="H90" i="1"/>
  <c r="D90" i="1"/>
  <c r="N36" i="1" l="1"/>
  <c r="N84" i="1"/>
  <c r="R84" i="1"/>
  <c r="L90" i="1"/>
  <c r="N90" i="1" s="1"/>
  <c r="R81" i="1"/>
  <c r="R36" i="1"/>
  <c r="R11" i="1"/>
  <c r="N81" i="1"/>
  <c r="P90" i="1"/>
  <c r="R90" i="1" s="1"/>
  <c r="B90" i="1"/>
</calcChain>
</file>

<file path=xl/sharedStrings.xml><?xml version="1.0" encoding="utf-8"?>
<sst xmlns="http://schemas.openxmlformats.org/spreadsheetml/2006/main" count="698" uniqueCount="484">
  <si>
    <t>Entidad/Proyecto/ObjetoGasto/Fuente</t>
  </si>
  <si>
    <t>Apropiación Inicial</t>
  </si>
  <si>
    <t>Modificaciones Mes</t>
  </si>
  <si>
    <t>Modific. Acumulado</t>
  </si>
  <si>
    <t>Apropiación Vigente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</si>
  <si>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</si>
  <si>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</si>
  <si>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</si>
  <si>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</si>
  <si>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</si>
  <si>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</si>
  <si>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</si>
  <si>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</si>
  <si>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</si>
  <si>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</si>
  <si>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</si>
  <si>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</si>
  <si>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% Ej.Giro</t>
  </si>
  <si>
    <t>Giro Mes  Tesoral</t>
  </si>
  <si>
    <t>Giros Acumul.Tesoral</t>
  </si>
  <si>
    <t>Pdte Pagar Tesoral</t>
  </si>
  <si>
    <t>TOTAL</t>
  </si>
  <si>
    <t>0228-01  UNIDAD ADMINISTRATIVA ESPECIAL DE SERVIC</t>
  </si>
  <si>
    <t>000000000000000000228  0228 - Programa Funcionamiento - UNIDAD ADMINISTRA</t>
  </si>
  <si>
    <t>1310101010101    Sueldo básico</t>
  </si>
  <si>
    <t>1310101010104    Gastos de representación</t>
  </si>
  <si>
    <t>1310101010105    Horas extras, dominicales, festivos, recargo noctu</t>
  </si>
  <si>
    <t>1310101010106    Auxilio de transporte</t>
  </si>
  <si>
    <t>1310101010107    Subsidio de alimentación</t>
  </si>
  <si>
    <t>1310101010108    Bonificación por servicios prestados</t>
  </si>
  <si>
    <t>1310101010110    Prima de navidad</t>
  </si>
  <si>
    <t>1310101010111    Prima de vacaciones</t>
  </si>
  <si>
    <t>1310101010201    Prima de antigüedad</t>
  </si>
  <si>
    <t>1310101010202    Prima técnica</t>
  </si>
  <si>
    <t>1310101010203    Prima semestral</t>
  </si>
  <si>
    <t>1310101020101    Aportes a la seguridad social en pensiones pública</t>
  </si>
  <si>
    <t>1310101020102    Aportes a la seguridad social en pensiones privada</t>
  </si>
  <si>
    <t>1310101020201    Aportes a la seguridad social en salud pública</t>
  </si>
  <si>
    <t>1310101020202    Aportes a la seguridad social en salud privada</t>
  </si>
  <si>
    <t>1310101020301    Aportes de cesantías a fondos públicos</t>
  </si>
  <si>
    <t>1310101020302    Aportes de cesantías a fondos privados</t>
  </si>
  <si>
    <t>1310101020401    Compensar</t>
  </si>
  <si>
    <t>1310101020501    Aportes generales al sistema de riesgos laborales</t>
  </si>
  <si>
    <t>1310101020601    Aportes al ICBF de funcionarios</t>
  </si>
  <si>
    <t>1310101020701    Aportes al SENA de funcionarios</t>
  </si>
  <si>
    <t>13101010302      Bonificación por recreación</t>
  </si>
  <si>
    <t>13101010305      Reconocimiento por permanencia en el servicio públ</t>
  </si>
  <si>
    <t>13101010306      Prima secretarial</t>
  </si>
  <si>
    <t>1310201010103    Maquinaria para uso general</t>
  </si>
  <si>
    <t>1310201010105    Maquinaria de oficina, contabilidad e informática</t>
  </si>
  <si>
    <t>1310202010104    Bebidas</t>
  </si>
  <si>
    <t>1310202010105    Artículos textiles (excepto prendas de vestir)</t>
  </si>
  <si>
    <t>1310202010106    Dotación (prendas de vestir y calzado)</t>
  </si>
  <si>
    <t>1310202010202    Pasta o pulpa, papel y productos de papel; impreso</t>
  </si>
  <si>
    <t>1310202010203    Productos de hornos de coque, de refinación de pet</t>
  </si>
  <si>
    <t>1310202010205    Otros productos químicos; fibras artificiales (o f</t>
  </si>
  <si>
    <t>1310202010206    Productos de caucho y plástico</t>
  </si>
  <si>
    <t>1310202010207    Vidrio y productos de vidrio y otros productos no</t>
  </si>
  <si>
    <t>1310202010208    Muebles; otros bienes transportables n.c.p.</t>
  </si>
  <si>
    <t>1310202010302    Productos metálicos elaborados (excepto maquinaria</t>
  </si>
  <si>
    <t>1310202020102    Servicios de transporte de pasajeros</t>
  </si>
  <si>
    <t>131020202010601  Servicios de mensajería</t>
  </si>
  <si>
    <t>131020202020107  Servicios de seguros de vehículos automotores</t>
  </si>
  <si>
    <t>131020202020108  Servicios de seguros contra incendio, terremoto o</t>
  </si>
  <si>
    <t>131020202020109  Servicios de seguros generales de responsabilidad</t>
  </si>
  <si>
    <t>131020202020110  Servicios de seguro obligatorio de accidentes de t</t>
  </si>
  <si>
    <t>131020202020111  Servicios de administración de fondos de pensiones</t>
  </si>
  <si>
    <t>131020202020112  Otros servicios de seguros distintos de los seguro</t>
  </si>
  <si>
    <t>131020202020201  Servicios de alquiler o arrendamiento con o sin op</t>
  </si>
  <si>
    <t>131020202030201  Servicios de documentación y certificación jurídic</t>
  </si>
  <si>
    <t>131020202030202  Servicios de arbitraje y conciliación</t>
  </si>
  <si>
    <t>131020202030203  Otros servicios jurídicos n.c.p.</t>
  </si>
  <si>
    <t>131020202030306  Servicios de arquitectura, servicios de planeación</t>
  </si>
  <si>
    <t>131020202030313  Otros servicios profesionales y técnicos n.c.p.</t>
  </si>
  <si>
    <t>131020202030401  Servicios de telefonía fija</t>
  </si>
  <si>
    <t>131020202030402  Servicios de telecomunicaciones móviles</t>
  </si>
  <si>
    <t>131020202030408  Servicios de transmisión</t>
  </si>
  <si>
    <t>131020202030501  Servicios de protección (guardas de seguridad)</t>
  </si>
  <si>
    <t>131020202030502  Servicios de limpieza general</t>
  </si>
  <si>
    <t>131020202030604  Servicios de mantenimiento y reparación de maquina</t>
  </si>
  <si>
    <t>131020202030605  Servicios de mantenimiento y reparación de otra ma</t>
  </si>
  <si>
    <t>131020202030611  Servicios de mantenimiento y reparación de ascenso</t>
  </si>
  <si>
    <t>131020202030612  Servicios de reparación de otros bienes</t>
  </si>
  <si>
    <t>131020202030702  Servicios de impresión</t>
  </si>
  <si>
    <t>131020202040101  Energía</t>
  </si>
  <si>
    <t>131020202040102  Acueducto y alcantarillado</t>
  </si>
  <si>
    <t>131020202040103  Aseo</t>
  </si>
  <si>
    <t>131020202040104  Gas</t>
  </si>
  <si>
    <t>13102020205      Viáticos y gastos de viaje</t>
  </si>
  <si>
    <t>13102020206      Capacitación</t>
  </si>
  <si>
    <t>13102020207      Bienestar e incentivos</t>
  </si>
  <si>
    <t>13102020208      Salud ocupacional</t>
  </si>
  <si>
    <t>13105010204      Servicio de alumbrado público</t>
  </si>
  <si>
    <t>131050701        Sentencias</t>
  </si>
  <si>
    <t>133011601010000007660  Mejoramiento Subvenciones y ayudas para dar acceso</t>
  </si>
  <si>
    <t>133011602370000007644  Ampliación Gestión para la planeación, ampliación</t>
  </si>
  <si>
    <t>133011602380000007569  Transformación Gestión integral de residuos sólido</t>
  </si>
  <si>
    <t>133011603450000007652  Fortalecimiento gestión para la eficiencia energét</t>
  </si>
  <si>
    <t>133011605560000007628  Fortalecimiento efectivo en la gestión institucion</t>
  </si>
  <si>
    <t>SISTEMA DE PRESUPUESTO DISTRITAL - BOGDATA</t>
  </si>
  <si>
    <t>EJECUCION PRESUPUESTAL</t>
  </si>
  <si>
    <t>SECRETARIA DE HACIENDA - DIRECCION DISTRITAL DE PRESUPUESTO</t>
  </si>
  <si>
    <t>INFORME DE EJECUCION DEL PRESUPUESTO DE GASTOS E INVERSIONES</t>
  </si>
  <si>
    <t>ENTIDAD:                                          228 - UNIDAD ADMINISTRATIVA ESPECIAL DE SERVICIOS PÚBLICOS</t>
  </si>
  <si>
    <t>UNIDAD EJECUTORA:                      01 - UNIDAD 01</t>
  </si>
  <si>
    <t>MES:                                                                                          ENERO</t>
  </si>
  <si>
    <t>VIGENCIA FISCAL:                                                                    2021</t>
  </si>
  <si>
    <t xml:space="preserve">GASTOS DE PERSONAL </t>
  </si>
  <si>
    <t xml:space="preserve">ADQUISICION DE BIENES Y SERVICIOS </t>
  </si>
  <si>
    <t>TRANSFERENCIAS CORRIENTES DE FUNCIONAMIENTO</t>
  </si>
  <si>
    <t xml:space="preserve">INVERSION DIRECTA </t>
  </si>
  <si>
    <t xml:space="preserve">GASTOS </t>
  </si>
  <si>
    <t>SANDRA RUIZ MEDELLIN</t>
  </si>
  <si>
    <t>LUZ AMANDA CAMACHO SANCHEZ</t>
  </si>
  <si>
    <t>RESPONSABLE DEL PRESUPUESTO</t>
  </si>
  <si>
    <t>ORDENADOR DEL GASTO</t>
  </si>
  <si>
    <t>CC No. 5237713</t>
  </si>
  <si>
    <t>CC No. 51816415 DE BOGOTÁ</t>
  </si>
  <si>
    <t>Teléfono: 3580400</t>
  </si>
  <si>
    <t>INFORME DE EJECUCION RESERVAS PRESUPUESTALES</t>
  </si>
  <si>
    <t>MES:                                                                  ENERO</t>
  </si>
  <si>
    <t>VIGENCIA FISCAL:                                               2021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</si>
  <si>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</si>
  <si>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</si>
  <si>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</si>
  <si>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</si>
  <si>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</si>
  <si>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</si>
  <si>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</si>
  <si>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</si>
  <si>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</si>
  <si>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</si>
  <si>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</si>
  <si>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2021</t>
  </si>
  <si>
    <t>1</t>
  </si>
  <si>
    <t>TOTALES</t>
  </si>
  <si>
    <t>13</t>
  </si>
  <si>
    <t>GASTOS</t>
  </si>
  <si>
    <t>131</t>
  </si>
  <si>
    <t>GASTOS DE FUNCIONAMIENTO</t>
  </si>
  <si>
    <t>13101</t>
  </si>
  <si>
    <t>Gastos de personal</t>
  </si>
  <si>
    <t>1310101</t>
  </si>
  <si>
    <t>Planta de personal permanente</t>
  </si>
  <si>
    <t>131010101</t>
  </si>
  <si>
    <t>Factores constitutivos de salario</t>
  </si>
  <si>
    <t>13101010101</t>
  </si>
  <si>
    <t>Factores salariales comunes</t>
  </si>
  <si>
    <t>1310101010101</t>
  </si>
  <si>
    <t>Sueldo básico</t>
  </si>
  <si>
    <t>1310101010110</t>
  </si>
  <si>
    <t>Prima de navidad</t>
  </si>
  <si>
    <t>1310101010111</t>
  </si>
  <si>
    <t>Prima de vacaciones</t>
  </si>
  <si>
    <t>13101010102</t>
  </si>
  <si>
    <t>Factores salariales especiales</t>
  </si>
  <si>
    <t>1310101010202</t>
  </si>
  <si>
    <t>Prima técnica</t>
  </si>
  <si>
    <t>131010102</t>
  </si>
  <si>
    <t>Contribuciones inherentes a la nómina</t>
  </si>
  <si>
    <t>13101010203</t>
  </si>
  <si>
    <t>Aportes de cesantías</t>
  </si>
  <si>
    <t>1310101020302</t>
  </si>
  <si>
    <t>Aportes de cesantías a fondos privados</t>
  </si>
  <si>
    <t>131010103</t>
  </si>
  <si>
    <t>Remuneraciones no constitutivas de factor salarial</t>
  </si>
  <si>
    <t>13101010301</t>
  </si>
  <si>
    <t>Indemnización por vacaciones</t>
  </si>
  <si>
    <t>13101010302</t>
  </si>
  <si>
    <t>Bonificación por recreación</t>
  </si>
  <si>
    <t>13101010305</t>
  </si>
  <si>
    <t>Reconocimiento por permanencia en el servicio público - Bogotá D.C.</t>
  </si>
  <si>
    <t>13102</t>
  </si>
  <si>
    <t>Adquisición de bienes y servicios</t>
  </si>
  <si>
    <t>1310201</t>
  </si>
  <si>
    <t>Adquisición de activos no financieros</t>
  </si>
  <si>
    <t>131020101</t>
  </si>
  <si>
    <t>Activos fijos</t>
  </si>
  <si>
    <t>13102010101</t>
  </si>
  <si>
    <t>Maquinaria y equipo</t>
  </si>
  <si>
    <t>1310201010103</t>
  </si>
  <si>
    <t>Maquinaria para uso general</t>
  </si>
  <si>
    <t>1310202</t>
  </si>
  <si>
    <t>Adquisiciones diferentes de activos no financieros</t>
  </si>
  <si>
    <t>131020201</t>
  </si>
  <si>
    <t>Materiales y suministros</t>
  </si>
  <si>
    <t>13102020101</t>
  </si>
  <si>
    <t>Productos alimenticios, bebidas y tabaco; textiles, prendas de vestir y productos de cuero</t>
  </si>
  <si>
    <t>1310202010105</t>
  </si>
  <si>
    <t>Artículos textiles (excepto prendas de vestir)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</si>
  <si>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</si>
  <si>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</si>
  <si>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</si>
  <si>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</si>
  <si>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</si>
  <si>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</si>
  <si>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</si>
  <si>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</si>
  <si>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1310202010205</t>
  </si>
  <si>
    <t>Otros productos químicos; fibras artificiales (o fibras industriales hechas por el hombre)</t>
  </si>
  <si>
    <t>1310202010206</t>
  </si>
  <si>
    <t>Productos de caucho y plástico</t>
  </si>
  <si>
    <t>1310202010207</t>
  </si>
  <si>
    <t>Vidrio y productos de vidrio y otros productos no metálicos n.c.p.</t>
  </si>
  <si>
    <t>131020202</t>
  </si>
  <si>
    <t>Adquisición de servicios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</si>
  <si>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</si>
  <si>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</si>
  <si>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1310202020102</t>
  </si>
  <si>
    <t>Servicios de transporte de pasajeros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</si>
  <si>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</si>
  <si>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</si>
  <si>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</si>
  <si>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</si>
  <si>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</si>
  <si>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</si>
  <si>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1310202020201</t>
  </si>
  <si>
    <t>Servicios financieros y servicios conexos</t>
  </si>
  <si>
    <t>131020202020110</t>
  </si>
  <si>
    <t>Servicios de seguro obligatorio de accidentes de tránsito (SOAT)</t>
  </si>
  <si>
    <t>131020202020112</t>
  </si>
  <si>
    <t>Otros servicios de seguros distintos de los seguros de vida n.c.p.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</si>
  <si>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</si>
  <si>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</si>
  <si>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</si>
  <si>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</si>
  <si>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13102020203</t>
  </si>
  <si>
    <t>Servicios prestados a las empresas y servicios de producción</t>
  </si>
  <si>
    <t>1310202020302</t>
  </si>
  <si>
    <t>Servicios jurídicos y contables</t>
  </si>
  <si>
    <t>131020202030202</t>
  </si>
  <si>
    <t>Servicios de arbitraje y conciliación</t>
  </si>
  <si>
    <t>131020202030203</t>
  </si>
  <si>
    <t>Otros servicios jurídicos n.c.p.</t>
  </si>
  <si>
    <t>1310202020303</t>
  </si>
  <si>
    <t>Otros servicios profesionales, científicos y técnicos</t>
  </si>
  <si>
    <t>131020202030313</t>
  </si>
  <si>
    <t>Otros servicios profesionales y técnicos n.c.p.</t>
  </si>
  <si>
    <t>1310202020304</t>
  </si>
  <si>
    <t>Servicios de telecomunicaciones, transmisión y suministro de información</t>
  </si>
  <si>
    <t>131020202030401</t>
  </si>
  <si>
    <t>Servicios de telefonía fija</t>
  </si>
  <si>
    <t>131020202030402</t>
  </si>
  <si>
    <t>Servicios de telecomunicaciones móviles</t>
  </si>
  <si>
    <t>131020202030408</t>
  </si>
  <si>
    <t>Servicios de transmisión</t>
  </si>
  <si>
    <t>1310202020305</t>
  </si>
  <si>
    <t>Servicios de soporte</t>
  </si>
  <si>
    <t>131020202030501</t>
  </si>
  <si>
    <t>Servicios de protección (guardas de seguridad)</t>
  </si>
  <si>
    <t>131020202030502</t>
  </si>
  <si>
    <t>Servicios de limpieza general</t>
  </si>
  <si>
    <t>1310202020306</t>
  </si>
  <si>
    <t>Servicios de mantenimiento, reparación e instalación (excepto servicios de construcción)</t>
  </si>
  <si>
    <t>131020202030604</t>
  </si>
  <si>
    <t>Servicios de mantenimiento y reparación de maquinaria y equipo de transporte</t>
  </si>
  <si>
    <t>13102020204</t>
  </si>
  <si>
    <t>Servicios administrativos del Gobierno</t>
  </si>
  <si>
    <t>1310202020401</t>
  </si>
  <si>
    <t>Otros servicios públicos generales del Gobierno n.c.p.</t>
  </si>
  <si>
    <t>131020202040101</t>
  </si>
  <si>
    <t>Energía</t>
  </si>
  <si>
    <t>131020202040102</t>
  </si>
  <si>
    <t>Acueducto y alcantarillado</t>
  </si>
  <si>
    <t>131020202040103</t>
  </si>
  <si>
    <t>Aseo</t>
  </si>
  <si>
    <t>131020202040104</t>
  </si>
  <si>
    <t>Gas</t>
  </si>
  <si>
    <t>13102020206</t>
  </si>
  <si>
    <t>Capacitación</t>
  </si>
  <si>
    <t>13102020207</t>
  </si>
  <si>
    <t>Bienestar e incentivos</t>
  </si>
  <si>
    <t>13102020208</t>
  </si>
  <si>
    <t>Salud ocupacional</t>
  </si>
  <si>
    <t>133</t>
  </si>
  <si>
    <t>INVERSION</t>
  </si>
  <si>
    <t>13301</t>
  </si>
  <si>
    <t>DIRECTA</t>
  </si>
  <si>
    <t>1330115</t>
  </si>
  <si>
    <t>BOGOTÁ MEJOR PARA TODOS</t>
  </si>
  <si>
    <t>133011502</t>
  </si>
  <si>
    <t>PILAR DEMOCRACIA URBANA</t>
  </si>
  <si>
    <t>13301150213</t>
  </si>
  <si>
    <t>INFRAESTRUCTURA PARA EL DESARROLLO DEL HÁBITAT</t>
  </si>
  <si>
    <t>133011502130130</t>
  </si>
  <si>
    <t>130 - GESTIÓN INTEGRAL DE RESIDUOS SÓLIDOS ORIENTADA AL APROVECHAMIENTO</t>
  </si>
  <si>
    <t>133011502130130001109</t>
  </si>
  <si>
    <t>1109 - Gestión integral de residuos sólidos orientada al aprovechamiento</t>
  </si>
  <si>
    <t>1030400981</t>
  </si>
  <si>
    <t>Contratación de personal para el apoyo a la gestión</t>
  </si>
  <si>
    <t>1010105330</t>
  </si>
  <si>
    <t>Construcción, demolición, adecuación, estabilización de equipamientos o infraestructuras para la gestión integral de residuos sólidos y/o lixiviados</t>
  </si>
  <si>
    <t>1020600892</t>
  </si>
  <si>
    <t>Adquisición de servicios de transporte para apoyar el desarrollo de las labores de los proyectos de la entidad</t>
  </si>
  <si>
    <t>1050200510</t>
  </si>
  <si>
    <t>Operación, administración y mantenimiento del centro de reciclaje la alquería; reuniones itinerantes</t>
  </si>
  <si>
    <t>1050300060</t>
  </si>
  <si>
    <t>Interventoría a la prestación del servicio relacionado con la gestión de residuos solidos</t>
  </si>
  <si>
    <t>1050300120</t>
  </si>
  <si>
    <t>Pago de actividades relacionadas con la gestión integral de residuos, no cubiertas en la tarifa regulada del servicio público de aseo</t>
  </si>
  <si>
    <t>1010301221</t>
  </si>
  <si>
    <t>Atención a las actividades de las obligaciones de hacer</t>
  </si>
  <si>
    <t>133011502130132</t>
  </si>
  <si>
    <t>132 - GESTIÓN PARA LOS SERVICIOS FUNERARIOS DISTRITALES</t>
  </si>
  <si>
    <t>133011502130132001048</t>
  </si>
  <si>
    <t>1048 - Gestión para la ampliación y modernización de los servicios funerarios prestados en los cementerios de propiedad del Distrito Capital</t>
  </si>
  <si>
    <t>1030400651</t>
  </si>
  <si>
    <t>Personal de apoyo para gestión de servicios funerarios</t>
  </si>
  <si>
    <t>1050300010</t>
  </si>
  <si>
    <t>Interventoría de la concesión de cementerios</t>
  </si>
  <si>
    <t>1010100960</t>
  </si>
  <si>
    <t>Construcción, demolición y adecuación de equipamientos de servicios funerarios</t>
  </si>
  <si>
    <t>133011503</t>
  </si>
  <si>
    <t>PILAR CONSTRUCCIÓN DE COMUNIDAD Y CULTURA CIUDADANA</t>
  </si>
  <si>
    <t>13301150319</t>
  </si>
  <si>
    <t>SEGURIDAD Y CONVIVENCIA PARA TODOS</t>
  </si>
  <si>
    <t>133011503190148</t>
  </si>
  <si>
    <t>148 - SEGURIDAD Y CONVIVENCIA PARA BOGOTÁ</t>
  </si>
  <si>
    <t>133011503190148001045</t>
  </si>
  <si>
    <t>1045 - Gestión para la eficiencia energética del servicio de alumbrado público</t>
  </si>
  <si>
    <t>1030400761</t>
  </si>
  <si>
    <t>Personal de apoyo para la gestión del alumbrado público</t>
  </si>
  <si>
    <t>1050300020</t>
  </si>
  <si>
    <t>Interventoría a la prestación del servicio de alumbrado público</t>
  </si>
  <si>
    <t>133011507</t>
  </si>
  <si>
    <t>EJE TRANSVERSAL GOBIERNO LEGÍTIMO, FORTALECIMIENTO LOCAL Y EFICIENCIA</t>
  </si>
  <si>
    <t>13301150742</t>
  </si>
  <si>
    <t>TRANSPARENCIA, GESTIÓN PÚBLICA Y SERVICIO A LA CIUDADANÍA</t>
  </si>
  <si>
    <t>133011507420185</t>
  </si>
  <si>
    <t>185 - FORTALECIMIENTO A LA GESTIÓN PÚBLICA EFECTIVA Y EFICIENTE</t>
  </si>
  <si>
    <t>133011507420185001042</t>
  </si>
  <si>
    <t>1042 - Fortalecimiento institucional en la gestión pública</t>
  </si>
  <si>
    <t>1020300110</t>
  </si>
  <si>
    <t>Equipos, materiales, suministros y servicios para el proceso de gestión</t>
  </si>
  <si>
    <t>1020400070</t>
  </si>
  <si>
    <t>Gastos mantenimiento preventivo y correctivo de la infraestructura tecnológica y arrendamiento de equipos</t>
  </si>
  <si>
    <t>1020600882</t>
  </si>
  <si>
    <t>Adquisición de servicios de aseo y cafetería para los proyectos de la entidad</t>
  </si>
  <si>
    <t>1330116</t>
  </si>
  <si>
    <t>UN NUEVO CONTRATO SOCIAL Y AMBIENTAL PARA LA BOGOTÁ DEL SIGLO XXI</t>
  </si>
  <si>
    <t>133011601</t>
  </si>
  <si>
    <t>HACER UN NUEVO CONTRATO SOCIAL CON IGUALDAD DE OPORTUNIDADES PARA LA INCLUSIÓN SOCIAL, PRODUCTIVA Y POLÍTICA</t>
  </si>
  <si>
    <t>13301160101</t>
  </si>
  <si>
    <t>SUBSIDIOS Y TRANSFERENCIAS PARA LA EQUIDAD</t>
  </si>
  <si>
    <t>133011601010000007660</t>
  </si>
  <si>
    <t>MEJORAMIENTO SUBVENCIONES Y AYUDAS PARA DAR ACCESO A LOS SERVICIOS FUNERARIOS DEL DISTRITO DESTINADAS A LA POBLACIÓN EN CONDICIÓN DE VULNERABILIDAD BOGOTÁ</t>
  </si>
  <si>
    <t>1020602502</t>
  </si>
  <si>
    <t>Subsidios para servicios funerarios</t>
  </si>
  <si>
    <t>133011602</t>
  </si>
  <si>
    <t>CAMBIAR NUESTROS HÁBITOS DE VIDA PARA REVERDECER A BOGOTÁ Y ADAPTARNOS Y MITIGAR LA CRISIS CLIMÁTICA</t>
  </si>
  <si>
    <t>13301160237</t>
  </si>
  <si>
    <t>PROVISIÓN Y MEJORAMIENTO DE SERVICIOS PÚBLICOS</t>
  </si>
  <si>
    <t>133011602370000007644</t>
  </si>
  <si>
    <t>AMPLIACIÓN GESTIÓN PARA LA PLANEACIÓN, AMPLIACIÓN Y REVITALIZACIÓN DE LOS SERVICIOS FUNERARIOS PRESTADOS EN LOS CEMENTERIOS DE PROPIEDAD DEL DISTRITO CAPITAL BOGOTÁ</t>
  </si>
  <si>
    <t>1020601333</t>
  </si>
  <si>
    <t>Vigilancia</t>
  </si>
  <si>
    <t>1040101010</t>
  </si>
  <si>
    <t>Estudios aplicables al fortalecimiento de los procesos misionales</t>
  </si>
  <si>
    <t>13301160238</t>
  </si>
  <si>
    <t>ECOEFICIENCIA, RECICLAJE, MANEJO DE RESIDUOS E INCLUSIÓN DE LA POBLACIÓN RECICLADORA</t>
  </si>
  <si>
    <t>133011602380000007569</t>
  </si>
  <si>
    <t>TRANSFORMACIÓN GESTIÓN INTEGRAL DE RESIDUOS SÓLIDOS HACIA UNA CULTURA DE APROVECHAMIENTO Y VALORIZACIÓN DE RESIDUOS EN EL DISTRITO CAPITAL BOGOTÁ</t>
  </si>
  <si>
    <t>1010200270</t>
  </si>
  <si>
    <t>Adquisición de predios</t>
  </si>
  <si>
    <t>1020104892</t>
  </si>
  <si>
    <t>Insumos, materiales, suministros, equipos, servicios y dotación para apoyo integral a la misión</t>
  </si>
  <si>
    <t>1020301290</t>
  </si>
  <si>
    <t>Prestación del servicio público de aseo</t>
  </si>
  <si>
    <t>1030101690</t>
  </si>
  <si>
    <t>Gastos de divulgación institucional</t>
  </si>
  <si>
    <t>1030200121</t>
  </si>
  <si>
    <t>Plan gestión social reciclaje</t>
  </si>
  <si>
    <t>1050300130</t>
  </si>
  <si>
    <t>Interventoria a las actividades de las obligaciones de hacer</t>
  </si>
  <si>
    <t>133011603</t>
  </si>
  <si>
    <t>INSPIRAR CONFIANZA Y LEGITIMIDAD PARA VIVIR SIN MIEDO Y SER EPICENTRO DE CULTURA CIUDADANA, PAZ Y RECONCILIACIÓN</t>
  </si>
  <si>
    <t>13301160345</t>
  </si>
  <si>
    <t>ESPACIO PÚBLICO MÁS SEGURO Y CONSTRUIDO COLECTIVAMENTE</t>
  </si>
  <si>
    <t>133011603450000007652</t>
  </si>
  <si>
    <t>FORTALECIMIENTO GESTIÓN PARA LA EFICIENCIA ENERGÉTICA DEL SERVICIO DE ALUMBRADO PÚBLICO BOGOTÁ</t>
  </si>
  <si>
    <t>133011605</t>
  </si>
  <si>
    <t>CONSTRUIR BOGOTÁ REGIÓN CON GOBIERNO ABIERTO, TRANSPARENTE Y CIUDADANÍA CONSCIENTE</t>
  </si>
  <si>
    <t>13301160556</t>
  </si>
  <si>
    <t>GESTIÓN PÚBLICA EFECTIVA</t>
  </si>
  <si>
    <t>133011605560000007628</t>
  </si>
  <si>
    <t>FORTALECIMIENTO EFECTIVO EN LA GESTIÓN INSTITUCIONAL BOGOTÁ</t>
  </si>
  <si>
    <t>1010600151</t>
  </si>
  <si>
    <t>Mejoramiento y mantenimiento de sedes administrativas</t>
  </si>
  <si>
    <t>1020300500</t>
  </si>
  <si>
    <t>Compras equipo, licencias y software</t>
  </si>
  <si>
    <t>Reservas Presupuestales</t>
  </si>
  <si>
    <t>Presupuesto de Rentas e Ingresos</t>
  </si>
  <si>
    <t>Entidad: UNIDAD ADMINISTRATIVA ESPECIAL DE SERVICIOS PUBLICOS - UAESP</t>
  </si>
  <si>
    <t>Vigencia fiscal 2021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</si>
  <si>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</si>
  <si>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</si>
  <si>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</si>
  <si>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1"/>
        <color indexed="8"/>
        <rFont val="Calibri"/>
        <family val="2"/>
      </rPr>
      <t>1/</t>
    </r>
  </si>
  <si>
    <r>
      <t>Modificaciones</t>
    </r>
    <r>
      <rPr>
        <b/>
        <vertAlign val="superscript"/>
        <sz val="11"/>
        <color indexed="8"/>
        <rFont val="Calibri"/>
        <family val="2"/>
      </rPr>
      <t>2/</t>
    </r>
  </si>
  <si>
    <r>
      <t>Recursos que respaldan las Reservas Definitvas</t>
    </r>
    <r>
      <rPr>
        <b/>
        <vertAlign val="superscript"/>
        <sz val="11"/>
        <color indexed="8"/>
        <rFont val="Calibri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</si>
  <si>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</si>
  <si>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</si>
  <si>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</si>
  <si>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</si>
  <si>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</si>
  <si>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</si>
  <si>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</si>
  <si>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</si>
  <si>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</si>
  <si>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</si>
  <si>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</si>
  <si>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</si>
  <si>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</si>
  <si>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</si>
  <si>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2-4</t>
  </si>
  <si>
    <t>Recursos de Capital</t>
  </si>
  <si>
    <t>2-4-1</t>
  </si>
  <si>
    <t>Recursos del Balance</t>
  </si>
  <si>
    <t>2-4-1-08</t>
  </si>
  <si>
    <t>Otros Recursos del Balance</t>
  </si>
  <si>
    <t>2-4-1-08-01</t>
  </si>
  <si>
    <t>Otros Recursos del Balance de Destinación Específica</t>
  </si>
  <si>
    <t>2-4-1-08-01-01</t>
  </si>
  <si>
    <t xml:space="preserve">  Fosyga</t>
  </si>
  <si>
    <t>2-4-1-08-01-02</t>
  </si>
  <si>
    <t xml:space="preserve">  Otras Nación</t>
  </si>
  <si>
    <t>2-4-1-08-01-03</t>
  </si>
  <si>
    <t xml:space="preserve">  Otros Destinación Específica</t>
  </si>
  <si>
    <t>2-4-1-08-02</t>
  </si>
  <si>
    <t>Otros Recursos del Balance  de libre destinación</t>
  </si>
  <si>
    <t>2-4-3</t>
  </si>
  <si>
    <t>Rendimientos Financieros</t>
  </si>
  <si>
    <t>2-4-3-01</t>
  </si>
  <si>
    <r>
      <rPr>
        <sz val="11"/>
        <rFont val="Calibri"/>
        <family val="2"/>
        <scheme val="minor"/>
      </rPr>
      <t>Rendimientos</t>
    </r>
    <r>
      <rPr>
        <sz val="11"/>
        <color theme="1"/>
        <rFont val="Calibri"/>
        <family val="2"/>
        <scheme val="minor"/>
      </rPr>
      <t xml:space="preserve"> provenientes de Recursos de Destinación Específica</t>
    </r>
  </si>
  <si>
    <t>2-4-3-02</t>
  </si>
  <si>
    <t>Rendimientos provenientes de Recursos de Libre Destinación</t>
  </si>
  <si>
    <t>2-4-3-03</t>
  </si>
  <si>
    <t>Rendimientos Financieros Estampilla UD</t>
  </si>
  <si>
    <t>2-2-4</t>
  </si>
  <si>
    <t>Aportes  Distrito</t>
  </si>
  <si>
    <t>2-2-4-01</t>
  </si>
  <si>
    <t>Aporte Ordinario</t>
  </si>
  <si>
    <t>2-2-4-02</t>
  </si>
  <si>
    <t>Vigencia Anterior</t>
  </si>
  <si>
    <t>2-2-4-01-02</t>
  </si>
  <si>
    <t>Reservas</t>
  </si>
  <si>
    <t>2-2-4-01-02-01</t>
  </si>
  <si>
    <t>Reservas SGP Salud</t>
  </si>
  <si>
    <t>2-2-4-01-04</t>
  </si>
  <si>
    <t>Reservas SGP Propósito General</t>
  </si>
  <si>
    <t>2-2-4-01-05</t>
  </si>
  <si>
    <t>IVA Cedido de Licores</t>
  </si>
  <si>
    <t>2-2-4-01-06</t>
  </si>
  <si>
    <t>IVA  Telefonía Móvil</t>
  </si>
  <si>
    <t>TOTAL  RECURSOS FINANCIACIÓN RESERVAS</t>
  </si>
  <si>
    <t xml:space="preserve">SANDRA RUIZ MEDELLIN </t>
  </si>
  <si>
    <t>Responsable Del Presupuesto</t>
  </si>
  <si>
    <t>Ordenador del Gasto</t>
  </si>
  <si>
    <r>
      <rPr>
        <vertAlign val="superscript"/>
        <sz val="11"/>
        <color indexed="8"/>
        <rFont val="Calibri"/>
        <family val="2"/>
      </rPr>
      <t>1, 2 y 3/</t>
    </r>
    <r>
      <rPr>
        <sz val="11"/>
        <color theme="1"/>
        <rFont val="Calibri"/>
        <family val="2"/>
        <scheme val="minor"/>
      </rPr>
      <t xml:space="preserve"> Los datos deben coincidir con el Informe de Ejecución de Reservas Presupuestales del sistema PREDIS</t>
    </r>
  </si>
  <si>
    <t>EJECUCION DE PRESUPUESTO RENTAS E INGRESOS</t>
  </si>
  <si>
    <t>ENTIDAD:                                    228 - UNIDAD ADMINISTRATIVA ESPECIAL DE SERVICIOS PÚBLICOS</t>
  </si>
  <si>
    <t>MES:                                                                    ENERO</t>
  </si>
  <si>
    <t>UNIDAD EJECUTORA:               01 - UNIDAD 01</t>
  </si>
  <si>
    <t>VIGENCIA FISCAL:                                             2021</t>
  </si>
  <si>
    <t>Ce.gestores / Pos.presupuestarias</t>
  </si>
  <si>
    <t>Aprop. Inicial</t>
  </si>
  <si>
    <t>Modificac. Acumulado</t>
  </si>
  <si>
    <t>Recaudo Mes</t>
  </si>
  <si>
    <t>Saldo por Recaudar</t>
  </si>
  <si>
    <t>% Recaud.</t>
  </si>
  <si>
    <t>Reconocimiento Mes</t>
  </si>
  <si>
    <t>Reconon. Acumulado</t>
  </si>
  <si>
    <t>Saldo Pdte Reconocer</t>
  </si>
  <si>
    <t>% Ej. Ppto</t>
  </si>
  <si>
    <t>12102050101010201  Servicios de alquiler o arrendamiento con o sin op</t>
  </si>
  <si>
    <t>12102050101010301  Servicios de oficinas centrales</t>
  </si>
  <si>
    <t>121020501010104    Servicios Funerarios, de Cremación y Sepultura</t>
  </si>
  <si>
    <t>124030202          Superávit fiscal de ingresos de destinación especí</t>
  </si>
  <si>
    <t>124030302          Superávit fiscal no incorporado de ingresos de des</t>
  </si>
  <si>
    <t>124030303          Superávit fiscal no incorporado de ingresos de lib</t>
  </si>
  <si>
    <t>124050203          Recursos propios con destinación específica</t>
  </si>
  <si>
    <t>124050204          Recursos propios de libre destinación</t>
  </si>
  <si>
    <t>12409              REINTEGROS</t>
  </si>
  <si>
    <t>1250101           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</si>
</sst>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6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7">
    <xf numFmtId="0" fontId="0" fillId="0" borderId="0" xfId="0"/>
    <xf numFmtId="164" fontId="0" fillId="0" borderId="0" xfId="1" applyNumberFormat="1" applyFont="1"/>
    <xf numFmtId="0" fontId="16" fillId="33" borderId="10" xfId="0" applyFont="1" applyFill="1" applyBorder="1"/>
    <xf numFmtId="164" fontId="16" fillId="33" borderId="11" xfId="1" applyNumberFormat="1" applyFont="1" applyFill="1" applyBorder="1"/>
    <xf numFmtId="0" fontId="16" fillId="33" borderId="11" xfId="0" applyFont="1" applyFill="1" applyBorder="1"/>
    <xf numFmtId="164" fontId="0" fillId="33" borderId="11" xfId="1" applyNumberFormat="1" applyFont="1" applyFill="1" applyBorder="1"/>
    <xf numFmtId="43" fontId="0" fillId="33" borderId="11" xfId="1" applyFont="1" applyFill="1" applyBorder="1"/>
    <xf numFmtId="0" fontId="0" fillId="33" borderId="11" xfId="0" applyFill="1" applyBorder="1"/>
    <xf numFmtId="0" fontId="16" fillId="33" borderId="13" xfId="0" applyFont="1" applyFill="1" applyBorder="1"/>
    <xf numFmtId="164" fontId="16" fillId="33" borderId="14" xfId="1" applyNumberFormat="1" applyFont="1" applyFill="1" applyBorder="1"/>
    <xf numFmtId="0" fontId="16" fillId="33" borderId="14" xfId="0" applyFont="1" applyFill="1" applyBorder="1"/>
    <xf numFmtId="164" fontId="0" fillId="33" borderId="14" xfId="1" applyNumberFormat="1" applyFont="1" applyFill="1" applyBorder="1"/>
    <xf numFmtId="43" fontId="0" fillId="33" borderId="14" xfId="1" applyFont="1" applyFill="1" applyBorder="1"/>
    <xf numFmtId="0" fontId="0" fillId="33" borderId="14" xfId="0" applyFill="1" applyBorder="1"/>
    <xf numFmtId="0" fontId="19" fillId="33" borderId="16" xfId="0" applyFont="1" applyFill="1" applyBorder="1" applyAlignment="1">
      <alignment vertical="center"/>
    </xf>
    <xf numFmtId="0" fontId="19" fillId="33" borderId="16" xfId="0" applyFont="1" applyFill="1" applyBorder="1" applyAlignment="1">
      <alignment horizontal="center" vertical="center" wrapText="1"/>
    </xf>
    <xf numFmtId="43" fontId="19" fillId="33" borderId="16" xfId="0" applyNumberFormat="1" applyFont="1" applyFill="1" applyBorder="1" applyAlignment="1">
      <alignment horizontal="center" vertical="center" wrapText="1"/>
    </xf>
    <xf numFmtId="0" fontId="19" fillId="33" borderId="0" xfId="0" applyFont="1" applyFill="1" applyAlignment="1">
      <alignment vertical="center"/>
    </xf>
    <xf numFmtId="0" fontId="16" fillId="33" borderId="16" xfId="0" applyFont="1" applyFill="1" applyBorder="1"/>
    <xf numFmtId="164" fontId="16" fillId="33" borderId="16" xfId="1" applyNumberFormat="1" applyFont="1" applyFill="1" applyBorder="1"/>
    <xf numFmtId="10" fontId="16" fillId="0" borderId="0" xfId="2" applyNumberFormat="1" applyFont="1"/>
    <xf numFmtId="0" fontId="16" fillId="33" borderId="0" xfId="0" applyFont="1" applyFill="1" applyAlignment="1">
      <alignment horizontal="left"/>
    </xf>
    <xf numFmtId="164" fontId="16" fillId="0" borderId="0" xfId="1" applyNumberFormat="1" applyFont="1"/>
    <xf numFmtId="9" fontId="16" fillId="0" borderId="0" xfId="2" applyFont="1"/>
    <xf numFmtId="0" fontId="0" fillId="0" borderId="16" xfId="0" applyBorder="1"/>
    <xf numFmtId="164" fontId="0" fillId="0" borderId="16" xfId="1" applyNumberFormat="1" applyFont="1" applyBorder="1"/>
    <xf numFmtId="2" fontId="0" fillId="0" borderId="16" xfId="0" applyNumberFormat="1" applyBorder="1"/>
    <xf numFmtId="0" fontId="0" fillId="33" borderId="0" xfId="0" applyFill="1"/>
    <xf numFmtId="164" fontId="0" fillId="33" borderId="0" xfId="1" applyNumberFormat="1" applyFont="1" applyFill="1"/>
    <xf numFmtId="43" fontId="0" fillId="33" borderId="0" xfId="1" applyFont="1" applyFill="1"/>
    <xf numFmtId="164" fontId="20" fillId="33" borderId="0" xfId="1" applyNumberFormat="1" applyFont="1" applyFill="1"/>
    <xf numFmtId="0" fontId="21" fillId="33" borderId="0" xfId="0" applyFont="1" applyFill="1"/>
    <xf numFmtId="164" fontId="21" fillId="33" borderId="0" xfId="1" applyNumberFormat="1" applyFont="1" applyFill="1"/>
    <xf numFmtId="43" fontId="21" fillId="33" borderId="0" xfId="1" applyFont="1" applyFill="1"/>
    <xf numFmtId="0" fontId="16" fillId="0" borderId="16" xfId="0" applyFont="1" applyBorder="1"/>
    <xf numFmtId="164" fontId="16" fillId="0" borderId="16" xfId="1" applyNumberFormat="1" applyFont="1" applyBorder="1"/>
    <xf numFmtId="2" fontId="16" fillId="0" borderId="16" xfId="0" applyNumberFormat="1" applyFont="1" applyBorder="1"/>
    <xf numFmtId="0" fontId="16" fillId="0" borderId="0" xfId="0" applyFont="1"/>
    <xf numFmtId="10" fontId="16" fillId="0" borderId="16" xfId="2" applyNumberFormat="1" applyFont="1" applyBorder="1"/>
    <xf numFmtId="164" fontId="0" fillId="33" borderId="0" xfId="0" applyNumberFormat="1" applyFill="1"/>
    <xf numFmtId="0" fontId="16" fillId="33" borderId="14" xfId="0" applyFont="1" applyFill="1" applyBorder="1" applyAlignment="1">
      <alignment horizontal="left" vertical="center" wrapText="1"/>
    </xf>
    <xf numFmtId="0" fontId="16" fillId="33" borderId="15" xfId="0" applyFont="1" applyFill="1" applyBorder="1" applyAlignment="1">
      <alignment horizontal="left" vertical="center" wrapText="1"/>
    </xf>
    <xf numFmtId="0" fontId="18" fillId="33" borderId="0" xfId="0" applyFont="1" applyFill="1" applyAlignment="1">
      <alignment horizontal="center" wrapText="1"/>
    </xf>
    <xf numFmtId="0" fontId="18" fillId="33" borderId="0" xfId="0" applyFont="1" applyFill="1" applyAlignment="1">
      <alignment horizontal="center"/>
    </xf>
    <xf numFmtId="0" fontId="16" fillId="33" borderId="11" xfId="0" applyFont="1" applyFill="1" applyBorder="1" applyAlignment="1">
      <alignment horizontal="left" vertical="center" wrapText="1"/>
    </xf>
    <xf numFmtId="0" fontId="16" fillId="33" borderId="12" xfId="0" applyFont="1" applyFill="1" applyBorder="1" applyAlignment="1">
      <alignment horizontal="left" vertical="center" wrapText="1"/>
    </xf>
    <xf numFmtId="0" fontId="22" fillId="33" borderId="0" xfId="0" applyFont="1" applyFill="1" applyAlignment="1">
      <alignment horizontal="center"/>
    </xf>
    <xf numFmtId="164" fontId="22" fillId="33" borderId="0" xfId="1" applyNumberFormat="1" applyFont="1" applyFill="1" applyAlignment="1">
      <alignment horizontal="center"/>
    </xf>
    <xf numFmtId="0" fontId="16" fillId="33" borderId="11" xfId="0" applyFont="1" applyFill="1" applyBorder="1" applyAlignment="1">
      <alignment horizontal="center" wrapText="1"/>
    </xf>
    <xf numFmtId="164" fontId="16" fillId="33" borderId="11" xfId="1" applyNumberFormat="1" applyFont="1" applyFill="1" applyBorder="1" applyAlignment="1">
      <alignment horizontal="center"/>
    </xf>
    <xf numFmtId="0" fontId="16" fillId="33" borderId="0" xfId="0" applyFont="1" applyFill="1" applyAlignment="1">
      <alignment horizontal="center" wrapText="1"/>
    </xf>
    <xf numFmtId="164" fontId="16" fillId="33" borderId="0" xfId="1" applyNumberFormat="1" applyFont="1" applyFill="1" applyAlignment="1">
      <alignment horizontal="center"/>
    </xf>
    <xf numFmtId="0" fontId="23" fillId="0" borderId="0" xfId="0" applyFont="1"/>
    <xf numFmtId="0" fontId="24" fillId="33" borderId="16" xfId="0" applyFont="1" applyFill="1" applyBorder="1"/>
    <xf numFmtId="164" fontId="24" fillId="33" borderId="16" xfId="1" applyNumberFormat="1" applyFont="1" applyFill="1" applyBorder="1" applyAlignment="1">
      <alignment horizontal="center" vertical="center" wrapText="1"/>
    </xf>
    <xf numFmtId="0" fontId="16" fillId="33" borderId="0" xfId="0" applyFont="1" applyFill="1" applyAlignment="1">
      <alignment wrapText="1"/>
    </xf>
    <xf numFmtId="0" fontId="24" fillId="33" borderId="0" xfId="0" applyFont="1" applyFill="1"/>
    <xf numFmtId="0" fontId="24" fillId="0" borderId="16" xfId="0" applyFont="1" applyBorder="1"/>
    <xf numFmtId="3" fontId="24" fillId="0" borderId="16" xfId="0" applyNumberFormat="1" applyFont="1" applyBorder="1" applyAlignment="1">
      <alignment horizontal="right"/>
    </xf>
    <xf numFmtId="4" fontId="24" fillId="0" borderId="16" xfId="0" applyNumberFormat="1" applyFont="1" applyBorder="1" applyAlignment="1">
      <alignment horizontal="right"/>
    </xf>
    <xf numFmtId="0" fontId="24" fillId="0" borderId="0" xfId="0" applyFont="1"/>
    <xf numFmtId="0" fontId="23" fillId="0" borderId="16" xfId="0" applyFont="1" applyBorder="1"/>
    <xf numFmtId="3" fontId="23" fillId="0" borderId="16" xfId="0" applyNumberFormat="1" applyFont="1" applyBorder="1" applyAlignment="1">
      <alignment horizontal="right"/>
    </xf>
    <xf numFmtId="4" fontId="23" fillId="0" borderId="16" xfId="0" applyNumberFormat="1" applyFont="1" applyBorder="1" applyAlignment="1">
      <alignment horizontal="right"/>
    </xf>
    <xf numFmtId="164" fontId="0" fillId="33" borderId="0" xfId="1" applyNumberFormat="1" applyFont="1" applyFill="1" applyAlignment="1">
      <alignment horizontal="center" wrapText="1"/>
    </xf>
    <xf numFmtId="164" fontId="0" fillId="33" borderId="0" xfId="1" applyNumberFormat="1" applyFont="1" applyFill="1" applyBorder="1"/>
    <xf numFmtId="0" fontId="25" fillId="33" borderId="0" xfId="0" applyFont="1" applyFill="1" applyAlignment="1">
      <alignment horizontal="center" wrapText="1"/>
    </xf>
    <xf numFmtId="0" fontId="16" fillId="0" borderId="0" xfId="0" quotePrefix="1" applyFont="1" applyAlignment="1">
      <alignment horizontal="left"/>
    </xf>
    <xf numFmtId="0" fontId="16" fillId="34" borderId="17" xfId="0" applyFont="1" applyFill="1" applyBorder="1" applyAlignment="1">
      <alignment vertical="center"/>
    </xf>
    <xf numFmtId="0" fontId="16" fillId="34" borderId="18" xfId="0" applyFont="1" applyFill="1" applyBorder="1" applyAlignment="1">
      <alignment horizontal="center" vertical="center" wrapText="1"/>
    </xf>
    <xf numFmtId="0" fontId="16" fillId="34" borderId="18" xfId="0" quotePrefix="1" applyFont="1" applyFill="1" applyBorder="1" applyAlignment="1">
      <alignment horizontal="center" vertical="center" wrapText="1"/>
    </xf>
    <xf numFmtId="0" fontId="16" fillId="34" borderId="19" xfId="0" applyFont="1" applyFill="1" applyBorder="1" applyAlignment="1">
      <alignment horizontal="center" vertical="center" wrapText="1"/>
    </xf>
    <xf numFmtId="16" fontId="0" fillId="0" borderId="0" xfId="0" quotePrefix="1" applyNumberFormat="1"/>
    <xf numFmtId="166" fontId="0" fillId="0" borderId="0" xfId="1" applyNumberFormat="1" applyFont="1"/>
    <xf numFmtId="9" fontId="1" fillId="0" borderId="0" xfId="2" applyFont="1"/>
    <xf numFmtId="9" fontId="0" fillId="0" borderId="0" xfId="2" applyFont="1"/>
    <xf numFmtId="0" fontId="0" fillId="0" borderId="0" xfId="0" quotePrefix="1"/>
    <xf numFmtId="166" fontId="0" fillId="33" borderId="0" xfId="1" applyNumberFormat="1" applyFont="1" applyFill="1"/>
    <xf numFmtId="166" fontId="0" fillId="0" borderId="0" xfId="0" applyNumberFormat="1"/>
    <xf numFmtId="0" fontId="16" fillId="35" borderId="17" xfId="0" applyFont="1" applyFill="1" applyBorder="1" applyAlignment="1">
      <alignment vertical="center"/>
    </xf>
    <xf numFmtId="166" fontId="16" fillId="35" borderId="18" xfId="1" applyNumberFormat="1" applyFont="1" applyFill="1" applyBorder="1" applyAlignment="1">
      <alignment horizontal="right" vertical="center" wrapText="1"/>
    </xf>
    <xf numFmtId="9" fontId="16" fillId="35" borderId="19" xfId="2" applyFont="1" applyFill="1" applyBorder="1" applyAlignment="1">
      <alignment horizontal="center" vertical="center" wrapText="1"/>
    </xf>
    <xf numFmtId="0" fontId="16" fillId="0" borderId="0" xfId="0" quotePrefix="1" applyFont="1"/>
    <xf numFmtId="10" fontId="0" fillId="0" borderId="0" xfId="2" applyNumberFormat="1" applyFont="1"/>
    <xf numFmtId="0" fontId="16" fillId="36" borderId="17" xfId="0" applyFont="1" applyFill="1" applyBorder="1" applyAlignment="1">
      <alignment vertical="center"/>
    </xf>
    <xf numFmtId="166" fontId="16" fillId="36" borderId="18" xfId="1" applyNumberFormat="1" applyFont="1" applyFill="1" applyBorder="1" applyAlignment="1">
      <alignment horizontal="right" vertical="center" wrapText="1"/>
    </xf>
    <xf numFmtId="10" fontId="16" fillId="36" borderId="19" xfId="2" applyNumberFormat="1" applyFont="1" applyFill="1" applyBorder="1" applyAlignment="1">
      <alignment horizontal="center" vertical="center" wrapText="1"/>
    </xf>
    <xf numFmtId="0" fontId="16" fillId="37" borderId="17" xfId="0" applyFont="1" applyFill="1" applyBorder="1" applyAlignment="1">
      <alignment vertical="center"/>
    </xf>
    <xf numFmtId="166" fontId="16" fillId="37" borderId="18" xfId="1" applyNumberFormat="1" applyFont="1" applyFill="1" applyBorder="1" applyAlignment="1">
      <alignment horizontal="right" vertical="center" wrapText="1"/>
    </xf>
    <xf numFmtId="10" fontId="16" fillId="37" borderId="19" xfId="2" applyNumberFormat="1" applyFont="1" applyFill="1" applyBorder="1" applyAlignment="1">
      <alignment horizontal="center" vertical="center" wrapText="1"/>
    </xf>
    <xf numFmtId="0" fontId="16" fillId="37" borderId="0" xfId="0" applyFont="1" applyFill="1" applyAlignment="1">
      <alignment vertical="center"/>
    </xf>
    <xf numFmtId="166" fontId="16" fillId="37" borderId="0" xfId="1" applyNumberFormat="1" applyFont="1" applyFill="1" applyBorder="1" applyAlignment="1">
      <alignment horizontal="right" vertical="center" wrapText="1"/>
    </xf>
    <xf numFmtId="166" fontId="16" fillId="37" borderId="20" xfId="1" applyNumberFormat="1" applyFont="1" applyFill="1" applyBorder="1" applyAlignment="1">
      <alignment horizontal="right" vertical="center" wrapText="1"/>
    </xf>
    <xf numFmtId="10" fontId="16" fillId="37" borderId="20" xfId="2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21" xfId="0" applyBorder="1"/>
    <xf numFmtId="166" fontId="0" fillId="0" borderId="21" xfId="0" applyNumberFormat="1" applyBorder="1"/>
    <xf numFmtId="0" fontId="16" fillId="0" borderId="0" xfId="0" quotePrefix="1" applyFont="1" applyAlignment="1">
      <alignment horizontal="center" wrapText="1"/>
    </xf>
    <xf numFmtId="0" fontId="16" fillId="0" borderId="11" xfId="0" quotePrefix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0" xfId="0" applyFont="1" applyAlignment="1">
      <alignment horizontal="center" vertical="top"/>
    </xf>
    <xf numFmtId="0" fontId="16" fillId="0" borderId="0" xfId="0" quotePrefix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/>
    </xf>
    <xf numFmtId="0" fontId="16" fillId="0" borderId="0" xfId="0" quotePrefix="1" applyFont="1" applyAlignment="1">
      <alignment horizontal="center"/>
    </xf>
    <xf numFmtId="49" fontId="0" fillId="0" borderId="0" xfId="0" applyNumberFormat="1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6" fillId="0" borderId="10" xfId="0" applyFont="1" applyBorder="1"/>
    <xf numFmtId="164" fontId="16" fillId="0" borderId="11" xfId="1" applyNumberFormat="1" applyFont="1" applyBorder="1"/>
    <xf numFmtId="0" fontId="16" fillId="0" borderId="11" xfId="0" applyFont="1" applyBorder="1"/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/>
    <xf numFmtId="164" fontId="16" fillId="0" borderId="14" xfId="1" applyNumberFormat="1" applyFont="1" applyBorder="1"/>
    <xf numFmtId="0" fontId="16" fillId="0" borderId="14" xfId="0" applyFont="1" applyBorder="1"/>
    <xf numFmtId="0" fontId="16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4" xfId="1" applyNumberFormat="1" applyFont="1" applyBorder="1"/>
    <xf numFmtId="0" fontId="16" fillId="0" borderId="0" xfId="0" applyFont="1" applyAlignment="1">
      <alignment horizontal="center" wrapText="1"/>
    </xf>
    <xf numFmtId="164" fontId="16" fillId="0" borderId="11" xfId="1" applyNumberFormat="1" applyFont="1" applyBorder="1" applyAlignment="1">
      <alignment horizontal="center"/>
    </xf>
    <xf numFmtId="164" fontId="16" fillId="0" borderId="0" xfId="1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22" fillId="0" borderId="0" xfId="1" applyNumberFormat="1" applyFont="1" applyAlignment="1">
      <alignment horizontal="center"/>
    </xf>
    <xf numFmtId="43" fontId="0" fillId="0" borderId="0" xfId="1" applyFont="1"/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Neutral" xfId="10" builtinId="28" customBuiltin="1"/>
    <cellStyle name="Normal" xfId="0" builtinId="0"/>
    <cellStyle name="Notas" xfId="17" builtinId="10" customBuiltin="1"/>
    <cellStyle name="Porcentaje" xfId="2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74EC2-CC0F-4413-BD3B-7BDCAA128528}">
  <dimension ref="A1:N35"/>
  <sheetViews>
    <sheetView workbookViewId="0">
      <selection activeCell="A24" sqref="A24"/>
    </sheetView>
  </sheetViews>
  <sheetFormatPr baseColWidth="10" defaultRowHeight="14.5" x14ac:dyDescent="0.35"/>
  <cols>
    <col min="1" max="1" width="53.08984375" customWidth="1"/>
    <col min="2" max="2" width="18.26953125" style="1" bestFit="1" customWidth="1"/>
    <col min="3" max="4" width="11" style="1" bestFit="1" customWidth="1"/>
    <col min="5" max="5" width="18.26953125" style="1" bestFit="1" customWidth="1"/>
    <col min="6" max="7" width="17.26953125" style="1" bestFit="1" customWidth="1"/>
    <col min="8" max="8" width="18.26953125" style="1" bestFit="1" customWidth="1"/>
  </cols>
  <sheetData>
    <row r="1" spans="1:13" ht="15.5" x14ac:dyDescent="0.35">
      <c r="A1" s="106" t="s">
        <v>99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ht="15.5" x14ac:dyDescent="0.35">
      <c r="A2" s="106" t="s">
        <v>100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5.5" x14ac:dyDescent="0.35">
      <c r="A3" s="106" t="s">
        <v>101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ht="15.5" x14ac:dyDescent="0.35">
      <c r="A4" s="106" t="s">
        <v>459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3" ht="15.5" x14ac:dyDescent="0.3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</row>
    <row r="6" spans="1:13" x14ac:dyDescent="0.35">
      <c r="A6" s="108" t="s">
        <v>460</v>
      </c>
      <c r="B6" s="109"/>
      <c r="C6" s="109"/>
      <c r="D6" s="109"/>
      <c r="E6" s="109"/>
      <c r="F6" s="109"/>
      <c r="G6" s="109"/>
      <c r="H6" s="109"/>
      <c r="I6" s="110"/>
      <c r="J6" s="111" t="s">
        <v>461</v>
      </c>
      <c r="K6" s="111"/>
      <c r="L6" s="111"/>
      <c r="M6" s="112"/>
    </row>
    <row r="7" spans="1:13" x14ac:dyDescent="0.35">
      <c r="A7" s="113" t="s">
        <v>462</v>
      </c>
      <c r="B7" s="114"/>
      <c r="C7" s="114"/>
      <c r="D7" s="114"/>
      <c r="E7" s="114"/>
      <c r="F7" s="114"/>
      <c r="G7" s="114"/>
      <c r="H7" s="114"/>
      <c r="I7" s="115"/>
      <c r="J7" s="116" t="s">
        <v>463</v>
      </c>
      <c r="K7" s="116"/>
      <c r="L7" s="116"/>
      <c r="M7" s="117"/>
    </row>
    <row r="8" spans="1:13" s="119" customFormat="1" ht="29" x14ac:dyDescent="0.35">
      <c r="A8" s="118" t="s">
        <v>464</v>
      </c>
      <c r="B8" s="118" t="s">
        <v>465</v>
      </c>
      <c r="C8" s="118" t="s">
        <v>2</v>
      </c>
      <c r="D8" s="118" t="s">
        <v>466</v>
      </c>
      <c r="E8" s="118" t="s">
        <v>4</v>
      </c>
      <c r="F8" s="118" t="s">
        <v>467</v>
      </c>
      <c r="G8" s="118" t="s">
        <v>412</v>
      </c>
      <c r="H8" s="118" t="s">
        <v>468</v>
      </c>
      <c r="I8" s="118" t="s">
        <v>469</v>
      </c>
      <c r="J8" s="118" t="s">
        <v>470</v>
      </c>
      <c r="K8" s="118" t="s">
        <v>471</v>
      </c>
      <c r="L8" s="118" t="s">
        <v>472</v>
      </c>
      <c r="M8" s="118" t="s">
        <v>473</v>
      </c>
    </row>
    <row r="9" spans="1:13" s="37" customFormat="1" x14ac:dyDescent="0.35">
      <c r="A9" s="34" t="s">
        <v>21</v>
      </c>
      <c r="B9" s="35">
        <v>-378470965000</v>
      </c>
      <c r="C9" s="35">
        <v>0</v>
      </c>
      <c r="D9" s="35">
        <v>0</v>
      </c>
      <c r="E9" s="35">
        <v>-378470965000</v>
      </c>
      <c r="F9" s="35">
        <v>-39015520198</v>
      </c>
      <c r="G9" s="35">
        <v>-39015520198</v>
      </c>
      <c r="H9" s="35">
        <v>-339455444802</v>
      </c>
      <c r="I9" s="36">
        <v>10.3087</v>
      </c>
      <c r="J9" s="35">
        <v>0</v>
      </c>
      <c r="K9" s="35">
        <v>0</v>
      </c>
      <c r="L9" s="35">
        <v>0</v>
      </c>
      <c r="M9" s="35">
        <v>0</v>
      </c>
    </row>
    <row r="10" spans="1:13" s="37" customFormat="1" x14ac:dyDescent="0.35">
      <c r="A10" s="34" t="s">
        <v>22</v>
      </c>
      <c r="B10" s="35">
        <v>-378470965000</v>
      </c>
      <c r="C10" s="35">
        <v>0</v>
      </c>
      <c r="D10" s="35">
        <v>0</v>
      </c>
      <c r="E10" s="35">
        <v>-378470965000</v>
      </c>
      <c r="F10" s="35">
        <v>-39015520198</v>
      </c>
      <c r="G10" s="35">
        <v>-39015520198</v>
      </c>
      <c r="H10" s="35">
        <v>-339455444802</v>
      </c>
      <c r="I10" s="36">
        <v>10.3087</v>
      </c>
      <c r="J10" s="35">
        <v>0</v>
      </c>
      <c r="K10" s="35">
        <v>0</v>
      </c>
      <c r="L10" s="35">
        <v>0</v>
      </c>
      <c r="M10" s="35">
        <v>0</v>
      </c>
    </row>
    <row r="11" spans="1:13" x14ac:dyDescent="0.35">
      <c r="A11" s="24" t="s">
        <v>474</v>
      </c>
      <c r="B11" s="25">
        <v>-30446000</v>
      </c>
      <c r="C11" s="25">
        <v>0</v>
      </c>
      <c r="D11" s="25">
        <v>0</v>
      </c>
      <c r="E11" s="25">
        <v>-30446000</v>
      </c>
      <c r="F11" s="25">
        <v>-3041023</v>
      </c>
      <c r="G11" s="25">
        <v>-3041023</v>
      </c>
      <c r="H11" s="25">
        <v>-27404977</v>
      </c>
      <c r="I11" s="26">
        <v>9.9883000000000006</v>
      </c>
      <c r="J11" s="25">
        <v>0</v>
      </c>
      <c r="K11" s="25">
        <v>0</v>
      </c>
      <c r="L11" s="25">
        <v>0</v>
      </c>
      <c r="M11" s="25">
        <v>0</v>
      </c>
    </row>
    <row r="12" spans="1:13" x14ac:dyDescent="0.35">
      <c r="A12" s="24" t="s">
        <v>475</v>
      </c>
      <c r="B12" s="25">
        <v>-190160000</v>
      </c>
      <c r="C12" s="25">
        <v>0</v>
      </c>
      <c r="D12" s="25">
        <v>0</v>
      </c>
      <c r="E12" s="25">
        <v>-190160000</v>
      </c>
      <c r="F12" s="25">
        <v>-95080172</v>
      </c>
      <c r="G12" s="25">
        <v>-95080172</v>
      </c>
      <c r="H12" s="25">
        <v>-95079828</v>
      </c>
      <c r="I12" s="26">
        <v>50.000100000000003</v>
      </c>
      <c r="J12" s="25">
        <v>0</v>
      </c>
      <c r="K12" s="25">
        <v>0</v>
      </c>
      <c r="L12" s="25">
        <v>0</v>
      </c>
      <c r="M12" s="25">
        <v>0</v>
      </c>
    </row>
    <row r="13" spans="1:13" x14ac:dyDescent="0.35">
      <c r="A13" s="24" t="s">
        <v>476</v>
      </c>
      <c r="B13" s="25">
        <v>-1706545000</v>
      </c>
      <c r="C13" s="25">
        <v>0</v>
      </c>
      <c r="D13" s="25">
        <v>0</v>
      </c>
      <c r="E13" s="25">
        <v>-1706545000</v>
      </c>
      <c r="F13" s="25">
        <v>-18295834</v>
      </c>
      <c r="G13" s="25">
        <v>-18295834</v>
      </c>
      <c r="H13" s="25">
        <v>-1688249166</v>
      </c>
      <c r="I13" s="26">
        <v>1.0721000000000001</v>
      </c>
      <c r="J13" s="25">
        <v>0</v>
      </c>
      <c r="K13" s="25">
        <v>0</v>
      </c>
      <c r="L13" s="25">
        <v>0</v>
      </c>
      <c r="M13" s="25">
        <v>0</v>
      </c>
    </row>
    <row r="14" spans="1:13" x14ac:dyDescent="0.35">
      <c r="A14" s="24" t="s">
        <v>477</v>
      </c>
      <c r="B14" s="25">
        <v>-24075155000</v>
      </c>
      <c r="C14" s="25">
        <v>0</v>
      </c>
      <c r="D14" s="25">
        <v>0</v>
      </c>
      <c r="E14" s="25">
        <v>-24075155000</v>
      </c>
      <c r="F14" s="25">
        <v>-24075155000</v>
      </c>
      <c r="G14" s="25">
        <v>-24075155000</v>
      </c>
      <c r="H14" s="25">
        <v>0</v>
      </c>
      <c r="I14" s="26">
        <v>100</v>
      </c>
      <c r="J14" s="25">
        <v>0</v>
      </c>
      <c r="K14" s="25">
        <v>0</v>
      </c>
      <c r="L14" s="25">
        <v>0</v>
      </c>
      <c r="M14" s="25">
        <v>0</v>
      </c>
    </row>
    <row r="15" spans="1:13" x14ac:dyDescent="0.35">
      <c r="A15" s="24" t="s">
        <v>478</v>
      </c>
      <c r="B15" s="25">
        <v>-10889784000</v>
      </c>
      <c r="C15" s="25">
        <v>0</v>
      </c>
      <c r="D15" s="25">
        <v>0</v>
      </c>
      <c r="E15" s="25">
        <v>-10889784000</v>
      </c>
      <c r="F15" s="25">
        <v>-10889784000</v>
      </c>
      <c r="G15" s="25">
        <v>-10889784000</v>
      </c>
      <c r="H15" s="25">
        <v>0</v>
      </c>
      <c r="I15" s="26">
        <v>100</v>
      </c>
      <c r="J15" s="25">
        <v>0</v>
      </c>
      <c r="K15" s="25">
        <v>0</v>
      </c>
      <c r="L15" s="25">
        <v>0</v>
      </c>
      <c r="M15" s="25">
        <v>0</v>
      </c>
    </row>
    <row r="16" spans="1:13" x14ac:dyDescent="0.35">
      <c r="A16" s="24" t="s">
        <v>479</v>
      </c>
      <c r="B16" s="25">
        <v>-2825163000</v>
      </c>
      <c r="C16" s="25">
        <v>0</v>
      </c>
      <c r="D16" s="25">
        <v>0</v>
      </c>
      <c r="E16" s="25">
        <v>-2825163000</v>
      </c>
      <c r="F16" s="25">
        <v>-2825163000</v>
      </c>
      <c r="G16" s="25">
        <v>-2825163000</v>
      </c>
      <c r="H16" s="25">
        <v>0</v>
      </c>
      <c r="I16" s="26">
        <v>100</v>
      </c>
      <c r="J16" s="25">
        <v>0</v>
      </c>
      <c r="K16" s="25">
        <v>0</v>
      </c>
      <c r="L16" s="25">
        <v>0</v>
      </c>
      <c r="M16" s="25">
        <v>0</v>
      </c>
    </row>
    <row r="17" spans="1:13" x14ac:dyDescent="0.35">
      <c r="A17" s="24" t="s">
        <v>480</v>
      </c>
      <c r="B17" s="25">
        <v>-3500000000</v>
      </c>
      <c r="C17" s="25">
        <v>0</v>
      </c>
      <c r="D17" s="25">
        <v>0</v>
      </c>
      <c r="E17" s="25">
        <v>-3500000000</v>
      </c>
      <c r="F17" s="25">
        <v>-144313922</v>
      </c>
      <c r="G17" s="25">
        <v>-144313922</v>
      </c>
      <c r="H17" s="25">
        <v>-3355686078</v>
      </c>
      <c r="I17" s="26">
        <v>4.1233000000000004</v>
      </c>
      <c r="J17" s="25">
        <v>0</v>
      </c>
      <c r="K17" s="25">
        <v>0</v>
      </c>
      <c r="L17" s="25">
        <v>0</v>
      </c>
      <c r="M17" s="25">
        <v>0</v>
      </c>
    </row>
    <row r="18" spans="1:13" x14ac:dyDescent="0.35">
      <c r="A18" s="24" t="s">
        <v>481</v>
      </c>
      <c r="B18" s="25">
        <v>-252000000</v>
      </c>
      <c r="C18" s="25">
        <v>0</v>
      </c>
      <c r="D18" s="25">
        <v>0</v>
      </c>
      <c r="E18" s="25">
        <v>-252000000</v>
      </c>
      <c r="F18" s="25">
        <v>-11417377</v>
      </c>
      <c r="G18" s="25">
        <v>-11417377</v>
      </c>
      <c r="H18" s="25">
        <v>-240582623</v>
      </c>
      <c r="I18" s="26">
        <v>4.5307000000000004</v>
      </c>
      <c r="J18" s="25">
        <v>0</v>
      </c>
      <c r="K18" s="25">
        <v>0</v>
      </c>
      <c r="L18" s="25">
        <v>0</v>
      </c>
      <c r="M18" s="25">
        <v>0</v>
      </c>
    </row>
    <row r="19" spans="1:13" x14ac:dyDescent="0.35">
      <c r="A19" s="24" t="s">
        <v>482</v>
      </c>
      <c r="B19" s="25">
        <v>0</v>
      </c>
      <c r="C19" s="25">
        <v>0</v>
      </c>
      <c r="D19" s="25">
        <v>0</v>
      </c>
      <c r="E19" s="25">
        <v>0</v>
      </c>
      <c r="F19" s="25">
        <v>-7090</v>
      </c>
      <c r="G19" s="25">
        <v>-7090</v>
      </c>
      <c r="H19" s="25">
        <v>7090</v>
      </c>
      <c r="I19" s="26">
        <v>0</v>
      </c>
      <c r="J19" s="25">
        <v>0</v>
      </c>
      <c r="K19" s="25">
        <v>0</v>
      </c>
      <c r="L19" s="25">
        <v>0</v>
      </c>
      <c r="M19" s="25">
        <v>0</v>
      </c>
    </row>
    <row r="20" spans="1:13" x14ac:dyDescent="0.35">
      <c r="A20" s="24" t="s">
        <v>483</v>
      </c>
      <c r="B20" s="25">
        <v>-335001712000</v>
      </c>
      <c r="C20" s="25">
        <v>0</v>
      </c>
      <c r="D20" s="25">
        <v>0</v>
      </c>
      <c r="E20" s="25">
        <v>-335001712000</v>
      </c>
      <c r="F20" s="25">
        <v>-953262780</v>
      </c>
      <c r="G20" s="25">
        <v>-953262780</v>
      </c>
      <c r="H20" s="25">
        <v>-334048449220</v>
      </c>
      <c r="I20" s="26">
        <v>0.28460000000000002</v>
      </c>
      <c r="J20" s="25">
        <v>0</v>
      </c>
      <c r="K20" s="25">
        <v>0</v>
      </c>
      <c r="L20" s="25">
        <v>0</v>
      </c>
      <c r="M20" s="25">
        <v>0</v>
      </c>
    </row>
    <row r="26" spans="1:13" x14ac:dyDescent="0.35">
      <c r="J26" s="1"/>
      <c r="K26" s="1"/>
      <c r="L26" s="1"/>
    </row>
    <row r="27" spans="1:13" x14ac:dyDescent="0.35">
      <c r="J27" s="1"/>
      <c r="K27" s="1"/>
      <c r="L27" s="1"/>
    </row>
    <row r="28" spans="1:13" x14ac:dyDescent="0.35">
      <c r="B28" s="120"/>
      <c r="C28" s="120"/>
      <c r="J28" s="1"/>
      <c r="K28" s="1"/>
      <c r="L28" s="1"/>
    </row>
    <row r="29" spans="1:13" s="37" customFormat="1" x14ac:dyDescent="0.35">
      <c r="B29" s="121" t="s">
        <v>112</v>
      </c>
      <c r="C29" s="121"/>
      <c r="D29" s="22"/>
      <c r="E29" s="22"/>
      <c r="F29" s="22"/>
      <c r="G29" s="122" t="s">
        <v>113</v>
      </c>
      <c r="H29" s="122"/>
      <c r="I29"/>
      <c r="J29" s="1"/>
      <c r="K29" s="1"/>
      <c r="L29" s="1"/>
    </row>
    <row r="30" spans="1:13" s="37" customFormat="1" x14ac:dyDescent="0.35">
      <c r="B30" s="121" t="s">
        <v>114</v>
      </c>
      <c r="C30" s="121"/>
      <c r="D30" s="22"/>
      <c r="E30" s="22"/>
      <c r="F30" s="22"/>
      <c r="G30" s="123" t="s">
        <v>115</v>
      </c>
      <c r="H30" s="123"/>
      <c r="I30"/>
      <c r="J30" s="1"/>
      <c r="K30" s="1"/>
      <c r="L30" s="1"/>
    </row>
    <row r="31" spans="1:13" x14ac:dyDescent="0.35">
      <c r="B31" s="124" t="s">
        <v>116</v>
      </c>
      <c r="C31" s="124"/>
      <c r="G31" s="125" t="s">
        <v>117</v>
      </c>
      <c r="H31" s="125"/>
      <c r="J31" s="1"/>
      <c r="K31" s="1"/>
      <c r="L31" s="1"/>
    </row>
    <row r="32" spans="1:13" x14ac:dyDescent="0.35">
      <c r="B32" s="124" t="s">
        <v>118</v>
      </c>
      <c r="C32" s="124"/>
      <c r="G32" s="125" t="s">
        <v>118</v>
      </c>
      <c r="H32" s="125"/>
      <c r="J32" s="1"/>
      <c r="K32" s="1"/>
      <c r="L32" s="1"/>
    </row>
    <row r="33" spans="9:14" x14ac:dyDescent="0.35">
      <c r="I33" s="126"/>
      <c r="J33" s="1"/>
      <c r="K33" s="1"/>
      <c r="L33" s="1"/>
      <c r="M33" s="1"/>
      <c r="N33" s="126"/>
    </row>
    <row r="34" spans="9:14" x14ac:dyDescent="0.35">
      <c r="I34" s="126"/>
      <c r="J34" s="1"/>
      <c r="K34" s="1"/>
      <c r="L34" s="1"/>
      <c r="M34" s="1"/>
      <c r="N34" s="126"/>
    </row>
    <row r="35" spans="9:14" x14ac:dyDescent="0.35">
      <c r="I35" s="126"/>
      <c r="J35" s="1"/>
      <c r="K35" s="1"/>
      <c r="L35" s="1"/>
      <c r="M35" s="1"/>
      <c r="N35" s="126"/>
    </row>
  </sheetData>
  <mergeCells count="14">
    <mergeCell ref="B32:C32"/>
    <mergeCell ref="G32:H32"/>
    <mergeCell ref="B29:C29"/>
    <mergeCell ref="G29:H29"/>
    <mergeCell ref="B30:C30"/>
    <mergeCell ref="G30:H30"/>
    <mergeCell ref="B31:C31"/>
    <mergeCell ref="G31:H31"/>
    <mergeCell ref="A1:M1"/>
    <mergeCell ref="A2:M2"/>
    <mergeCell ref="A3:M3"/>
    <mergeCell ref="A4:M4"/>
    <mergeCell ref="J6:M6"/>
    <mergeCell ref="J7:M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3"/>
  <sheetViews>
    <sheetView tabSelected="1" zoomScale="86" zoomScaleNormal="86" workbookViewId="0">
      <selection sqref="A1:U1"/>
    </sheetView>
  </sheetViews>
  <sheetFormatPr baseColWidth="10" defaultRowHeight="14.5" x14ac:dyDescent="0.35"/>
  <cols>
    <col min="1" max="1" width="56.08984375" customWidth="1"/>
    <col min="2" max="2" width="18.26953125" style="1" bestFit="1" customWidth="1"/>
    <col min="3" max="4" width="11" style="1" bestFit="1" customWidth="1"/>
    <col min="5" max="5" width="18.26953125" style="1" bestFit="1" customWidth="1"/>
    <col min="6" max="6" width="11" style="1" bestFit="1" customWidth="1"/>
    <col min="7" max="7" width="18.26953125" style="1" bestFit="1" customWidth="1"/>
    <col min="8" max="9" width="16.26953125" style="1" bestFit="1" customWidth="1"/>
    <col min="10" max="10" width="18.26953125" style="1" bestFit="1" customWidth="1"/>
    <col min="11" max="13" width="16.26953125" style="1" bestFit="1" customWidth="1"/>
    <col min="15" max="16" width="14.6328125" style="1" bestFit="1" customWidth="1"/>
    <col min="17" max="17" width="16.26953125" style="1" bestFit="1" customWidth="1"/>
    <col min="18" max="18" width="17.6328125" customWidth="1"/>
    <col min="19" max="21" width="17.90625" style="1" customWidth="1"/>
  </cols>
  <sheetData>
    <row r="1" spans="1:22" ht="15.5" x14ac:dyDescent="0.35">
      <c r="A1" s="42" t="s">
        <v>99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2" ht="15.5" x14ac:dyDescent="0.35">
      <c r="A2" s="43" t="s">
        <v>100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2" ht="15.5" x14ac:dyDescent="0.35">
      <c r="A3" s="43" t="s">
        <v>101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2" ht="15.5" x14ac:dyDescent="0.35">
      <c r="A4" s="42" t="s">
        <v>102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2" x14ac:dyDescent="0.35">
      <c r="A5" s="2" t="s">
        <v>103</v>
      </c>
      <c r="B5" s="3"/>
      <c r="C5" s="3"/>
      <c r="D5" s="3"/>
      <c r="E5" s="3"/>
      <c r="F5" s="3"/>
      <c r="G5" s="3"/>
      <c r="H5" s="3"/>
      <c r="I5" s="4"/>
      <c r="J5" s="5"/>
      <c r="K5" s="5"/>
      <c r="L5" s="5"/>
      <c r="M5" s="5"/>
      <c r="N5" s="6"/>
      <c r="O5" s="5"/>
      <c r="P5" s="5"/>
      <c r="Q5" s="5"/>
      <c r="R5" s="7"/>
      <c r="S5" s="44" t="s">
        <v>105</v>
      </c>
      <c r="T5" s="44"/>
      <c r="U5" s="45"/>
    </row>
    <row r="6" spans="1:22" x14ac:dyDescent="0.35">
      <c r="A6" s="8" t="s">
        <v>104</v>
      </c>
      <c r="B6" s="9"/>
      <c r="C6" s="9"/>
      <c r="D6" s="9"/>
      <c r="E6" s="9"/>
      <c r="F6" s="9"/>
      <c r="G6" s="9"/>
      <c r="H6" s="9"/>
      <c r="I6" s="10"/>
      <c r="J6" s="11"/>
      <c r="K6" s="11"/>
      <c r="L6" s="11"/>
      <c r="M6" s="11"/>
      <c r="N6" s="12"/>
      <c r="O6" s="11"/>
      <c r="P6" s="11"/>
      <c r="Q6" s="11"/>
      <c r="R6" s="13"/>
      <c r="S6" s="40" t="s">
        <v>106</v>
      </c>
      <c r="T6" s="40"/>
      <c r="U6" s="41"/>
    </row>
    <row r="7" spans="1:22" s="17" customFormat="1" ht="55.5" x14ac:dyDescent="0.35">
      <c r="A7" s="14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5" t="s">
        <v>5</v>
      </c>
      <c r="G7" s="15" t="s">
        <v>6</v>
      </c>
      <c r="H7" s="15" t="s">
        <v>7</v>
      </c>
      <c r="I7" s="15" t="s">
        <v>8</v>
      </c>
      <c r="J7" s="15" t="s">
        <v>9</v>
      </c>
      <c r="K7" s="15" t="s">
        <v>10</v>
      </c>
      <c r="L7" s="15" t="s">
        <v>11</v>
      </c>
      <c r="M7" s="15" t="s">
        <v>12</v>
      </c>
      <c r="N7" s="16" t="s">
        <v>13</v>
      </c>
      <c r="O7" s="15" t="s">
        <v>14</v>
      </c>
      <c r="P7" s="15" t="s">
        <v>15</v>
      </c>
      <c r="Q7" s="15" t="s">
        <v>16</v>
      </c>
      <c r="R7" s="15" t="s">
        <v>17</v>
      </c>
      <c r="S7" s="15" t="s">
        <v>18</v>
      </c>
      <c r="T7" s="15" t="s">
        <v>19</v>
      </c>
      <c r="U7" s="15" t="s">
        <v>20</v>
      </c>
    </row>
    <row r="8" spans="1:22" s="37" customFormat="1" x14ac:dyDescent="0.35">
      <c r="A8" s="34" t="s">
        <v>21</v>
      </c>
      <c r="B8" s="35">
        <v>378470965000</v>
      </c>
      <c r="C8" s="35">
        <v>0</v>
      </c>
      <c r="D8" s="35">
        <v>0</v>
      </c>
      <c r="E8" s="35">
        <v>378470965000</v>
      </c>
      <c r="F8" s="35">
        <v>0</v>
      </c>
      <c r="G8" s="35">
        <v>378470965000</v>
      </c>
      <c r="H8" s="35">
        <v>7843841100</v>
      </c>
      <c r="I8" s="35">
        <v>7843841100</v>
      </c>
      <c r="J8" s="35">
        <v>370627123900</v>
      </c>
      <c r="K8" s="35">
        <v>3206108381</v>
      </c>
      <c r="L8" s="35">
        <v>3206108381</v>
      </c>
      <c r="M8" s="35">
        <v>4637732719</v>
      </c>
      <c r="N8" s="36">
        <v>0.84709999999999996</v>
      </c>
      <c r="O8" s="35">
        <v>953262780</v>
      </c>
      <c r="P8" s="35">
        <v>953262780</v>
      </c>
      <c r="Q8" s="35">
        <v>2252845601</v>
      </c>
      <c r="R8" s="36">
        <v>0.25190000000000001</v>
      </c>
      <c r="S8" s="35">
        <v>953262780</v>
      </c>
      <c r="T8" s="35">
        <v>953262780</v>
      </c>
      <c r="U8" s="35">
        <v>0</v>
      </c>
    </row>
    <row r="9" spans="1:22" s="37" customFormat="1" x14ac:dyDescent="0.35">
      <c r="A9" s="34" t="s">
        <v>22</v>
      </c>
      <c r="B9" s="35">
        <v>378470965000</v>
      </c>
      <c r="C9" s="35">
        <v>0</v>
      </c>
      <c r="D9" s="35">
        <v>0</v>
      </c>
      <c r="E9" s="35">
        <v>378470965000</v>
      </c>
      <c r="F9" s="35">
        <v>0</v>
      </c>
      <c r="G9" s="35">
        <v>378470965000</v>
      </c>
      <c r="H9" s="35">
        <v>7843841100</v>
      </c>
      <c r="I9" s="35">
        <v>7843841100</v>
      </c>
      <c r="J9" s="35">
        <v>370627123900</v>
      </c>
      <c r="K9" s="35">
        <v>3206108381</v>
      </c>
      <c r="L9" s="35">
        <v>3206108381</v>
      </c>
      <c r="M9" s="35">
        <v>4637732719</v>
      </c>
      <c r="N9" s="36">
        <v>0.84709999999999996</v>
      </c>
      <c r="O9" s="35">
        <v>953262780</v>
      </c>
      <c r="P9" s="35">
        <v>953262780</v>
      </c>
      <c r="Q9" s="35">
        <v>2252845601</v>
      </c>
      <c r="R9" s="36">
        <v>0.25190000000000001</v>
      </c>
      <c r="S9" s="35">
        <v>953262780</v>
      </c>
      <c r="T9" s="35">
        <v>953262780</v>
      </c>
      <c r="U9" s="35">
        <v>0</v>
      </c>
    </row>
    <row r="10" spans="1:22" s="37" customFormat="1" x14ac:dyDescent="0.35">
      <c r="A10" s="34" t="s">
        <v>23</v>
      </c>
      <c r="B10" s="35">
        <v>231353018000</v>
      </c>
      <c r="C10" s="35">
        <v>0</v>
      </c>
      <c r="D10" s="35">
        <v>0</v>
      </c>
      <c r="E10" s="35">
        <v>231353018000</v>
      </c>
      <c r="F10" s="35">
        <v>0</v>
      </c>
      <c r="G10" s="35">
        <v>231353018000</v>
      </c>
      <c r="H10" s="35">
        <v>1145814348</v>
      </c>
      <c r="I10" s="35">
        <v>1145814348</v>
      </c>
      <c r="J10" s="35">
        <v>230207203652</v>
      </c>
      <c r="K10" s="35">
        <v>1114814348</v>
      </c>
      <c r="L10" s="35">
        <v>1114814348</v>
      </c>
      <c r="M10" s="35">
        <v>31000000</v>
      </c>
      <c r="N10" s="36">
        <v>0.4819</v>
      </c>
      <c r="O10" s="35">
        <v>950312370</v>
      </c>
      <c r="P10" s="35">
        <v>950312370</v>
      </c>
      <c r="Q10" s="35">
        <v>164501978</v>
      </c>
      <c r="R10" s="36">
        <v>0.4108</v>
      </c>
      <c r="S10" s="35">
        <v>950312370</v>
      </c>
      <c r="T10" s="35">
        <v>950312370</v>
      </c>
      <c r="U10" s="35">
        <v>0</v>
      </c>
    </row>
    <row r="11" spans="1:22" s="21" customFormat="1" ht="14" customHeight="1" x14ac:dyDescent="0.35">
      <c r="A11" s="18" t="s">
        <v>107</v>
      </c>
      <c r="B11" s="19">
        <f t="shared" ref="B11:M11" si="0">+B12+B13+B14+B15+B16+B17+B18+B19+B20+B21+B22+B23+B24+B25+B26+B27+B28+B29+B30+B31+B32+B33+B34+B35</f>
        <v>17554000000</v>
      </c>
      <c r="C11" s="19">
        <f t="shared" si="0"/>
        <v>0</v>
      </c>
      <c r="D11" s="19">
        <f t="shared" si="0"/>
        <v>0</v>
      </c>
      <c r="E11" s="19">
        <f t="shared" si="0"/>
        <v>17554000000</v>
      </c>
      <c r="F11" s="19">
        <f t="shared" si="0"/>
        <v>0</v>
      </c>
      <c r="G11" s="19">
        <f t="shared" si="0"/>
        <v>17554000000</v>
      </c>
      <c r="H11" s="19">
        <f t="shared" si="0"/>
        <v>950312370</v>
      </c>
      <c r="I11" s="19">
        <f>+I12+I13+I14+I15+I16+I17+I18+I19+I20+I21+I22+I23+I24+I25+I26+I27+I28+I29+I30+I31+I32+I33+I34+I35</f>
        <v>950312370</v>
      </c>
      <c r="J11" s="19">
        <f t="shared" si="0"/>
        <v>16603687630</v>
      </c>
      <c r="K11" s="19">
        <f t="shared" si="0"/>
        <v>950312370</v>
      </c>
      <c r="L11" s="19">
        <f t="shared" si="0"/>
        <v>950312370</v>
      </c>
      <c r="M11" s="19">
        <f t="shared" si="0"/>
        <v>0</v>
      </c>
      <c r="N11" s="38">
        <f>+L11/G11</f>
        <v>5.4136514184801185E-2</v>
      </c>
      <c r="O11" s="19">
        <f>+O12+O13+O14+O15+O16+O17+O18+O19+O20+O21+O22+O23+O24+O25+O26+O27+O28+O29+O30+O31+O32+O33+O34+O35</f>
        <v>950312370</v>
      </c>
      <c r="P11" s="19">
        <f>+P12+P13+P14+P15+P16+P17+P18+P19+P20+P21+P22+P23+P24+P25+P26+P27+P28+P29+P30+P31+P32+P33+P34+P35</f>
        <v>950312370</v>
      </c>
      <c r="Q11" s="19">
        <f>+Q12+Q13+Q14+Q15+Q16+Q17+Q18+Q19+Q20+Q21+Q22+Q23+Q24+Q25+Q26+Q27+Q28+Q29+Q30+Q31+Q32+Q33+Q34+Q35</f>
        <v>0</v>
      </c>
      <c r="R11" s="38">
        <f>+P11/G11</f>
        <v>5.4136514184801185E-2</v>
      </c>
      <c r="S11" s="19">
        <f>+S12+S13+S14+S15+S16+S17+S18+S19+S20+S21+S22+S23+S24+S25+S26+S27+S28+S29+S30+S31+S32+S33+S34+S35</f>
        <v>950312370</v>
      </c>
      <c r="T11" s="19">
        <f>+T12+T13+T14+T15+T16+T17+T18+T19+T20+T21+T22+T23+T24+T25+T26+T27+T28+T29+T30+T31+T32+T33+T34+T35</f>
        <v>950312370</v>
      </c>
      <c r="U11" s="19">
        <f t="shared" ref="U11" si="1">+U12+U13+U14+U15+U16+U17+U18+U19+U20+U21+U22+U23+U24+U25+U26+U27+U28+U29+U30+U31+U32+U33+U34+U35+U37</f>
        <v>0</v>
      </c>
      <c r="V11" s="20"/>
    </row>
    <row r="12" spans="1:22" x14ac:dyDescent="0.35">
      <c r="A12" s="24" t="s">
        <v>24</v>
      </c>
      <c r="B12" s="25">
        <v>6904348000</v>
      </c>
      <c r="C12" s="25">
        <v>0</v>
      </c>
      <c r="D12" s="25">
        <v>0</v>
      </c>
      <c r="E12" s="25">
        <v>6904348000</v>
      </c>
      <c r="F12" s="25">
        <v>0</v>
      </c>
      <c r="G12" s="25">
        <v>6904348000</v>
      </c>
      <c r="H12" s="25">
        <v>544845799</v>
      </c>
      <c r="I12" s="25">
        <v>544845799</v>
      </c>
      <c r="J12" s="25">
        <v>6359502201</v>
      </c>
      <c r="K12" s="25">
        <v>544845799</v>
      </c>
      <c r="L12" s="25">
        <v>544845799</v>
      </c>
      <c r="M12" s="25">
        <v>0</v>
      </c>
      <c r="N12" s="26">
        <v>7.8913000000000002</v>
      </c>
      <c r="O12" s="25">
        <v>544845799</v>
      </c>
      <c r="P12" s="25">
        <v>544845799</v>
      </c>
      <c r="Q12" s="25">
        <v>0</v>
      </c>
      <c r="R12" s="26">
        <v>7.8913000000000002</v>
      </c>
      <c r="S12" s="25">
        <v>544845802</v>
      </c>
      <c r="T12" s="25">
        <v>544845802</v>
      </c>
      <c r="U12" s="25">
        <v>-3</v>
      </c>
    </row>
    <row r="13" spans="1:22" x14ac:dyDescent="0.35">
      <c r="A13" s="24" t="s">
        <v>25</v>
      </c>
      <c r="B13" s="25">
        <v>524749000</v>
      </c>
      <c r="C13" s="25">
        <v>0</v>
      </c>
      <c r="D13" s="25">
        <v>0</v>
      </c>
      <c r="E13" s="25">
        <v>524749000</v>
      </c>
      <c r="F13" s="25">
        <v>0</v>
      </c>
      <c r="G13" s="25">
        <v>524749000</v>
      </c>
      <c r="H13" s="25">
        <v>43006849</v>
      </c>
      <c r="I13" s="25">
        <v>43006849</v>
      </c>
      <c r="J13" s="25">
        <v>481742151</v>
      </c>
      <c r="K13" s="25">
        <v>43006849</v>
      </c>
      <c r="L13" s="25">
        <v>43006849</v>
      </c>
      <c r="M13" s="25">
        <v>0</v>
      </c>
      <c r="N13" s="26">
        <v>8.1957000000000004</v>
      </c>
      <c r="O13" s="25">
        <v>43006849</v>
      </c>
      <c r="P13" s="25">
        <v>43006849</v>
      </c>
      <c r="Q13" s="25">
        <v>0</v>
      </c>
      <c r="R13" s="26">
        <v>8.1957000000000004</v>
      </c>
      <c r="S13" s="25">
        <v>43006848</v>
      </c>
      <c r="T13" s="25">
        <v>43006848</v>
      </c>
      <c r="U13" s="25">
        <v>1</v>
      </c>
    </row>
    <row r="14" spans="1:22" x14ac:dyDescent="0.35">
      <c r="A14" s="24" t="s">
        <v>26</v>
      </c>
      <c r="B14" s="25">
        <v>79701000</v>
      </c>
      <c r="C14" s="25">
        <v>0</v>
      </c>
      <c r="D14" s="25">
        <v>0</v>
      </c>
      <c r="E14" s="25">
        <v>79701000</v>
      </c>
      <c r="F14" s="25">
        <v>0</v>
      </c>
      <c r="G14" s="25">
        <v>79701000</v>
      </c>
      <c r="H14" s="25">
        <v>2349063</v>
      </c>
      <c r="I14" s="25">
        <v>2349063</v>
      </c>
      <c r="J14" s="25">
        <v>77351937</v>
      </c>
      <c r="K14" s="25">
        <v>2349063</v>
      </c>
      <c r="L14" s="25">
        <v>2349063</v>
      </c>
      <c r="M14" s="25">
        <v>0</v>
      </c>
      <c r="N14" s="26">
        <v>2.9472999999999998</v>
      </c>
      <c r="O14" s="25">
        <v>2349063</v>
      </c>
      <c r="P14" s="25">
        <v>2349063</v>
      </c>
      <c r="Q14" s="25">
        <v>0</v>
      </c>
      <c r="R14" s="26">
        <v>2.9472999999999998</v>
      </c>
      <c r="S14" s="25">
        <v>2349064</v>
      </c>
      <c r="T14" s="25">
        <v>2349064</v>
      </c>
      <c r="U14" s="25">
        <v>-1</v>
      </c>
    </row>
    <row r="15" spans="1:22" x14ac:dyDescent="0.35">
      <c r="A15" s="24" t="s">
        <v>27</v>
      </c>
      <c r="B15" s="25">
        <v>13709000</v>
      </c>
      <c r="C15" s="25">
        <v>0</v>
      </c>
      <c r="D15" s="25">
        <v>0</v>
      </c>
      <c r="E15" s="25">
        <v>13709000</v>
      </c>
      <c r="F15" s="25">
        <v>0</v>
      </c>
      <c r="G15" s="25">
        <v>13709000</v>
      </c>
      <c r="H15" s="25">
        <v>892945</v>
      </c>
      <c r="I15" s="25">
        <v>892945</v>
      </c>
      <c r="J15" s="25">
        <v>12816055</v>
      </c>
      <c r="K15" s="25">
        <v>892945</v>
      </c>
      <c r="L15" s="25">
        <v>892945</v>
      </c>
      <c r="M15" s="25">
        <v>0</v>
      </c>
      <c r="N15" s="26">
        <v>6.5136000000000003</v>
      </c>
      <c r="O15" s="25">
        <v>892945</v>
      </c>
      <c r="P15" s="25">
        <v>892945</v>
      </c>
      <c r="Q15" s="25">
        <v>0</v>
      </c>
      <c r="R15" s="26">
        <v>6.5136000000000003</v>
      </c>
      <c r="S15" s="25">
        <v>892945</v>
      </c>
      <c r="T15" s="25">
        <v>892945</v>
      </c>
      <c r="U15" s="25">
        <v>0</v>
      </c>
    </row>
    <row r="16" spans="1:22" x14ac:dyDescent="0.35">
      <c r="A16" s="24" t="s">
        <v>28</v>
      </c>
      <c r="B16" s="25">
        <v>8877000</v>
      </c>
      <c r="C16" s="25">
        <v>0</v>
      </c>
      <c r="D16" s="25">
        <v>0</v>
      </c>
      <c r="E16" s="25">
        <v>8877000</v>
      </c>
      <c r="F16" s="25">
        <v>0</v>
      </c>
      <c r="G16" s="25">
        <v>8877000</v>
      </c>
      <c r="H16" s="25">
        <v>553020</v>
      </c>
      <c r="I16" s="25">
        <v>553020</v>
      </c>
      <c r="J16" s="25">
        <v>8323980</v>
      </c>
      <c r="K16" s="25">
        <v>553020</v>
      </c>
      <c r="L16" s="25">
        <v>553020</v>
      </c>
      <c r="M16" s="25">
        <v>0</v>
      </c>
      <c r="N16" s="26">
        <v>6.2298</v>
      </c>
      <c r="O16" s="25">
        <v>553020</v>
      </c>
      <c r="P16" s="25">
        <v>553020</v>
      </c>
      <c r="Q16" s="25">
        <v>0</v>
      </c>
      <c r="R16" s="26">
        <v>6.2298</v>
      </c>
      <c r="S16" s="25">
        <v>553020</v>
      </c>
      <c r="T16" s="25">
        <v>553020</v>
      </c>
      <c r="U16" s="25">
        <v>0</v>
      </c>
    </row>
    <row r="17" spans="1:21" x14ac:dyDescent="0.35">
      <c r="A17" s="24" t="s">
        <v>29</v>
      </c>
      <c r="B17" s="25">
        <v>223459000</v>
      </c>
      <c r="C17" s="25">
        <v>0</v>
      </c>
      <c r="D17" s="25">
        <v>0</v>
      </c>
      <c r="E17" s="25">
        <v>223459000</v>
      </c>
      <c r="F17" s="25">
        <v>0</v>
      </c>
      <c r="G17" s="25">
        <v>223459000</v>
      </c>
      <c r="H17" s="25">
        <v>33374099</v>
      </c>
      <c r="I17" s="25">
        <v>33374099</v>
      </c>
      <c r="J17" s="25">
        <v>190084901</v>
      </c>
      <c r="K17" s="25">
        <v>33374099</v>
      </c>
      <c r="L17" s="25">
        <v>33374099</v>
      </c>
      <c r="M17" s="25">
        <v>0</v>
      </c>
      <c r="N17" s="26">
        <v>14.9352</v>
      </c>
      <c r="O17" s="25">
        <v>33374099</v>
      </c>
      <c r="P17" s="25">
        <v>33374099</v>
      </c>
      <c r="Q17" s="25">
        <v>0</v>
      </c>
      <c r="R17" s="26">
        <v>14.9352</v>
      </c>
      <c r="S17" s="25">
        <v>33374100</v>
      </c>
      <c r="T17" s="25">
        <v>33374100</v>
      </c>
      <c r="U17" s="25">
        <v>-1</v>
      </c>
    </row>
    <row r="18" spans="1:21" x14ac:dyDescent="0.35">
      <c r="A18" s="24" t="s">
        <v>30</v>
      </c>
      <c r="B18" s="25">
        <v>969701000</v>
      </c>
      <c r="C18" s="25">
        <v>0</v>
      </c>
      <c r="D18" s="25">
        <v>0</v>
      </c>
      <c r="E18" s="25">
        <v>969701000</v>
      </c>
      <c r="F18" s="25">
        <v>0</v>
      </c>
      <c r="G18" s="25">
        <v>969701000</v>
      </c>
      <c r="H18" s="25">
        <v>4464433</v>
      </c>
      <c r="I18" s="25">
        <v>4464433</v>
      </c>
      <c r="J18" s="25">
        <v>965236567</v>
      </c>
      <c r="K18" s="25">
        <v>4464433</v>
      </c>
      <c r="L18" s="25">
        <v>4464433</v>
      </c>
      <c r="M18" s="25">
        <v>0</v>
      </c>
      <c r="N18" s="26">
        <v>0.46039999999999998</v>
      </c>
      <c r="O18" s="25">
        <v>4464433</v>
      </c>
      <c r="P18" s="25">
        <v>4464433</v>
      </c>
      <c r="Q18" s="25">
        <v>0</v>
      </c>
      <c r="R18" s="26">
        <v>0.46039999999999998</v>
      </c>
      <c r="S18" s="25">
        <v>4464433</v>
      </c>
      <c r="T18" s="25">
        <v>4464433</v>
      </c>
      <c r="U18" s="25">
        <v>0</v>
      </c>
    </row>
    <row r="19" spans="1:21" x14ac:dyDescent="0.35">
      <c r="A19" s="24" t="s">
        <v>31</v>
      </c>
      <c r="B19" s="25">
        <v>565464000</v>
      </c>
      <c r="C19" s="25">
        <v>0</v>
      </c>
      <c r="D19" s="25">
        <v>0</v>
      </c>
      <c r="E19" s="25">
        <v>565464000</v>
      </c>
      <c r="F19" s="25">
        <v>0</v>
      </c>
      <c r="G19" s="25">
        <v>565464000</v>
      </c>
      <c r="H19" s="25">
        <v>2990111</v>
      </c>
      <c r="I19" s="25">
        <v>2990111</v>
      </c>
      <c r="J19" s="25">
        <v>562473889</v>
      </c>
      <c r="K19" s="25">
        <v>2990111</v>
      </c>
      <c r="L19" s="25">
        <v>2990111</v>
      </c>
      <c r="M19" s="25">
        <v>0</v>
      </c>
      <c r="N19" s="26">
        <v>0.52880000000000005</v>
      </c>
      <c r="O19" s="25">
        <v>2990111</v>
      </c>
      <c r="P19" s="25">
        <v>2990111</v>
      </c>
      <c r="Q19" s="25">
        <v>0</v>
      </c>
      <c r="R19" s="26">
        <v>0.52880000000000005</v>
      </c>
      <c r="S19" s="25">
        <v>2990110</v>
      </c>
      <c r="T19" s="25">
        <v>2990110</v>
      </c>
      <c r="U19" s="25">
        <v>1</v>
      </c>
    </row>
    <row r="20" spans="1:21" x14ac:dyDescent="0.35">
      <c r="A20" s="24" t="s">
        <v>32</v>
      </c>
      <c r="B20" s="25">
        <v>194713000</v>
      </c>
      <c r="C20" s="25">
        <v>0</v>
      </c>
      <c r="D20" s="25">
        <v>0</v>
      </c>
      <c r="E20" s="25">
        <v>194713000</v>
      </c>
      <c r="F20" s="25">
        <v>0</v>
      </c>
      <c r="G20" s="25">
        <v>194713000</v>
      </c>
      <c r="H20" s="25">
        <v>8376138</v>
      </c>
      <c r="I20" s="25">
        <v>8376138</v>
      </c>
      <c r="J20" s="25">
        <v>186336862</v>
      </c>
      <c r="K20" s="25">
        <v>8376138</v>
      </c>
      <c r="L20" s="25">
        <v>8376138</v>
      </c>
      <c r="M20" s="25">
        <v>0</v>
      </c>
      <c r="N20" s="26">
        <v>4.3018000000000001</v>
      </c>
      <c r="O20" s="25">
        <v>8376138</v>
      </c>
      <c r="P20" s="25">
        <v>8376138</v>
      </c>
      <c r="Q20" s="25">
        <v>0</v>
      </c>
      <c r="R20" s="26">
        <v>4.3018000000000001</v>
      </c>
      <c r="S20" s="25">
        <v>8376136</v>
      </c>
      <c r="T20" s="25">
        <v>8376136</v>
      </c>
      <c r="U20" s="25">
        <v>2</v>
      </c>
    </row>
    <row r="21" spans="1:21" x14ac:dyDescent="0.35">
      <c r="A21" s="24" t="s">
        <v>33</v>
      </c>
      <c r="B21" s="25">
        <v>2281507000</v>
      </c>
      <c r="C21" s="25">
        <v>0</v>
      </c>
      <c r="D21" s="25">
        <v>0</v>
      </c>
      <c r="E21" s="25">
        <v>2281507000</v>
      </c>
      <c r="F21" s="25">
        <v>0</v>
      </c>
      <c r="G21" s="25">
        <v>2281507000</v>
      </c>
      <c r="H21" s="25">
        <v>229242291</v>
      </c>
      <c r="I21" s="25">
        <v>229242291</v>
      </c>
      <c r="J21" s="25">
        <v>2052264709</v>
      </c>
      <c r="K21" s="25">
        <v>229242291</v>
      </c>
      <c r="L21" s="25">
        <v>229242291</v>
      </c>
      <c r="M21" s="25">
        <v>0</v>
      </c>
      <c r="N21" s="26">
        <v>10.047800000000001</v>
      </c>
      <c r="O21" s="25">
        <v>229242291</v>
      </c>
      <c r="P21" s="25">
        <v>229242291</v>
      </c>
      <c r="Q21" s="25">
        <v>0</v>
      </c>
      <c r="R21" s="26">
        <v>10.047800000000001</v>
      </c>
      <c r="S21" s="25">
        <v>229242292</v>
      </c>
      <c r="T21" s="25">
        <v>229242292</v>
      </c>
      <c r="U21" s="25">
        <v>-1</v>
      </c>
    </row>
    <row r="22" spans="1:21" x14ac:dyDescent="0.35">
      <c r="A22" s="24" t="s">
        <v>34</v>
      </c>
      <c r="B22" s="25">
        <v>1072593000</v>
      </c>
      <c r="C22" s="25">
        <v>0</v>
      </c>
      <c r="D22" s="25">
        <v>0</v>
      </c>
      <c r="E22" s="25">
        <v>1072593000</v>
      </c>
      <c r="F22" s="25">
        <v>0</v>
      </c>
      <c r="G22" s="25">
        <v>1072593000</v>
      </c>
      <c r="H22" s="25">
        <v>0</v>
      </c>
      <c r="I22" s="25">
        <v>0</v>
      </c>
      <c r="J22" s="25">
        <v>1072593000</v>
      </c>
      <c r="K22" s="25">
        <v>0</v>
      </c>
      <c r="L22" s="25">
        <v>0</v>
      </c>
      <c r="M22" s="25">
        <v>0</v>
      </c>
      <c r="N22" s="26">
        <v>0</v>
      </c>
      <c r="O22" s="25">
        <v>0</v>
      </c>
      <c r="P22" s="25">
        <v>0</v>
      </c>
      <c r="Q22" s="25">
        <v>0</v>
      </c>
      <c r="R22" s="26">
        <v>0</v>
      </c>
      <c r="S22" s="25">
        <v>0</v>
      </c>
      <c r="T22" s="25">
        <v>0</v>
      </c>
      <c r="U22" s="25">
        <v>0</v>
      </c>
    </row>
    <row r="23" spans="1:21" x14ac:dyDescent="0.35">
      <c r="A23" s="24" t="s">
        <v>35</v>
      </c>
      <c r="B23" s="25">
        <v>695949000</v>
      </c>
      <c r="C23" s="25">
        <v>0</v>
      </c>
      <c r="D23" s="25">
        <v>0</v>
      </c>
      <c r="E23" s="25">
        <v>695949000</v>
      </c>
      <c r="F23" s="25">
        <v>0</v>
      </c>
      <c r="G23" s="25">
        <v>695949000</v>
      </c>
      <c r="H23" s="25">
        <v>0</v>
      </c>
      <c r="I23" s="25">
        <v>0</v>
      </c>
      <c r="J23" s="25">
        <v>695949000</v>
      </c>
      <c r="K23" s="25">
        <v>0</v>
      </c>
      <c r="L23" s="25">
        <v>0</v>
      </c>
      <c r="M23" s="25">
        <v>0</v>
      </c>
      <c r="N23" s="26">
        <v>0</v>
      </c>
      <c r="O23" s="25">
        <v>0</v>
      </c>
      <c r="P23" s="25">
        <v>0</v>
      </c>
      <c r="Q23" s="25">
        <v>0</v>
      </c>
      <c r="R23" s="26">
        <v>0</v>
      </c>
      <c r="S23" s="25">
        <v>0</v>
      </c>
      <c r="T23" s="25">
        <v>0</v>
      </c>
      <c r="U23" s="25">
        <v>0</v>
      </c>
    </row>
    <row r="24" spans="1:21" x14ac:dyDescent="0.35">
      <c r="A24" s="24" t="s">
        <v>36</v>
      </c>
      <c r="B24" s="25">
        <v>522710000</v>
      </c>
      <c r="C24" s="25">
        <v>0</v>
      </c>
      <c r="D24" s="25">
        <v>0</v>
      </c>
      <c r="E24" s="25">
        <v>522710000</v>
      </c>
      <c r="F24" s="25">
        <v>0</v>
      </c>
      <c r="G24" s="25">
        <v>522710000</v>
      </c>
      <c r="H24" s="25">
        <v>0</v>
      </c>
      <c r="I24" s="25">
        <v>0</v>
      </c>
      <c r="J24" s="25">
        <v>522710000</v>
      </c>
      <c r="K24" s="25">
        <v>0</v>
      </c>
      <c r="L24" s="25">
        <v>0</v>
      </c>
      <c r="M24" s="25">
        <v>0</v>
      </c>
      <c r="N24" s="26">
        <v>0</v>
      </c>
      <c r="O24" s="25">
        <v>0</v>
      </c>
      <c r="P24" s="25">
        <v>0</v>
      </c>
      <c r="Q24" s="25">
        <v>0</v>
      </c>
      <c r="R24" s="26">
        <v>0</v>
      </c>
      <c r="S24" s="25">
        <v>0</v>
      </c>
      <c r="T24" s="25">
        <v>0</v>
      </c>
      <c r="U24" s="25">
        <v>0</v>
      </c>
    </row>
    <row r="25" spans="1:21" x14ac:dyDescent="0.35">
      <c r="A25" s="24" t="s">
        <v>37</v>
      </c>
      <c r="B25" s="25">
        <v>58424000</v>
      </c>
      <c r="C25" s="25">
        <v>0</v>
      </c>
      <c r="D25" s="25">
        <v>0</v>
      </c>
      <c r="E25" s="25">
        <v>58424000</v>
      </c>
      <c r="F25" s="25">
        <v>0</v>
      </c>
      <c r="G25" s="25">
        <v>58424000</v>
      </c>
      <c r="H25" s="25">
        <v>0</v>
      </c>
      <c r="I25" s="25">
        <v>0</v>
      </c>
      <c r="J25" s="25">
        <v>58424000</v>
      </c>
      <c r="K25" s="25">
        <v>0</v>
      </c>
      <c r="L25" s="25">
        <v>0</v>
      </c>
      <c r="M25" s="25">
        <v>0</v>
      </c>
      <c r="N25" s="26">
        <v>0</v>
      </c>
      <c r="O25" s="25">
        <v>0</v>
      </c>
      <c r="P25" s="25">
        <v>0</v>
      </c>
      <c r="Q25" s="25">
        <v>0</v>
      </c>
      <c r="R25" s="26">
        <v>0</v>
      </c>
      <c r="S25" s="25">
        <v>0</v>
      </c>
      <c r="T25" s="25">
        <v>0</v>
      </c>
      <c r="U25" s="25">
        <v>0</v>
      </c>
    </row>
    <row r="26" spans="1:21" x14ac:dyDescent="0.35">
      <c r="A26" s="24" t="s">
        <v>38</v>
      </c>
      <c r="B26" s="25">
        <v>804786000</v>
      </c>
      <c r="C26" s="25">
        <v>0</v>
      </c>
      <c r="D26" s="25">
        <v>0</v>
      </c>
      <c r="E26" s="25">
        <v>804786000</v>
      </c>
      <c r="F26" s="25">
        <v>0</v>
      </c>
      <c r="G26" s="25">
        <v>804786000</v>
      </c>
      <c r="H26" s="25">
        <v>0</v>
      </c>
      <c r="I26" s="25">
        <v>0</v>
      </c>
      <c r="J26" s="25">
        <v>804786000</v>
      </c>
      <c r="K26" s="25">
        <v>0</v>
      </c>
      <c r="L26" s="25">
        <v>0</v>
      </c>
      <c r="M26" s="25">
        <v>0</v>
      </c>
      <c r="N26" s="26">
        <v>0</v>
      </c>
      <c r="O26" s="25">
        <v>0</v>
      </c>
      <c r="P26" s="25">
        <v>0</v>
      </c>
      <c r="Q26" s="25">
        <v>0</v>
      </c>
      <c r="R26" s="26">
        <v>0</v>
      </c>
      <c r="S26" s="25">
        <v>0</v>
      </c>
      <c r="T26" s="25">
        <v>0</v>
      </c>
      <c r="U26" s="25">
        <v>0</v>
      </c>
    </row>
    <row r="27" spans="1:21" x14ac:dyDescent="0.35">
      <c r="A27" s="24" t="s">
        <v>39</v>
      </c>
      <c r="B27" s="25">
        <v>857736000</v>
      </c>
      <c r="C27" s="25">
        <v>0</v>
      </c>
      <c r="D27" s="25">
        <v>0</v>
      </c>
      <c r="E27" s="25">
        <v>857736000</v>
      </c>
      <c r="F27" s="25">
        <v>0</v>
      </c>
      <c r="G27" s="25">
        <v>857736000</v>
      </c>
      <c r="H27" s="25">
        <v>0</v>
      </c>
      <c r="I27" s="25">
        <v>0</v>
      </c>
      <c r="J27" s="25">
        <v>857736000</v>
      </c>
      <c r="K27" s="25">
        <v>0</v>
      </c>
      <c r="L27" s="25">
        <v>0</v>
      </c>
      <c r="M27" s="25">
        <v>0</v>
      </c>
      <c r="N27" s="26">
        <v>0</v>
      </c>
      <c r="O27" s="25">
        <v>0</v>
      </c>
      <c r="P27" s="25">
        <v>0</v>
      </c>
      <c r="Q27" s="25">
        <v>0</v>
      </c>
      <c r="R27" s="26">
        <v>0</v>
      </c>
      <c r="S27" s="25">
        <v>0</v>
      </c>
      <c r="T27" s="25">
        <v>0</v>
      </c>
      <c r="U27" s="25">
        <v>0</v>
      </c>
    </row>
    <row r="28" spans="1:21" x14ac:dyDescent="0.35">
      <c r="A28" s="24" t="s">
        <v>40</v>
      </c>
      <c r="B28" s="25">
        <v>325910000</v>
      </c>
      <c r="C28" s="25">
        <v>0</v>
      </c>
      <c r="D28" s="25">
        <v>0</v>
      </c>
      <c r="E28" s="25">
        <v>325910000</v>
      </c>
      <c r="F28" s="25">
        <v>0</v>
      </c>
      <c r="G28" s="25">
        <v>325910000</v>
      </c>
      <c r="H28" s="25">
        <v>0</v>
      </c>
      <c r="I28" s="25">
        <v>0</v>
      </c>
      <c r="J28" s="25">
        <v>325910000</v>
      </c>
      <c r="K28" s="25">
        <v>0</v>
      </c>
      <c r="L28" s="25">
        <v>0</v>
      </c>
      <c r="M28" s="25">
        <v>0</v>
      </c>
      <c r="N28" s="26">
        <v>0</v>
      </c>
      <c r="O28" s="25">
        <v>0</v>
      </c>
      <c r="P28" s="25">
        <v>0</v>
      </c>
      <c r="Q28" s="25">
        <v>0</v>
      </c>
      <c r="R28" s="26">
        <v>0</v>
      </c>
      <c r="S28" s="25">
        <v>0</v>
      </c>
      <c r="T28" s="25">
        <v>0</v>
      </c>
      <c r="U28" s="25">
        <v>0</v>
      </c>
    </row>
    <row r="29" spans="1:21" x14ac:dyDescent="0.35">
      <c r="A29" s="24" t="s">
        <v>41</v>
      </c>
      <c r="B29" s="25">
        <v>468111000</v>
      </c>
      <c r="C29" s="25">
        <v>0</v>
      </c>
      <c r="D29" s="25">
        <v>0</v>
      </c>
      <c r="E29" s="25">
        <v>468111000</v>
      </c>
      <c r="F29" s="25">
        <v>0</v>
      </c>
      <c r="G29" s="25">
        <v>468111000</v>
      </c>
      <c r="H29" s="25">
        <v>0</v>
      </c>
      <c r="I29" s="25">
        <v>0</v>
      </c>
      <c r="J29" s="25">
        <v>468111000</v>
      </c>
      <c r="K29" s="25">
        <v>0</v>
      </c>
      <c r="L29" s="25">
        <v>0</v>
      </c>
      <c r="M29" s="25">
        <v>0</v>
      </c>
      <c r="N29" s="26">
        <v>0</v>
      </c>
      <c r="O29" s="25">
        <v>0</v>
      </c>
      <c r="P29" s="25">
        <v>0</v>
      </c>
      <c r="Q29" s="25">
        <v>0</v>
      </c>
      <c r="R29" s="26">
        <v>0</v>
      </c>
      <c r="S29" s="25">
        <v>0</v>
      </c>
      <c r="T29" s="25">
        <v>0</v>
      </c>
      <c r="U29" s="25">
        <v>0</v>
      </c>
    </row>
    <row r="30" spans="1:21" x14ac:dyDescent="0.35">
      <c r="A30" s="24" t="s">
        <v>42</v>
      </c>
      <c r="B30" s="25">
        <v>80292000</v>
      </c>
      <c r="C30" s="25">
        <v>0</v>
      </c>
      <c r="D30" s="25">
        <v>0</v>
      </c>
      <c r="E30" s="25">
        <v>80292000</v>
      </c>
      <c r="F30" s="25">
        <v>0</v>
      </c>
      <c r="G30" s="25">
        <v>80292000</v>
      </c>
      <c r="H30" s="25">
        <v>0</v>
      </c>
      <c r="I30" s="25">
        <v>0</v>
      </c>
      <c r="J30" s="25">
        <v>80292000</v>
      </c>
      <c r="K30" s="25">
        <v>0</v>
      </c>
      <c r="L30" s="25">
        <v>0</v>
      </c>
      <c r="M30" s="25">
        <v>0</v>
      </c>
      <c r="N30" s="26">
        <v>0</v>
      </c>
      <c r="O30" s="25">
        <v>0</v>
      </c>
      <c r="P30" s="25">
        <v>0</v>
      </c>
      <c r="Q30" s="25">
        <v>0</v>
      </c>
      <c r="R30" s="26">
        <v>0</v>
      </c>
      <c r="S30" s="25">
        <v>0</v>
      </c>
      <c r="T30" s="25">
        <v>0</v>
      </c>
      <c r="U30" s="25">
        <v>0</v>
      </c>
    </row>
    <row r="31" spans="1:21" x14ac:dyDescent="0.35">
      <c r="A31" s="24" t="s">
        <v>43</v>
      </c>
      <c r="B31" s="25">
        <v>351062000</v>
      </c>
      <c r="C31" s="25">
        <v>0</v>
      </c>
      <c r="D31" s="25">
        <v>0</v>
      </c>
      <c r="E31" s="25">
        <v>351062000</v>
      </c>
      <c r="F31" s="25">
        <v>0</v>
      </c>
      <c r="G31" s="25">
        <v>351062000</v>
      </c>
      <c r="H31" s="25">
        <v>0</v>
      </c>
      <c r="I31" s="25">
        <v>0</v>
      </c>
      <c r="J31" s="25">
        <v>351062000</v>
      </c>
      <c r="K31" s="25">
        <v>0</v>
      </c>
      <c r="L31" s="25">
        <v>0</v>
      </c>
      <c r="M31" s="25">
        <v>0</v>
      </c>
      <c r="N31" s="26">
        <v>0</v>
      </c>
      <c r="O31" s="25">
        <v>0</v>
      </c>
      <c r="P31" s="25">
        <v>0</v>
      </c>
      <c r="Q31" s="25">
        <v>0</v>
      </c>
      <c r="R31" s="26">
        <v>0</v>
      </c>
      <c r="S31" s="25">
        <v>0</v>
      </c>
      <c r="T31" s="25">
        <v>0</v>
      </c>
      <c r="U31" s="25">
        <v>0</v>
      </c>
    </row>
    <row r="32" spans="1:21" x14ac:dyDescent="0.35">
      <c r="A32" s="24" t="s">
        <v>44</v>
      </c>
      <c r="B32" s="25">
        <v>234072000</v>
      </c>
      <c r="C32" s="25">
        <v>0</v>
      </c>
      <c r="D32" s="25">
        <v>0</v>
      </c>
      <c r="E32" s="25">
        <v>234072000</v>
      </c>
      <c r="F32" s="25">
        <v>0</v>
      </c>
      <c r="G32" s="25">
        <v>234072000</v>
      </c>
      <c r="H32" s="25">
        <v>0</v>
      </c>
      <c r="I32" s="25">
        <v>0</v>
      </c>
      <c r="J32" s="25">
        <v>234072000</v>
      </c>
      <c r="K32" s="25">
        <v>0</v>
      </c>
      <c r="L32" s="25">
        <v>0</v>
      </c>
      <c r="M32" s="25">
        <v>0</v>
      </c>
      <c r="N32" s="26">
        <v>0</v>
      </c>
      <c r="O32" s="25">
        <v>0</v>
      </c>
      <c r="P32" s="25">
        <v>0</v>
      </c>
      <c r="Q32" s="25">
        <v>0</v>
      </c>
      <c r="R32" s="26">
        <v>0</v>
      </c>
      <c r="S32" s="25">
        <v>0</v>
      </c>
      <c r="T32" s="25">
        <v>0</v>
      </c>
      <c r="U32" s="25">
        <v>0</v>
      </c>
    </row>
    <row r="33" spans="1:25" x14ac:dyDescent="0.35">
      <c r="A33" s="24" t="s">
        <v>45</v>
      </c>
      <c r="B33" s="25">
        <v>38022000</v>
      </c>
      <c r="C33" s="25">
        <v>0</v>
      </c>
      <c r="D33" s="25">
        <v>0</v>
      </c>
      <c r="E33" s="25">
        <v>38022000</v>
      </c>
      <c r="F33" s="25">
        <v>0</v>
      </c>
      <c r="G33" s="25">
        <v>38022000</v>
      </c>
      <c r="H33" s="25">
        <v>341068</v>
      </c>
      <c r="I33" s="25">
        <v>341068</v>
      </c>
      <c r="J33" s="25">
        <v>37680932</v>
      </c>
      <c r="K33" s="25">
        <v>341068</v>
      </c>
      <c r="L33" s="25">
        <v>341068</v>
      </c>
      <c r="M33" s="25">
        <v>0</v>
      </c>
      <c r="N33" s="26">
        <v>0.89700000000000002</v>
      </c>
      <c r="O33" s="25">
        <v>341068</v>
      </c>
      <c r="P33" s="25">
        <v>341068</v>
      </c>
      <c r="Q33" s="25">
        <v>0</v>
      </c>
      <c r="R33" s="26">
        <v>0.89700000000000002</v>
      </c>
      <c r="S33" s="25">
        <v>341066</v>
      </c>
      <c r="T33" s="25">
        <v>341066</v>
      </c>
      <c r="U33" s="25">
        <v>2</v>
      </c>
    </row>
    <row r="34" spans="1:25" x14ac:dyDescent="0.35">
      <c r="A34" s="24" t="s">
        <v>46</v>
      </c>
      <c r="B34" s="25">
        <v>271641000</v>
      </c>
      <c r="C34" s="25">
        <v>0</v>
      </c>
      <c r="D34" s="25">
        <v>0</v>
      </c>
      <c r="E34" s="25">
        <v>271641000</v>
      </c>
      <c r="F34" s="25">
        <v>0</v>
      </c>
      <c r="G34" s="25">
        <v>271641000</v>
      </c>
      <c r="H34" s="25">
        <v>79396852</v>
      </c>
      <c r="I34" s="25">
        <v>79396852</v>
      </c>
      <c r="J34" s="25">
        <v>192244148</v>
      </c>
      <c r="K34" s="25">
        <v>79396852</v>
      </c>
      <c r="L34" s="25">
        <v>79396852</v>
      </c>
      <c r="M34" s="25">
        <v>0</v>
      </c>
      <c r="N34" s="26">
        <v>29.2286</v>
      </c>
      <c r="O34" s="25">
        <v>79396852</v>
      </c>
      <c r="P34" s="25">
        <v>79396852</v>
      </c>
      <c r="Q34" s="25">
        <v>0</v>
      </c>
      <c r="R34" s="26">
        <v>29.2286</v>
      </c>
      <c r="S34" s="25">
        <v>79396852</v>
      </c>
      <c r="T34" s="25">
        <v>79396852</v>
      </c>
      <c r="U34" s="25">
        <v>0</v>
      </c>
    </row>
    <row r="35" spans="1:25" x14ac:dyDescent="0.35">
      <c r="A35" s="24" t="s">
        <v>47</v>
      </c>
      <c r="B35" s="25">
        <v>6464000</v>
      </c>
      <c r="C35" s="25">
        <v>0</v>
      </c>
      <c r="D35" s="25">
        <v>0</v>
      </c>
      <c r="E35" s="25">
        <v>6464000</v>
      </c>
      <c r="F35" s="25">
        <v>0</v>
      </c>
      <c r="G35" s="25">
        <v>6464000</v>
      </c>
      <c r="H35" s="25">
        <v>479702</v>
      </c>
      <c r="I35" s="25">
        <v>479702</v>
      </c>
      <c r="J35" s="25">
        <v>5984298</v>
      </c>
      <c r="K35" s="25">
        <v>479702</v>
      </c>
      <c r="L35" s="25">
        <v>479702</v>
      </c>
      <c r="M35" s="25">
        <v>0</v>
      </c>
      <c r="N35" s="26">
        <v>7.4211</v>
      </c>
      <c r="O35" s="25">
        <v>479702</v>
      </c>
      <c r="P35" s="25">
        <v>479702</v>
      </c>
      <c r="Q35" s="25">
        <v>0</v>
      </c>
      <c r="R35" s="26">
        <v>7.4211</v>
      </c>
      <c r="S35" s="25">
        <v>479702</v>
      </c>
      <c r="T35" s="25">
        <v>479702</v>
      </c>
      <c r="U35" s="25">
        <v>0</v>
      </c>
    </row>
    <row r="36" spans="1:25" x14ac:dyDescent="0.35">
      <c r="A36" s="18" t="s">
        <v>108</v>
      </c>
      <c r="B36" s="19">
        <f t="shared" ref="B36:M36" si="2">+B37+B38+B39+B40+B41+B42+B43+B44+B45+B46+B47+B48+B49+B50+B51+B52+B53+B54+B55+B56+B57+B58+B59+B60+B61+B62+B63+B64+B65+B66+B67+B68+B69+B70+B71+B72+B73+B74+B75+B76+B77+B78+B79+B80</f>
        <v>8076018000</v>
      </c>
      <c r="C36" s="19">
        <f t="shared" si="2"/>
        <v>0</v>
      </c>
      <c r="D36" s="19">
        <f t="shared" si="2"/>
        <v>0</v>
      </c>
      <c r="E36" s="19">
        <f t="shared" si="2"/>
        <v>8076018000</v>
      </c>
      <c r="F36" s="19">
        <f t="shared" si="2"/>
        <v>0</v>
      </c>
      <c r="G36" s="19">
        <f t="shared" si="2"/>
        <v>8076018000</v>
      </c>
      <c r="H36" s="19">
        <f t="shared" si="2"/>
        <v>195501978</v>
      </c>
      <c r="I36" s="19">
        <f t="shared" si="2"/>
        <v>195501978</v>
      </c>
      <c r="J36" s="19">
        <f>+J37+J38+J39+J40+J41+J42+J43+J44+J45+J46+J47+J48+J49+J50+J51+J52+J53+J54+J55+J56+J57+J58+J59+J60+J61+J62+J63+J64+J65+J66+J67+J68+J69+J70+J71+J72+J73+J74+J75+J76+J77+J78+J79+J80</f>
        <v>7880516022</v>
      </c>
      <c r="K36" s="19">
        <f t="shared" si="2"/>
        <v>164501978</v>
      </c>
      <c r="L36" s="19">
        <f t="shared" si="2"/>
        <v>164501978</v>
      </c>
      <c r="M36" s="19">
        <f t="shared" si="2"/>
        <v>31000000</v>
      </c>
      <c r="N36" s="38">
        <f>+L36/G36</f>
        <v>2.0369194075595176E-2</v>
      </c>
      <c r="O36" s="19">
        <f>+O37+O38+O39+O40+O41+O42+O43+O44+O45+O46+O47+O48+O49+O50+O51+O52+O53+O54+O55+O56+O57+O58+O59+O60+O61+O62+O63+O64+O65+O66+O67+O68+O69+O70+O71+O72+O73+O74+O75+O76+O77+O78+O79+O80</f>
        <v>0</v>
      </c>
      <c r="P36" s="19">
        <f>+P37+P38+P39+P40+P41+P42+P43+P44+P45+P46+P47+P48+P49+P50+P51+P52+P53+P54+P55+P56+P57+P58+P59+P60+P61+P62+P63+P64+P65+P66+P67+P68+P69+P70+P71+P72+P73+P74+P75+P76+P77+P78+P79+P80</f>
        <v>0</v>
      </c>
      <c r="Q36" s="19">
        <f>+Q37+Q38+Q39+Q40+Q41+Q42+Q43+Q44+Q45+Q46+Q47+Q48+Q49+Q50+Q51+Q52+Q53+Q54+Q55+Q56+Q57+Q58+Q59+Q60+Q61+Q62+Q63+Q64+Q65+Q66+Q67+Q68+Q69+Q70+Q71+Q72+Q73+Q74+Q75+Q76+Q77+Q78+Q79+Q80</f>
        <v>164501978</v>
      </c>
      <c r="R36" s="38">
        <f>+P36/G36</f>
        <v>0</v>
      </c>
      <c r="S36" s="19">
        <f>+S37+S38+S39+S40+S41+S42+S43+S44+S45+S46+S47+S48+S49+S50+S51+S52+S53+S54+S55+S56+S57+S58+S59+S60+S61+S62+S63+S64+S65+S66+S67+S68+S69+S70+S71+S72+S73+S74+S75+S76+S77+S78+S79+S80</f>
        <v>0</v>
      </c>
      <c r="T36" s="19">
        <f>+T37+T38+T39+T40+T41+T42+T43+T44+T45+T46+T47+T48+T49+T50+T51+T52+T53+T54+T55+T56+T57+T58+T59+T60+T61+T62+T63+T64+T65+T66+T67+T68+T69+T70+T71+T72+T73+T74+T75+T76+T77+T78+T79+T80</f>
        <v>0</v>
      </c>
      <c r="U36" s="19">
        <f>+U37+U38+U39+U40+U41+U42+U43+U44+U45+U46+U47+U48+U49+U50+U51+U52+U53+U54+U55+U56+U57+U58+U59+U60+U61+U62+U63+U64+U65+U66+U67+U68+U69+U70+U71+U72+U73+U74+U75+U76+U77+U78+U79+U80</f>
        <v>0</v>
      </c>
      <c r="V36" s="20"/>
      <c r="X36" s="22"/>
      <c r="Y36" s="23"/>
    </row>
    <row r="37" spans="1:25" x14ac:dyDescent="0.35">
      <c r="A37" s="24" t="s">
        <v>48</v>
      </c>
      <c r="B37" s="25">
        <v>25000000</v>
      </c>
      <c r="C37" s="25">
        <v>0</v>
      </c>
      <c r="D37" s="25">
        <v>0</v>
      </c>
      <c r="E37" s="25">
        <v>25000000</v>
      </c>
      <c r="F37" s="25">
        <v>0</v>
      </c>
      <c r="G37" s="25">
        <v>25000000</v>
      </c>
      <c r="H37" s="25">
        <v>0</v>
      </c>
      <c r="I37" s="25">
        <v>0</v>
      </c>
      <c r="J37" s="25">
        <v>25000000</v>
      </c>
      <c r="K37" s="25">
        <v>0</v>
      </c>
      <c r="L37" s="25">
        <v>0</v>
      </c>
      <c r="M37" s="25">
        <v>0</v>
      </c>
      <c r="N37" s="26">
        <v>0</v>
      </c>
      <c r="O37" s="25">
        <v>0</v>
      </c>
      <c r="P37" s="25">
        <v>0</v>
      </c>
      <c r="Q37" s="25">
        <v>0</v>
      </c>
      <c r="R37" s="26">
        <v>0</v>
      </c>
      <c r="S37" s="25">
        <v>0</v>
      </c>
      <c r="T37" s="25">
        <v>0</v>
      </c>
      <c r="U37" s="25">
        <v>0</v>
      </c>
    </row>
    <row r="38" spans="1:25" x14ac:dyDescent="0.35">
      <c r="A38" s="24" t="s">
        <v>49</v>
      </c>
      <c r="B38" s="25">
        <v>15000000</v>
      </c>
      <c r="C38" s="25">
        <v>0</v>
      </c>
      <c r="D38" s="25">
        <v>0</v>
      </c>
      <c r="E38" s="25">
        <v>15000000</v>
      </c>
      <c r="F38" s="25">
        <v>0</v>
      </c>
      <c r="G38" s="25">
        <v>15000000</v>
      </c>
      <c r="H38" s="25">
        <v>0</v>
      </c>
      <c r="I38" s="25">
        <v>0</v>
      </c>
      <c r="J38" s="25">
        <v>15000000</v>
      </c>
      <c r="K38" s="25">
        <v>0</v>
      </c>
      <c r="L38" s="25">
        <v>0</v>
      </c>
      <c r="M38" s="25">
        <v>0</v>
      </c>
      <c r="N38" s="26">
        <v>0</v>
      </c>
      <c r="O38" s="25">
        <v>0</v>
      </c>
      <c r="P38" s="25">
        <v>0</v>
      </c>
      <c r="Q38" s="25">
        <v>0</v>
      </c>
      <c r="R38" s="26">
        <v>0</v>
      </c>
      <c r="S38" s="25">
        <v>0</v>
      </c>
      <c r="T38" s="25">
        <v>0</v>
      </c>
      <c r="U38" s="25">
        <v>0</v>
      </c>
    </row>
    <row r="39" spans="1:25" x14ac:dyDescent="0.35">
      <c r="A39" s="24" t="s">
        <v>50</v>
      </c>
      <c r="B39" s="25">
        <v>2000000</v>
      </c>
      <c r="C39" s="25">
        <v>0</v>
      </c>
      <c r="D39" s="25">
        <v>0</v>
      </c>
      <c r="E39" s="25">
        <v>2000000</v>
      </c>
      <c r="F39" s="25">
        <v>0</v>
      </c>
      <c r="G39" s="25">
        <v>2000000</v>
      </c>
      <c r="H39" s="25">
        <v>0</v>
      </c>
      <c r="I39" s="25">
        <v>0</v>
      </c>
      <c r="J39" s="25">
        <v>2000000</v>
      </c>
      <c r="K39" s="25">
        <v>0</v>
      </c>
      <c r="L39" s="25">
        <v>0</v>
      </c>
      <c r="M39" s="25">
        <v>0</v>
      </c>
      <c r="N39" s="26">
        <v>0</v>
      </c>
      <c r="O39" s="25">
        <v>0</v>
      </c>
      <c r="P39" s="25">
        <v>0</v>
      </c>
      <c r="Q39" s="25">
        <v>0</v>
      </c>
      <c r="R39" s="26">
        <v>0</v>
      </c>
      <c r="S39" s="25">
        <v>0</v>
      </c>
      <c r="T39" s="25">
        <v>0</v>
      </c>
      <c r="U39" s="25">
        <v>0</v>
      </c>
    </row>
    <row r="40" spans="1:25" x14ac:dyDescent="0.35">
      <c r="A40" s="24" t="s">
        <v>51</v>
      </c>
      <c r="B40" s="25">
        <v>5000000</v>
      </c>
      <c r="C40" s="25">
        <v>0</v>
      </c>
      <c r="D40" s="25">
        <v>0</v>
      </c>
      <c r="E40" s="25">
        <v>5000000</v>
      </c>
      <c r="F40" s="25">
        <v>0</v>
      </c>
      <c r="G40" s="25">
        <v>5000000</v>
      </c>
      <c r="H40" s="25">
        <v>0</v>
      </c>
      <c r="I40" s="25">
        <v>0</v>
      </c>
      <c r="J40" s="25">
        <v>5000000</v>
      </c>
      <c r="K40" s="25">
        <v>0</v>
      </c>
      <c r="L40" s="25">
        <v>0</v>
      </c>
      <c r="M40" s="25">
        <v>0</v>
      </c>
      <c r="N40" s="26">
        <v>0</v>
      </c>
      <c r="O40" s="25">
        <v>0</v>
      </c>
      <c r="P40" s="25">
        <v>0</v>
      </c>
      <c r="Q40" s="25">
        <v>0</v>
      </c>
      <c r="R40" s="26">
        <v>0</v>
      </c>
      <c r="S40" s="25">
        <v>0</v>
      </c>
      <c r="T40" s="25">
        <v>0</v>
      </c>
      <c r="U40" s="25">
        <v>0</v>
      </c>
    </row>
    <row r="41" spans="1:25" x14ac:dyDescent="0.35">
      <c r="A41" s="24" t="s">
        <v>52</v>
      </c>
      <c r="B41" s="25">
        <v>22686000</v>
      </c>
      <c r="C41" s="25">
        <v>0</v>
      </c>
      <c r="D41" s="25">
        <v>0</v>
      </c>
      <c r="E41" s="25">
        <v>22686000</v>
      </c>
      <c r="F41" s="25">
        <v>0</v>
      </c>
      <c r="G41" s="25">
        <v>22686000</v>
      </c>
      <c r="H41" s="25">
        <v>0</v>
      </c>
      <c r="I41" s="25">
        <v>0</v>
      </c>
      <c r="J41" s="25">
        <v>22686000</v>
      </c>
      <c r="K41" s="25">
        <v>0</v>
      </c>
      <c r="L41" s="25">
        <v>0</v>
      </c>
      <c r="M41" s="25">
        <v>0</v>
      </c>
      <c r="N41" s="26">
        <v>0</v>
      </c>
      <c r="O41" s="25">
        <v>0</v>
      </c>
      <c r="P41" s="25">
        <v>0</v>
      </c>
      <c r="Q41" s="25">
        <v>0</v>
      </c>
      <c r="R41" s="26">
        <v>0</v>
      </c>
      <c r="S41" s="25">
        <v>0</v>
      </c>
      <c r="T41" s="25">
        <v>0</v>
      </c>
      <c r="U41" s="25">
        <v>0</v>
      </c>
    </row>
    <row r="42" spans="1:25" x14ac:dyDescent="0.35">
      <c r="A42" s="24" t="s">
        <v>53</v>
      </c>
      <c r="B42" s="25">
        <v>90000000</v>
      </c>
      <c r="C42" s="25">
        <v>0</v>
      </c>
      <c r="D42" s="25">
        <v>0</v>
      </c>
      <c r="E42" s="25">
        <v>90000000</v>
      </c>
      <c r="F42" s="25">
        <v>0</v>
      </c>
      <c r="G42" s="25">
        <v>90000000</v>
      </c>
      <c r="H42" s="25">
        <v>0</v>
      </c>
      <c r="I42" s="25">
        <v>0</v>
      </c>
      <c r="J42" s="25">
        <v>90000000</v>
      </c>
      <c r="K42" s="25">
        <v>0</v>
      </c>
      <c r="L42" s="25">
        <v>0</v>
      </c>
      <c r="M42" s="25">
        <v>0</v>
      </c>
      <c r="N42" s="26">
        <v>0</v>
      </c>
      <c r="O42" s="25">
        <v>0</v>
      </c>
      <c r="P42" s="25">
        <v>0</v>
      </c>
      <c r="Q42" s="25">
        <v>0</v>
      </c>
      <c r="R42" s="26">
        <v>0</v>
      </c>
      <c r="S42" s="25">
        <v>0</v>
      </c>
      <c r="T42" s="25">
        <v>0</v>
      </c>
      <c r="U42" s="25">
        <v>0</v>
      </c>
    </row>
    <row r="43" spans="1:25" x14ac:dyDescent="0.35">
      <c r="A43" s="24" t="s">
        <v>54</v>
      </c>
      <c r="B43" s="25">
        <v>60000000</v>
      </c>
      <c r="C43" s="25">
        <v>0</v>
      </c>
      <c r="D43" s="25">
        <v>0</v>
      </c>
      <c r="E43" s="25">
        <v>60000000</v>
      </c>
      <c r="F43" s="25">
        <v>0</v>
      </c>
      <c r="G43" s="25">
        <v>60000000</v>
      </c>
      <c r="H43" s="25">
        <v>0</v>
      </c>
      <c r="I43" s="25">
        <v>0</v>
      </c>
      <c r="J43" s="25">
        <v>60000000</v>
      </c>
      <c r="K43" s="25">
        <v>0</v>
      </c>
      <c r="L43" s="25">
        <v>0</v>
      </c>
      <c r="M43" s="25">
        <v>0</v>
      </c>
      <c r="N43" s="26">
        <v>0</v>
      </c>
      <c r="O43" s="25">
        <v>0</v>
      </c>
      <c r="P43" s="25">
        <v>0</v>
      </c>
      <c r="Q43" s="25">
        <v>0</v>
      </c>
      <c r="R43" s="26">
        <v>0</v>
      </c>
      <c r="S43" s="25">
        <v>0</v>
      </c>
      <c r="T43" s="25">
        <v>0</v>
      </c>
      <c r="U43" s="25">
        <v>0</v>
      </c>
    </row>
    <row r="44" spans="1:25" x14ac:dyDescent="0.35">
      <c r="A44" s="24" t="s">
        <v>55</v>
      </c>
      <c r="B44" s="25">
        <v>55000000</v>
      </c>
      <c r="C44" s="25">
        <v>0</v>
      </c>
      <c r="D44" s="25">
        <v>0</v>
      </c>
      <c r="E44" s="25">
        <v>55000000</v>
      </c>
      <c r="F44" s="25">
        <v>0</v>
      </c>
      <c r="G44" s="25">
        <v>55000000</v>
      </c>
      <c r="H44" s="25">
        <v>0</v>
      </c>
      <c r="I44" s="25">
        <v>0</v>
      </c>
      <c r="J44" s="25">
        <v>55000000</v>
      </c>
      <c r="K44" s="25">
        <v>0</v>
      </c>
      <c r="L44" s="25">
        <v>0</v>
      </c>
      <c r="M44" s="25">
        <v>0</v>
      </c>
      <c r="N44" s="26">
        <v>0</v>
      </c>
      <c r="O44" s="25">
        <v>0</v>
      </c>
      <c r="P44" s="25">
        <v>0</v>
      </c>
      <c r="Q44" s="25">
        <v>0</v>
      </c>
      <c r="R44" s="26">
        <v>0</v>
      </c>
      <c r="S44" s="25">
        <v>0</v>
      </c>
      <c r="T44" s="25">
        <v>0</v>
      </c>
      <c r="U44" s="25">
        <v>0</v>
      </c>
    </row>
    <row r="45" spans="1:25" x14ac:dyDescent="0.35">
      <c r="A45" s="24" t="s">
        <v>56</v>
      </c>
      <c r="B45" s="25">
        <v>30000000</v>
      </c>
      <c r="C45" s="25">
        <v>0</v>
      </c>
      <c r="D45" s="25">
        <v>0</v>
      </c>
      <c r="E45" s="25">
        <v>30000000</v>
      </c>
      <c r="F45" s="25">
        <v>0</v>
      </c>
      <c r="G45" s="25">
        <v>30000000</v>
      </c>
      <c r="H45" s="25">
        <v>0</v>
      </c>
      <c r="I45" s="25">
        <v>0</v>
      </c>
      <c r="J45" s="25">
        <v>30000000</v>
      </c>
      <c r="K45" s="25">
        <v>0</v>
      </c>
      <c r="L45" s="25">
        <v>0</v>
      </c>
      <c r="M45" s="25">
        <v>0</v>
      </c>
      <c r="N45" s="26">
        <v>0</v>
      </c>
      <c r="O45" s="25">
        <v>0</v>
      </c>
      <c r="P45" s="25">
        <v>0</v>
      </c>
      <c r="Q45" s="25">
        <v>0</v>
      </c>
      <c r="R45" s="26">
        <v>0</v>
      </c>
      <c r="S45" s="25">
        <v>0</v>
      </c>
      <c r="T45" s="25">
        <v>0</v>
      </c>
      <c r="U45" s="25">
        <v>0</v>
      </c>
    </row>
    <row r="46" spans="1:25" x14ac:dyDescent="0.35">
      <c r="A46" s="24" t="s">
        <v>57</v>
      </c>
      <c r="B46" s="25">
        <v>3000000</v>
      </c>
      <c r="C46" s="25">
        <v>0</v>
      </c>
      <c r="D46" s="25">
        <v>0</v>
      </c>
      <c r="E46" s="25">
        <v>3000000</v>
      </c>
      <c r="F46" s="25">
        <v>0</v>
      </c>
      <c r="G46" s="25">
        <v>3000000</v>
      </c>
      <c r="H46" s="25">
        <v>0</v>
      </c>
      <c r="I46" s="25">
        <v>0</v>
      </c>
      <c r="J46" s="25">
        <v>3000000</v>
      </c>
      <c r="K46" s="25">
        <v>0</v>
      </c>
      <c r="L46" s="25">
        <v>0</v>
      </c>
      <c r="M46" s="25">
        <v>0</v>
      </c>
      <c r="N46" s="26">
        <v>0</v>
      </c>
      <c r="O46" s="25">
        <v>0</v>
      </c>
      <c r="P46" s="25">
        <v>0</v>
      </c>
      <c r="Q46" s="25">
        <v>0</v>
      </c>
      <c r="R46" s="26">
        <v>0</v>
      </c>
      <c r="S46" s="25">
        <v>0</v>
      </c>
      <c r="T46" s="25">
        <v>0</v>
      </c>
      <c r="U46" s="25">
        <v>0</v>
      </c>
    </row>
    <row r="47" spans="1:25" x14ac:dyDescent="0.35">
      <c r="A47" s="24" t="s">
        <v>58</v>
      </c>
      <c r="B47" s="25">
        <v>5000000</v>
      </c>
      <c r="C47" s="25">
        <v>0</v>
      </c>
      <c r="D47" s="25">
        <v>0</v>
      </c>
      <c r="E47" s="25">
        <v>5000000</v>
      </c>
      <c r="F47" s="25">
        <v>0</v>
      </c>
      <c r="G47" s="25">
        <v>5000000</v>
      </c>
      <c r="H47" s="25">
        <v>0</v>
      </c>
      <c r="I47" s="25">
        <v>0</v>
      </c>
      <c r="J47" s="25">
        <v>5000000</v>
      </c>
      <c r="K47" s="25">
        <v>0</v>
      </c>
      <c r="L47" s="25">
        <v>0</v>
      </c>
      <c r="M47" s="25">
        <v>0</v>
      </c>
      <c r="N47" s="26">
        <v>0</v>
      </c>
      <c r="O47" s="25">
        <v>0</v>
      </c>
      <c r="P47" s="25">
        <v>0</v>
      </c>
      <c r="Q47" s="25">
        <v>0</v>
      </c>
      <c r="R47" s="26">
        <v>0</v>
      </c>
      <c r="S47" s="25">
        <v>0</v>
      </c>
      <c r="T47" s="25">
        <v>0</v>
      </c>
      <c r="U47" s="25">
        <v>0</v>
      </c>
    </row>
    <row r="48" spans="1:25" x14ac:dyDescent="0.35">
      <c r="A48" s="24" t="s">
        <v>59</v>
      </c>
      <c r="B48" s="25">
        <v>8000000</v>
      </c>
      <c r="C48" s="25">
        <v>0</v>
      </c>
      <c r="D48" s="25">
        <v>0</v>
      </c>
      <c r="E48" s="25">
        <v>8000000</v>
      </c>
      <c r="F48" s="25">
        <v>0</v>
      </c>
      <c r="G48" s="25">
        <v>8000000</v>
      </c>
      <c r="H48" s="25">
        <v>0</v>
      </c>
      <c r="I48" s="25">
        <v>0</v>
      </c>
      <c r="J48" s="25">
        <v>8000000</v>
      </c>
      <c r="K48" s="25">
        <v>0</v>
      </c>
      <c r="L48" s="25">
        <v>0</v>
      </c>
      <c r="M48" s="25">
        <v>0</v>
      </c>
      <c r="N48" s="26">
        <v>0</v>
      </c>
      <c r="O48" s="25">
        <v>0</v>
      </c>
      <c r="P48" s="25">
        <v>0</v>
      </c>
      <c r="Q48" s="25">
        <v>0</v>
      </c>
      <c r="R48" s="26">
        <v>0</v>
      </c>
      <c r="S48" s="25">
        <v>0</v>
      </c>
      <c r="T48" s="25">
        <v>0</v>
      </c>
      <c r="U48" s="25">
        <v>0</v>
      </c>
    </row>
    <row r="49" spans="1:21" x14ac:dyDescent="0.35">
      <c r="A49" s="24" t="s">
        <v>60</v>
      </c>
      <c r="B49" s="25">
        <v>3500000</v>
      </c>
      <c r="C49" s="25">
        <v>0</v>
      </c>
      <c r="D49" s="25">
        <v>0</v>
      </c>
      <c r="E49" s="25">
        <v>3500000</v>
      </c>
      <c r="F49" s="25">
        <v>0</v>
      </c>
      <c r="G49" s="25">
        <v>3500000</v>
      </c>
      <c r="H49" s="25">
        <v>0</v>
      </c>
      <c r="I49" s="25">
        <v>0</v>
      </c>
      <c r="J49" s="25">
        <v>3500000</v>
      </c>
      <c r="K49" s="25">
        <v>0</v>
      </c>
      <c r="L49" s="25">
        <v>0</v>
      </c>
      <c r="M49" s="25">
        <v>0</v>
      </c>
      <c r="N49" s="26">
        <v>0</v>
      </c>
      <c r="O49" s="25">
        <v>0</v>
      </c>
      <c r="P49" s="25">
        <v>0</v>
      </c>
      <c r="Q49" s="25">
        <v>0</v>
      </c>
      <c r="R49" s="26">
        <v>0</v>
      </c>
      <c r="S49" s="25">
        <v>0</v>
      </c>
      <c r="T49" s="25">
        <v>0</v>
      </c>
      <c r="U49" s="25">
        <v>0</v>
      </c>
    </row>
    <row r="50" spans="1:21" x14ac:dyDescent="0.35">
      <c r="A50" s="24" t="s">
        <v>61</v>
      </c>
      <c r="B50" s="25">
        <v>154500000</v>
      </c>
      <c r="C50" s="25">
        <v>0</v>
      </c>
      <c r="D50" s="25">
        <v>0</v>
      </c>
      <c r="E50" s="25">
        <v>154500000</v>
      </c>
      <c r="F50" s="25">
        <v>0</v>
      </c>
      <c r="G50" s="25">
        <v>154500000</v>
      </c>
      <c r="H50" s="25">
        <v>0</v>
      </c>
      <c r="I50" s="25">
        <v>0</v>
      </c>
      <c r="J50" s="25">
        <v>154500000</v>
      </c>
      <c r="K50" s="25">
        <v>0</v>
      </c>
      <c r="L50" s="25">
        <v>0</v>
      </c>
      <c r="M50" s="25">
        <v>0</v>
      </c>
      <c r="N50" s="26">
        <v>0</v>
      </c>
      <c r="O50" s="25">
        <v>0</v>
      </c>
      <c r="P50" s="25">
        <v>0</v>
      </c>
      <c r="Q50" s="25">
        <v>0</v>
      </c>
      <c r="R50" s="26">
        <v>0</v>
      </c>
      <c r="S50" s="25">
        <v>0</v>
      </c>
      <c r="T50" s="25">
        <v>0</v>
      </c>
      <c r="U50" s="25">
        <v>0</v>
      </c>
    </row>
    <row r="51" spans="1:21" x14ac:dyDescent="0.35">
      <c r="A51" s="24" t="s">
        <v>62</v>
      </c>
      <c r="B51" s="25">
        <v>32300000</v>
      </c>
      <c r="C51" s="25">
        <v>0</v>
      </c>
      <c r="D51" s="25">
        <v>0</v>
      </c>
      <c r="E51" s="25">
        <v>32300000</v>
      </c>
      <c r="F51" s="25">
        <v>0</v>
      </c>
      <c r="G51" s="25">
        <v>32300000</v>
      </c>
      <c r="H51" s="25">
        <v>0</v>
      </c>
      <c r="I51" s="25">
        <v>0</v>
      </c>
      <c r="J51" s="25">
        <v>32300000</v>
      </c>
      <c r="K51" s="25">
        <v>0</v>
      </c>
      <c r="L51" s="25">
        <v>0</v>
      </c>
      <c r="M51" s="25">
        <v>0</v>
      </c>
      <c r="N51" s="26">
        <v>0</v>
      </c>
      <c r="O51" s="25">
        <v>0</v>
      </c>
      <c r="P51" s="25">
        <v>0</v>
      </c>
      <c r="Q51" s="25">
        <v>0</v>
      </c>
      <c r="R51" s="26">
        <v>0</v>
      </c>
      <c r="S51" s="25">
        <v>0</v>
      </c>
      <c r="T51" s="25">
        <v>0</v>
      </c>
      <c r="U51" s="25">
        <v>0</v>
      </c>
    </row>
    <row r="52" spans="1:21" x14ac:dyDescent="0.35">
      <c r="A52" s="24" t="s">
        <v>63</v>
      </c>
      <c r="B52" s="25">
        <v>123000000</v>
      </c>
      <c r="C52" s="25">
        <v>0</v>
      </c>
      <c r="D52" s="25">
        <v>0</v>
      </c>
      <c r="E52" s="25">
        <v>123000000</v>
      </c>
      <c r="F52" s="25">
        <v>0</v>
      </c>
      <c r="G52" s="25">
        <v>123000000</v>
      </c>
      <c r="H52" s="25">
        <v>0</v>
      </c>
      <c r="I52" s="25">
        <v>0</v>
      </c>
      <c r="J52" s="25">
        <v>123000000</v>
      </c>
      <c r="K52" s="25">
        <v>0</v>
      </c>
      <c r="L52" s="25">
        <v>0</v>
      </c>
      <c r="M52" s="25">
        <v>0</v>
      </c>
      <c r="N52" s="26">
        <v>0</v>
      </c>
      <c r="O52" s="25">
        <v>0</v>
      </c>
      <c r="P52" s="25">
        <v>0</v>
      </c>
      <c r="Q52" s="25">
        <v>0</v>
      </c>
      <c r="R52" s="26">
        <v>0</v>
      </c>
      <c r="S52" s="25">
        <v>0</v>
      </c>
      <c r="T52" s="25">
        <v>0</v>
      </c>
      <c r="U52" s="25">
        <v>0</v>
      </c>
    </row>
    <row r="53" spans="1:21" x14ac:dyDescent="0.35">
      <c r="A53" s="24" t="s">
        <v>64</v>
      </c>
      <c r="B53" s="25">
        <v>900000000</v>
      </c>
      <c r="C53" s="25">
        <v>0</v>
      </c>
      <c r="D53" s="25">
        <v>0</v>
      </c>
      <c r="E53" s="25">
        <v>900000000</v>
      </c>
      <c r="F53" s="25">
        <v>0</v>
      </c>
      <c r="G53" s="25">
        <v>900000000</v>
      </c>
      <c r="H53" s="25">
        <v>0</v>
      </c>
      <c r="I53" s="25">
        <v>0</v>
      </c>
      <c r="J53" s="25">
        <v>900000000</v>
      </c>
      <c r="K53" s="25">
        <v>0</v>
      </c>
      <c r="L53" s="25">
        <v>0</v>
      </c>
      <c r="M53" s="25">
        <v>0</v>
      </c>
      <c r="N53" s="26">
        <v>0</v>
      </c>
      <c r="O53" s="25">
        <v>0</v>
      </c>
      <c r="P53" s="25">
        <v>0</v>
      </c>
      <c r="Q53" s="25">
        <v>0</v>
      </c>
      <c r="R53" s="26">
        <v>0</v>
      </c>
      <c r="S53" s="25">
        <v>0</v>
      </c>
      <c r="T53" s="25">
        <v>0</v>
      </c>
      <c r="U53" s="25">
        <v>0</v>
      </c>
    </row>
    <row r="54" spans="1:21" x14ac:dyDescent="0.35">
      <c r="A54" s="24" t="s">
        <v>65</v>
      </c>
      <c r="B54" s="25">
        <v>7426000</v>
      </c>
      <c r="C54" s="25">
        <v>0</v>
      </c>
      <c r="D54" s="25">
        <v>0</v>
      </c>
      <c r="E54" s="25">
        <v>7426000</v>
      </c>
      <c r="F54" s="25">
        <v>0</v>
      </c>
      <c r="G54" s="25">
        <v>7426000</v>
      </c>
      <c r="H54" s="25">
        <v>0</v>
      </c>
      <c r="I54" s="25">
        <v>0</v>
      </c>
      <c r="J54" s="25">
        <v>7426000</v>
      </c>
      <c r="K54" s="25">
        <v>0</v>
      </c>
      <c r="L54" s="25">
        <v>0</v>
      </c>
      <c r="M54" s="25">
        <v>0</v>
      </c>
      <c r="N54" s="26">
        <v>0</v>
      </c>
      <c r="O54" s="25">
        <v>0</v>
      </c>
      <c r="P54" s="25">
        <v>0</v>
      </c>
      <c r="Q54" s="25">
        <v>0</v>
      </c>
      <c r="R54" s="26">
        <v>0</v>
      </c>
      <c r="S54" s="25">
        <v>0</v>
      </c>
      <c r="T54" s="25">
        <v>0</v>
      </c>
      <c r="U54" s="25">
        <v>0</v>
      </c>
    </row>
    <row r="55" spans="1:21" x14ac:dyDescent="0.35">
      <c r="A55" s="24" t="s">
        <v>66</v>
      </c>
      <c r="B55" s="25">
        <v>206000</v>
      </c>
      <c r="C55" s="25">
        <v>0</v>
      </c>
      <c r="D55" s="25">
        <v>0</v>
      </c>
      <c r="E55" s="25">
        <v>206000</v>
      </c>
      <c r="F55" s="25">
        <v>0</v>
      </c>
      <c r="G55" s="25">
        <v>206000</v>
      </c>
      <c r="H55" s="25">
        <v>0</v>
      </c>
      <c r="I55" s="25">
        <v>0</v>
      </c>
      <c r="J55" s="25">
        <v>206000</v>
      </c>
      <c r="K55" s="25">
        <v>0</v>
      </c>
      <c r="L55" s="25">
        <v>0</v>
      </c>
      <c r="M55" s="25">
        <v>0</v>
      </c>
      <c r="N55" s="26">
        <v>0</v>
      </c>
      <c r="O55" s="25">
        <v>0</v>
      </c>
      <c r="P55" s="25">
        <v>0</v>
      </c>
      <c r="Q55" s="25">
        <v>0</v>
      </c>
      <c r="R55" s="26">
        <v>0</v>
      </c>
      <c r="S55" s="25">
        <v>0</v>
      </c>
      <c r="T55" s="25">
        <v>0</v>
      </c>
      <c r="U55" s="25">
        <v>0</v>
      </c>
    </row>
    <row r="56" spans="1:21" x14ac:dyDescent="0.35">
      <c r="A56" s="24" t="s">
        <v>67</v>
      </c>
      <c r="B56" s="25">
        <v>212000000</v>
      </c>
      <c r="C56" s="25">
        <v>0</v>
      </c>
      <c r="D56" s="25">
        <v>0</v>
      </c>
      <c r="E56" s="25">
        <v>212000000</v>
      </c>
      <c r="F56" s="25">
        <v>0</v>
      </c>
      <c r="G56" s="25">
        <v>212000000</v>
      </c>
      <c r="H56" s="25">
        <v>0</v>
      </c>
      <c r="I56" s="25">
        <v>0</v>
      </c>
      <c r="J56" s="25">
        <v>212000000</v>
      </c>
      <c r="K56" s="25">
        <v>0</v>
      </c>
      <c r="L56" s="25">
        <v>0</v>
      </c>
      <c r="M56" s="25">
        <v>0</v>
      </c>
      <c r="N56" s="26">
        <v>0</v>
      </c>
      <c r="O56" s="25">
        <v>0</v>
      </c>
      <c r="P56" s="25">
        <v>0</v>
      </c>
      <c r="Q56" s="25">
        <v>0</v>
      </c>
      <c r="R56" s="26">
        <v>0</v>
      </c>
      <c r="S56" s="25">
        <v>0</v>
      </c>
      <c r="T56" s="25">
        <v>0</v>
      </c>
      <c r="U56" s="25">
        <v>0</v>
      </c>
    </row>
    <row r="57" spans="1:21" x14ac:dyDescent="0.35">
      <c r="A57" s="24" t="s">
        <v>68</v>
      </c>
      <c r="B57" s="25">
        <v>400000000</v>
      </c>
      <c r="C57" s="25">
        <v>0</v>
      </c>
      <c r="D57" s="25">
        <v>0</v>
      </c>
      <c r="E57" s="25">
        <v>400000000</v>
      </c>
      <c r="F57" s="25">
        <v>0</v>
      </c>
      <c r="G57" s="25">
        <v>400000000</v>
      </c>
      <c r="H57" s="25">
        <v>159501978</v>
      </c>
      <c r="I57" s="25">
        <v>159501978</v>
      </c>
      <c r="J57" s="25">
        <v>240498022</v>
      </c>
      <c r="K57" s="25">
        <v>159501978</v>
      </c>
      <c r="L57" s="25">
        <v>159501978</v>
      </c>
      <c r="M57" s="25">
        <v>0</v>
      </c>
      <c r="N57" s="26">
        <v>39.875500000000002</v>
      </c>
      <c r="O57" s="25">
        <v>0</v>
      </c>
      <c r="P57" s="25">
        <v>0</v>
      </c>
      <c r="Q57" s="25">
        <v>159501978</v>
      </c>
      <c r="R57" s="26">
        <v>0</v>
      </c>
      <c r="S57" s="25">
        <v>0</v>
      </c>
      <c r="T57" s="25">
        <v>0</v>
      </c>
      <c r="U57" s="25">
        <v>0</v>
      </c>
    </row>
    <row r="58" spans="1:21" x14ac:dyDescent="0.35">
      <c r="A58" s="24" t="s">
        <v>69</v>
      </c>
      <c r="B58" s="25">
        <v>15000000</v>
      </c>
      <c r="C58" s="25">
        <v>0</v>
      </c>
      <c r="D58" s="25">
        <v>0</v>
      </c>
      <c r="E58" s="25">
        <v>15000000</v>
      </c>
      <c r="F58" s="25">
        <v>0</v>
      </c>
      <c r="G58" s="25">
        <v>15000000</v>
      </c>
      <c r="H58" s="25">
        <v>0</v>
      </c>
      <c r="I58" s="25">
        <v>0</v>
      </c>
      <c r="J58" s="25">
        <v>15000000</v>
      </c>
      <c r="K58" s="25">
        <v>0</v>
      </c>
      <c r="L58" s="25">
        <v>0</v>
      </c>
      <c r="M58" s="25">
        <v>0</v>
      </c>
      <c r="N58" s="26">
        <v>0</v>
      </c>
      <c r="O58" s="25">
        <v>0</v>
      </c>
      <c r="P58" s="25">
        <v>0</v>
      </c>
      <c r="Q58" s="25">
        <v>0</v>
      </c>
      <c r="R58" s="26">
        <v>0</v>
      </c>
      <c r="S58" s="25">
        <v>0</v>
      </c>
      <c r="T58" s="25">
        <v>0</v>
      </c>
      <c r="U58" s="25">
        <v>0</v>
      </c>
    </row>
    <row r="59" spans="1:21" x14ac:dyDescent="0.35">
      <c r="A59" s="24" t="s">
        <v>70</v>
      </c>
      <c r="B59" s="25">
        <v>1200000000</v>
      </c>
      <c r="C59" s="25">
        <v>0</v>
      </c>
      <c r="D59" s="25">
        <v>0</v>
      </c>
      <c r="E59" s="25">
        <v>1200000000</v>
      </c>
      <c r="F59" s="25">
        <v>0</v>
      </c>
      <c r="G59" s="25">
        <v>1200000000</v>
      </c>
      <c r="H59" s="25">
        <v>0</v>
      </c>
      <c r="I59" s="25">
        <v>0</v>
      </c>
      <c r="J59" s="25">
        <v>1200000000</v>
      </c>
      <c r="K59" s="25">
        <v>0</v>
      </c>
      <c r="L59" s="25">
        <v>0</v>
      </c>
      <c r="M59" s="25">
        <v>0</v>
      </c>
      <c r="N59" s="26">
        <v>0</v>
      </c>
      <c r="O59" s="25">
        <v>0</v>
      </c>
      <c r="P59" s="25">
        <v>0</v>
      </c>
      <c r="Q59" s="25">
        <v>0</v>
      </c>
      <c r="R59" s="26">
        <v>0</v>
      </c>
      <c r="S59" s="25">
        <v>0</v>
      </c>
      <c r="T59" s="25">
        <v>0</v>
      </c>
      <c r="U59" s="25">
        <v>0</v>
      </c>
    </row>
    <row r="60" spans="1:21" x14ac:dyDescent="0.35">
      <c r="A60" s="24" t="s">
        <v>71</v>
      </c>
      <c r="B60" s="25">
        <v>1125000000</v>
      </c>
      <c r="C60" s="25">
        <v>0</v>
      </c>
      <c r="D60" s="25">
        <v>0</v>
      </c>
      <c r="E60" s="25">
        <v>1125000000</v>
      </c>
      <c r="F60" s="25">
        <v>0</v>
      </c>
      <c r="G60" s="25">
        <v>1125000000</v>
      </c>
      <c r="H60" s="25">
        <v>0</v>
      </c>
      <c r="I60" s="25">
        <v>0</v>
      </c>
      <c r="J60" s="25">
        <v>1125000000</v>
      </c>
      <c r="K60" s="25">
        <v>0</v>
      </c>
      <c r="L60" s="25">
        <v>0</v>
      </c>
      <c r="M60" s="25">
        <v>0</v>
      </c>
      <c r="N60" s="26">
        <v>0</v>
      </c>
      <c r="O60" s="25">
        <v>0</v>
      </c>
      <c r="P60" s="25">
        <v>0</v>
      </c>
      <c r="Q60" s="25">
        <v>0</v>
      </c>
      <c r="R60" s="26">
        <v>0</v>
      </c>
      <c r="S60" s="25">
        <v>0</v>
      </c>
      <c r="T60" s="25">
        <v>0</v>
      </c>
      <c r="U60" s="25">
        <v>0</v>
      </c>
    </row>
    <row r="61" spans="1:21" x14ac:dyDescent="0.35">
      <c r="A61" s="24" t="s">
        <v>72</v>
      </c>
      <c r="B61" s="25">
        <v>10000000</v>
      </c>
      <c r="C61" s="25">
        <v>0</v>
      </c>
      <c r="D61" s="25">
        <v>0</v>
      </c>
      <c r="E61" s="25">
        <v>10000000</v>
      </c>
      <c r="F61" s="25">
        <v>0</v>
      </c>
      <c r="G61" s="25">
        <v>10000000</v>
      </c>
      <c r="H61" s="25">
        <v>0</v>
      </c>
      <c r="I61" s="25">
        <v>0</v>
      </c>
      <c r="J61" s="25">
        <v>10000000</v>
      </c>
      <c r="K61" s="25">
        <v>0</v>
      </c>
      <c r="L61" s="25">
        <v>0</v>
      </c>
      <c r="M61" s="25">
        <v>0</v>
      </c>
      <c r="N61" s="26">
        <v>0</v>
      </c>
      <c r="O61" s="25">
        <v>0</v>
      </c>
      <c r="P61" s="25">
        <v>0</v>
      </c>
      <c r="Q61" s="25">
        <v>0</v>
      </c>
      <c r="R61" s="26">
        <v>0</v>
      </c>
      <c r="S61" s="25">
        <v>0</v>
      </c>
      <c r="T61" s="25">
        <v>0</v>
      </c>
      <c r="U61" s="25">
        <v>0</v>
      </c>
    </row>
    <row r="62" spans="1:21" x14ac:dyDescent="0.35">
      <c r="A62" s="24" t="s">
        <v>73</v>
      </c>
      <c r="B62" s="25">
        <v>1000000000</v>
      </c>
      <c r="C62" s="25">
        <v>0</v>
      </c>
      <c r="D62" s="25">
        <v>0</v>
      </c>
      <c r="E62" s="25">
        <v>1000000000</v>
      </c>
      <c r="F62" s="25">
        <v>0</v>
      </c>
      <c r="G62" s="25">
        <v>1000000000</v>
      </c>
      <c r="H62" s="25">
        <v>0</v>
      </c>
      <c r="I62" s="25">
        <v>0</v>
      </c>
      <c r="J62" s="25">
        <v>1000000000</v>
      </c>
      <c r="K62" s="25">
        <v>0</v>
      </c>
      <c r="L62" s="25">
        <v>0</v>
      </c>
      <c r="M62" s="25">
        <v>0</v>
      </c>
      <c r="N62" s="26">
        <v>0</v>
      </c>
      <c r="O62" s="25">
        <v>0</v>
      </c>
      <c r="P62" s="25">
        <v>0</v>
      </c>
      <c r="Q62" s="25">
        <v>0</v>
      </c>
      <c r="R62" s="26">
        <v>0</v>
      </c>
      <c r="S62" s="25">
        <v>0</v>
      </c>
      <c r="T62" s="25">
        <v>0</v>
      </c>
      <c r="U62" s="25">
        <v>0</v>
      </c>
    </row>
    <row r="63" spans="1:21" x14ac:dyDescent="0.35">
      <c r="A63" s="24" t="s">
        <v>74</v>
      </c>
      <c r="B63" s="25">
        <v>76000000</v>
      </c>
      <c r="C63" s="25">
        <v>0</v>
      </c>
      <c r="D63" s="25">
        <v>0</v>
      </c>
      <c r="E63" s="25">
        <v>76000000</v>
      </c>
      <c r="F63" s="25">
        <v>0</v>
      </c>
      <c r="G63" s="25">
        <v>76000000</v>
      </c>
      <c r="H63" s="25">
        <v>31000000</v>
      </c>
      <c r="I63" s="25">
        <v>31000000</v>
      </c>
      <c r="J63" s="25">
        <v>45000000</v>
      </c>
      <c r="K63" s="25">
        <v>0</v>
      </c>
      <c r="L63" s="25">
        <v>0</v>
      </c>
      <c r="M63" s="25">
        <v>31000000</v>
      </c>
      <c r="N63" s="26">
        <v>0</v>
      </c>
      <c r="O63" s="25">
        <v>0</v>
      </c>
      <c r="P63" s="25">
        <v>0</v>
      </c>
      <c r="Q63" s="25">
        <v>0</v>
      </c>
      <c r="R63" s="26">
        <v>0</v>
      </c>
      <c r="S63" s="25">
        <v>0</v>
      </c>
      <c r="T63" s="25">
        <v>0</v>
      </c>
      <c r="U63" s="25">
        <v>0</v>
      </c>
    </row>
    <row r="64" spans="1:21" x14ac:dyDescent="0.35">
      <c r="A64" s="24" t="s">
        <v>75</v>
      </c>
      <c r="B64" s="25">
        <v>39000000</v>
      </c>
      <c r="C64" s="25">
        <v>0</v>
      </c>
      <c r="D64" s="25">
        <v>0</v>
      </c>
      <c r="E64" s="25">
        <v>39000000</v>
      </c>
      <c r="F64" s="25">
        <v>0</v>
      </c>
      <c r="G64" s="25">
        <v>39000000</v>
      </c>
      <c r="H64" s="25">
        <v>0</v>
      </c>
      <c r="I64" s="25">
        <v>0</v>
      </c>
      <c r="J64" s="25">
        <v>39000000</v>
      </c>
      <c r="K64" s="25">
        <v>0</v>
      </c>
      <c r="L64" s="25">
        <v>0</v>
      </c>
      <c r="M64" s="25">
        <v>0</v>
      </c>
      <c r="N64" s="26">
        <v>0</v>
      </c>
      <c r="O64" s="25">
        <v>0</v>
      </c>
      <c r="P64" s="25">
        <v>0</v>
      </c>
      <c r="Q64" s="25">
        <v>0</v>
      </c>
      <c r="R64" s="26">
        <v>0</v>
      </c>
      <c r="S64" s="25">
        <v>0</v>
      </c>
      <c r="T64" s="25">
        <v>0</v>
      </c>
      <c r="U64" s="25">
        <v>0</v>
      </c>
    </row>
    <row r="65" spans="1:21" x14ac:dyDescent="0.35">
      <c r="A65" s="24" t="s">
        <v>76</v>
      </c>
      <c r="B65" s="25">
        <v>15000000</v>
      </c>
      <c r="C65" s="25">
        <v>0</v>
      </c>
      <c r="D65" s="25">
        <v>0</v>
      </c>
      <c r="E65" s="25">
        <v>15000000</v>
      </c>
      <c r="F65" s="25">
        <v>0</v>
      </c>
      <c r="G65" s="25">
        <v>15000000</v>
      </c>
      <c r="H65" s="25">
        <v>0</v>
      </c>
      <c r="I65" s="25">
        <v>0</v>
      </c>
      <c r="J65" s="25">
        <v>15000000</v>
      </c>
      <c r="K65" s="25">
        <v>0</v>
      </c>
      <c r="L65" s="25">
        <v>0</v>
      </c>
      <c r="M65" s="25">
        <v>0</v>
      </c>
      <c r="N65" s="26">
        <v>0</v>
      </c>
      <c r="O65" s="25">
        <v>0</v>
      </c>
      <c r="P65" s="25">
        <v>0</v>
      </c>
      <c r="Q65" s="25">
        <v>0</v>
      </c>
      <c r="R65" s="26">
        <v>0</v>
      </c>
      <c r="S65" s="25">
        <v>0</v>
      </c>
      <c r="T65" s="25">
        <v>0</v>
      </c>
      <c r="U65" s="25">
        <v>0</v>
      </c>
    </row>
    <row r="66" spans="1:21" x14ac:dyDescent="0.35">
      <c r="A66" s="24" t="s">
        <v>77</v>
      </c>
      <c r="B66" s="25">
        <v>824400000</v>
      </c>
      <c r="C66" s="25">
        <v>0</v>
      </c>
      <c r="D66" s="25">
        <v>0</v>
      </c>
      <c r="E66" s="25">
        <v>824400000</v>
      </c>
      <c r="F66" s="25">
        <v>0</v>
      </c>
      <c r="G66" s="25">
        <v>824400000</v>
      </c>
      <c r="H66" s="25">
        <v>0</v>
      </c>
      <c r="I66" s="25">
        <v>0</v>
      </c>
      <c r="J66" s="25">
        <v>824400000</v>
      </c>
      <c r="K66" s="25">
        <v>0</v>
      </c>
      <c r="L66" s="25">
        <v>0</v>
      </c>
      <c r="M66" s="25">
        <v>0</v>
      </c>
      <c r="N66" s="26">
        <v>0</v>
      </c>
      <c r="O66" s="25">
        <v>0</v>
      </c>
      <c r="P66" s="25">
        <v>0</v>
      </c>
      <c r="Q66" s="25">
        <v>0</v>
      </c>
      <c r="R66" s="26">
        <v>0</v>
      </c>
      <c r="S66" s="25">
        <v>0</v>
      </c>
      <c r="T66" s="25">
        <v>0</v>
      </c>
      <c r="U66" s="25">
        <v>0</v>
      </c>
    </row>
    <row r="67" spans="1:21" x14ac:dyDescent="0.35">
      <c r="A67" s="24" t="s">
        <v>78</v>
      </c>
      <c r="B67" s="25">
        <v>445000000</v>
      </c>
      <c r="C67" s="25">
        <v>0</v>
      </c>
      <c r="D67" s="25">
        <v>0</v>
      </c>
      <c r="E67" s="25">
        <v>445000000</v>
      </c>
      <c r="F67" s="25">
        <v>0</v>
      </c>
      <c r="G67" s="25">
        <v>445000000</v>
      </c>
      <c r="H67" s="25">
        <v>0</v>
      </c>
      <c r="I67" s="25">
        <v>0</v>
      </c>
      <c r="J67" s="25">
        <v>445000000</v>
      </c>
      <c r="K67" s="25">
        <v>0</v>
      </c>
      <c r="L67" s="25">
        <v>0</v>
      </c>
      <c r="M67" s="25">
        <v>0</v>
      </c>
      <c r="N67" s="26">
        <v>0</v>
      </c>
      <c r="O67" s="25">
        <v>0</v>
      </c>
      <c r="P67" s="25">
        <v>0</v>
      </c>
      <c r="Q67" s="25">
        <v>0</v>
      </c>
      <c r="R67" s="26">
        <v>0</v>
      </c>
      <c r="S67" s="25">
        <v>0</v>
      </c>
      <c r="T67" s="25">
        <v>0</v>
      </c>
      <c r="U67" s="25">
        <v>0</v>
      </c>
    </row>
    <row r="68" spans="1:21" x14ac:dyDescent="0.35">
      <c r="A68" s="24" t="s">
        <v>79</v>
      </c>
      <c r="B68" s="25">
        <v>40000000</v>
      </c>
      <c r="C68" s="25">
        <v>0</v>
      </c>
      <c r="D68" s="25">
        <v>0</v>
      </c>
      <c r="E68" s="25">
        <v>40000000</v>
      </c>
      <c r="F68" s="25">
        <v>0</v>
      </c>
      <c r="G68" s="25">
        <v>40000000</v>
      </c>
      <c r="H68" s="25">
        <v>0</v>
      </c>
      <c r="I68" s="25">
        <v>0</v>
      </c>
      <c r="J68" s="25">
        <v>40000000</v>
      </c>
      <c r="K68" s="25">
        <v>0</v>
      </c>
      <c r="L68" s="25">
        <v>0</v>
      </c>
      <c r="M68" s="25">
        <v>0</v>
      </c>
      <c r="N68" s="26">
        <v>0</v>
      </c>
      <c r="O68" s="25">
        <v>0</v>
      </c>
      <c r="P68" s="25">
        <v>0</v>
      </c>
      <c r="Q68" s="25">
        <v>0</v>
      </c>
      <c r="R68" s="26">
        <v>0</v>
      </c>
      <c r="S68" s="25">
        <v>0</v>
      </c>
      <c r="T68" s="25">
        <v>0</v>
      </c>
      <c r="U68" s="25">
        <v>0</v>
      </c>
    </row>
    <row r="69" spans="1:21" x14ac:dyDescent="0.35">
      <c r="A69" s="24" t="s">
        <v>80</v>
      </c>
      <c r="B69" s="25">
        <v>40000000</v>
      </c>
      <c r="C69" s="25">
        <v>0</v>
      </c>
      <c r="D69" s="25">
        <v>0</v>
      </c>
      <c r="E69" s="25">
        <v>40000000</v>
      </c>
      <c r="F69" s="25">
        <v>0</v>
      </c>
      <c r="G69" s="25">
        <v>40000000</v>
      </c>
      <c r="H69" s="25">
        <v>0</v>
      </c>
      <c r="I69" s="25">
        <v>0</v>
      </c>
      <c r="J69" s="25">
        <v>40000000</v>
      </c>
      <c r="K69" s="25">
        <v>0</v>
      </c>
      <c r="L69" s="25">
        <v>0</v>
      </c>
      <c r="M69" s="25">
        <v>0</v>
      </c>
      <c r="N69" s="26">
        <v>0</v>
      </c>
      <c r="O69" s="25">
        <v>0</v>
      </c>
      <c r="P69" s="25">
        <v>0</v>
      </c>
      <c r="Q69" s="25">
        <v>0</v>
      </c>
      <c r="R69" s="26">
        <v>0</v>
      </c>
      <c r="S69" s="25">
        <v>0</v>
      </c>
      <c r="T69" s="25">
        <v>0</v>
      </c>
      <c r="U69" s="25">
        <v>0</v>
      </c>
    </row>
    <row r="70" spans="1:21" x14ac:dyDescent="0.35">
      <c r="A70" s="24" t="s">
        <v>81</v>
      </c>
      <c r="B70" s="25">
        <v>5000000</v>
      </c>
      <c r="C70" s="25">
        <v>0</v>
      </c>
      <c r="D70" s="25">
        <v>0</v>
      </c>
      <c r="E70" s="25">
        <v>5000000</v>
      </c>
      <c r="F70" s="25">
        <v>0</v>
      </c>
      <c r="G70" s="25">
        <v>5000000</v>
      </c>
      <c r="H70" s="25">
        <v>5000000</v>
      </c>
      <c r="I70" s="25">
        <v>5000000</v>
      </c>
      <c r="J70" s="25">
        <v>0</v>
      </c>
      <c r="K70" s="25">
        <v>5000000</v>
      </c>
      <c r="L70" s="25">
        <v>5000000</v>
      </c>
      <c r="M70" s="25">
        <v>0</v>
      </c>
      <c r="N70" s="26">
        <v>100</v>
      </c>
      <c r="O70" s="25">
        <v>0</v>
      </c>
      <c r="P70" s="25">
        <v>0</v>
      </c>
      <c r="Q70" s="25">
        <v>5000000</v>
      </c>
      <c r="R70" s="26">
        <v>0</v>
      </c>
      <c r="S70" s="25">
        <v>0</v>
      </c>
      <c r="T70" s="25">
        <v>0</v>
      </c>
      <c r="U70" s="25">
        <v>0</v>
      </c>
    </row>
    <row r="71" spans="1:21" x14ac:dyDescent="0.35">
      <c r="A71" s="24" t="s">
        <v>82</v>
      </c>
      <c r="B71" s="25">
        <v>450000000</v>
      </c>
      <c r="C71" s="25">
        <v>0</v>
      </c>
      <c r="D71" s="25">
        <v>0</v>
      </c>
      <c r="E71" s="25">
        <v>450000000</v>
      </c>
      <c r="F71" s="25">
        <v>0</v>
      </c>
      <c r="G71" s="25">
        <v>450000000</v>
      </c>
      <c r="H71" s="25">
        <v>0</v>
      </c>
      <c r="I71" s="25">
        <v>0</v>
      </c>
      <c r="J71" s="25">
        <v>450000000</v>
      </c>
      <c r="K71" s="25">
        <v>0</v>
      </c>
      <c r="L71" s="25">
        <v>0</v>
      </c>
      <c r="M71" s="25">
        <v>0</v>
      </c>
      <c r="N71" s="26">
        <v>0</v>
      </c>
      <c r="O71" s="25">
        <v>0</v>
      </c>
      <c r="P71" s="25">
        <v>0</v>
      </c>
      <c r="Q71" s="25">
        <v>0</v>
      </c>
      <c r="R71" s="26">
        <v>0</v>
      </c>
      <c r="S71" s="25">
        <v>0</v>
      </c>
      <c r="T71" s="25">
        <v>0</v>
      </c>
      <c r="U71" s="25">
        <v>0</v>
      </c>
    </row>
    <row r="72" spans="1:21" x14ac:dyDescent="0.35">
      <c r="A72" s="24" t="s">
        <v>83</v>
      </c>
      <c r="B72" s="25">
        <v>15000000</v>
      </c>
      <c r="C72" s="25">
        <v>0</v>
      </c>
      <c r="D72" s="25">
        <v>0</v>
      </c>
      <c r="E72" s="25">
        <v>15000000</v>
      </c>
      <c r="F72" s="25">
        <v>0</v>
      </c>
      <c r="G72" s="25">
        <v>15000000</v>
      </c>
      <c r="H72" s="25">
        <v>0</v>
      </c>
      <c r="I72" s="25">
        <v>0</v>
      </c>
      <c r="J72" s="25">
        <v>15000000</v>
      </c>
      <c r="K72" s="25">
        <v>0</v>
      </c>
      <c r="L72" s="25">
        <v>0</v>
      </c>
      <c r="M72" s="25">
        <v>0</v>
      </c>
      <c r="N72" s="26">
        <v>0</v>
      </c>
      <c r="O72" s="25">
        <v>0</v>
      </c>
      <c r="P72" s="25">
        <v>0</v>
      </c>
      <c r="Q72" s="25">
        <v>0</v>
      </c>
      <c r="R72" s="26">
        <v>0</v>
      </c>
      <c r="S72" s="25">
        <v>0</v>
      </c>
      <c r="T72" s="25">
        <v>0</v>
      </c>
      <c r="U72" s="25">
        <v>0</v>
      </c>
    </row>
    <row r="73" spans="1:21" x14ac:dyDescent="0.35">
      <c r="A73" s="24" t="s">
        <v>84</v>
      </c>
      <c r="B73" s="25">
        <v>130000000</v>
      </c>
      <c r="C73" s="25">
        <v>0</v>
      </c>
      <c r="D73" s="25">
        <v>0</v>
      </c>
      <c r="E73" s="25">
        <v>130000000</v>
      </c>
      <c r="F73" s="25">
        <v>0</v>
      </c>
      <c r="G73" s="25">
        <v>130000000</v>
      </c>
      <c r="H73" s="25">
        <v>0</v>
      </c>
      <c r="I73" s="25">
        <v>0</v>
      </c>
      <c r="J73" s="25">
        <v>130000000</v>
      </c>
      <c r="K73" s="25">
        <v>0</v>
      </c>
      <c r="L73" s="25">
        <v>0</v>
      </c>
      <c r="M73" s="25">
        <v>0</v>
      </c>
      <c r="N73" s="26">
        <v>0</v>
      </c>
      <c r="O73" s="25">
        <v>0</v>
      </c>
      <c r="P73" s="25">
        <v>0</v>
      </c>
      <c r="Q73" s="25">
        <v>0</v>
      </c>
      <c r="R73" s="26">
        <v>0</v>
      </c>
      <c r="S73" s="25">
        <v>0</v>
      </c>
      <c r="T73" s="25">
        <v>0</v>
      </c>
      <c r="U73" s="25">
        <v>0</v>
      </c>
    </row>
    <row r="74" spans="1:21" x14ac:dyDescent="0.35">
      <c r="A74" s="24" t="s">
        <v>85</v>
      </c>
      <c r="B74" s="25">
        <v>50000000</v>
      </c>
      <c r="C74" s="25">
        <v>0</v>
      </c>
      <c r="D74" s="25">
        <v>0</v>
      </c>
      <c r="E74" s="25">
        <v>50000000</v>
      </c>
      <c r="F74" s="25">
        <v>0</v>
      </c>
      <c r="G74" s="25">
        <v>50000000</v>
      </c>
      <c r="H74" s="25">
        <v>0</v>
      </c>
      <c r="I74" s="25">
        <v>0</v>
      </c>
      <c r="J74" s="25">
        <v>50000000</v>
      </c>
      <c r="K74" s="25">
        <v>0</v>
      </c>
      <c r="L74" s="25">
        <v>0</v>
      </c>
      <c r="M74" s="25">
        <v>0</v>
      </c>
      <c r="N74" s="26">
        <v>0</v>
      </c>
      <c r="O74" s="25">
        <v>0</v>
      </c>
      <c r="P74" s="25">
        <v>0</v>
      </c>
      <c r="Q74" s="25">
        <v>0</v>
      </c>
      <c r="R74" s="26">
        <v>0</v>
      </c>
      <c r="S74" s="25">
        <v>0</v>
      </c>
      <c r="T74" s="25">
        <v>0</v>
      </c>
      <c r="U74" s="25">
        <v>0</v>
      </c>
    </row>
    <row r="75" spans="1:21" x14ac:dyDescent="0.35">
      <c r="A75" s="24" t="s">
        <v>86</v>
      </c>
      <c r="B75" s="25">
        <v>15000000</v>
      </c>
      <c r="C75" s="25">
        <v>0</v>
      </c>
      <c r="D75" s="25">
        <v>0</v>
      </c>
      <c r="E75" s="25">
        <v>15000000</v>
      </c>
      <c r="F75" s="25">
        <v>0</v>
      </c>
      <c r="G75" s="25">
        <v>15000000</v>
      </c>
      <c r="H75" s="25">
        <v>0</v>
      </c>
      <c r="I75" s="25">
        <v>0</v>
      </c>
      <c r="J75" s="25">
        <v>15000000</v>
      </c>
      <c r="K75" s="25">
        <v>0</v>
      </c>
      <c r="L75" s="25">
        <v>0</v>
      </c>
      <c r="M75" s="25">
        <v>0</v>
      </c>
      <c r="N75" s="26">
        <v>0</v>
      </c>
      <c r="O75" s="25">
        <v>0</v>
      </c>
      <c r="P75" s="25">
        <v>0</v>
      </c>
      <c r="Q75" s="25">
        <v>0</v>
      </c>
      <c r="R75" s="26">
        <v>0</v>
      </c>
      <c r="S75" s="25">
        <v>0</v>
      </c>
      <c r="T75" s="25">
        <v>0</v>
      </c>
      <c r="U75" s="25">
        <v>0</v>
      </c>
    </row>
    <row r="76" spans="1:21" x14ac:dyDescent="0.35">
      <c r="A76" s="24" t="s">
        <v>87</v>
      </c>
      <c r="B76" s="25">
        <v>2000000</v>
      </c>
      <c r="C76" s="25">
        <v>0</v>
      </c>
      <c r="D76" s="25">
        <v>0</v>
      </c>
      <c r="E76" s="25">
        <v>2000000</v>
      </c>
      <c r="F76" s="25">
        <v>0</v>
      </c>
      <c r="G76" s="25">
        <v>2000000</v>
      </c>
      <c r="H76" s="25">
        <v>0</v>
      </c>
      <c r="I76" s="25">
        <v>0</v>
      </c>
      <c r="J76" s="25">
        <v>2000000</v>
      </c>
      <c r="K76" s="25">
        <v>0</v>
      </c>
      <c r="L76" s="25">
        <v>0</v>
      </c>
      <c r="M76" s="25">
        <v>0</v>
      </c>
      <c r="N76" s="26">
        <v>0</v>
      </c>
      <c r="O76" s="25">
        <v>0</v>
      </c>
      <c r="P76" s="25">
        <v>0</v>
      </c>
      <c r="Q76" s="25">
        <v>0</v>
      </c>
      <c r="R76" s="26">
        <v>0</v>
      </c>
      <c r="S76" s="25">
        <v>0</v>
      </c>
      <c r="T76" s="25">
        <v>0</v>
      </c>
      <c r="U76" s="25">
        <v>0</v>
      </c>
    </row>
    <row r="77" spans="1:21" x14ac:dyDescent="0.35">
      <c r="A77" s="24" t="s">
        <v>88</v>
      </c>
      <c r="B77" s="25">
        <v>35000000</v>
      </c>
      <c r="C77" s="25">
        <v>0</v>
      </c>
      <c r="D77" s="25">
        <v>0</v>
      </c>
      <c r="E77" s="25">
        <v>35000000</v>
      </c>
      <c r="F77" s="25">
        <v>0</v>
      </c>
      <c r="G77" s="25">
        <v>35000000</v>
      </c>
      <c r="H77" s="25">
        <v>0</v>
      </c>
      <c r="I77" s="25">
        <v>0</v>
      </c>
      <c r="J77" s="25">
        <v>35000000</v>
      </c>
      <c r="K77" s="25">
        <v>0</v>
      </c>
      <c r="L77" s="25">
        <v>0</v>
      </c>
      <c r="M77" s="25">
        <v>0</v>
      </c>
      <c r="N77" s="26">
        <v>0</v>
      </c>
      <c r="O77" s="25">
        <v>0</v>
      </c>
      <c r="P77" s="25">
        <v>0</v>
      </c>
      <c r="Q77" s="25">
        <v>0</v>
      </c>
      <c r="R77" s="26">
        <v>0</v>
      </c>
      <c r="S77" s="25">
        <v>0</v>
      </c>
      <c r="T77" s="25">
        <v>0</v>
      </c>
      <c r="U77" s="25">
        <v>0</v>
      </c>
    </row>
    <row r="78" spans="1:21" x14ac:dyDescent="0.35">
      <c r="A78" s="24" t="s">
        <v>89</v>
      </c>
      <c r="B78" s="25">
        <v>75000000</v>
      </c>
      <c r="C78" s="25">
        <v>0</v>
      </c>
      <c r="D78" s="25">
        <v>0</v>
      </c>
      <c r="E78" s="25">
        <v>75000000</v>
      </c>
      <c r="F78" s="25">
        <v>0</v>
      </c>
      <c r="G78" s="25">
        <v>75000000</v>
      </c>
      <c r="H78" s="25">
        <v>0</v>
      </c>
      <c r="I78" s="25">
        <v>0</v>
      </c>
      <c r="J78" s="25">
        <v>75000000</v>
      </c>
      <c r="K78" s="25">
        <v>0</v>
      </c>
      <c r="L78" s="25">
        <v>0</v>
      </c>
      <c r="M78" s="25">
        <v>0</v>
      </c>
      <c r="N78" s="26">
        <v>0</v>
      </c>
      <c r="O78" s="25">
        <v>0</v>
      </c>
      <c r="P78" s="25">
        <v>0</v>
      </c>
      <c r="Q78" s="25">
        <v>0</v>
      </c>
      <c r="R78" s="26">
        <v>0</v>
      </c>
      <c r="S78" s="25">
        <v>0</v>
      </c>
      <c r="T78" s="25">
        <v>0</v>
      </c>
      <c r="U78" s="25">
        <v>0</v>
      </c>
    </row>
    <row r="79" spans="1:21" x14ac:dyDescent="0.35">
      <c r="A79" s="24" t="s">
        <v>90</v>
      </c>
      <c r="B79" s="25">
        <v>210000000</v>
      </c>
      <c r="C79" s="25">
        <v>0</v>
      </c>
      <c r="D79" s="25">
        <v>0</v>
      </c>
      <c r="E79" s="25">
        <v>210000000</v>
      </c>
      <c r="F79" s="25">
        <v>0</v>
      </c>
      <c r="G79" s="25">
        <v>210000000</v>
      </c>
      <c r="H79" s="25">
        <v>0</v>
      </c>
      <c r="I79" s="25">
        <v>0</v>
      </c>
      <c r="J79" s="25">
        <v>210000000</v>
      </c>
      <c r="K79" s="25">
        <v>0</v>
      </c>
      <c r="L79" s="25">
        <v>0</v>
      </c>
      <c r="M79" s="25">
        <v>0</v>
      </c>
      <c r="N79" s="26">
        <v>0</v>
      </c>
      <c r="O79" s="25">
        <v>0</v>
      </c>
      <c r="P79" s="25">
        <v>0</v>
      </c>
      <c r="Q79" s="25">
        <v>0</v>
      </c>
      <c r="R79" s="26">
        <v>0</v>
      </c>
      <c r="S79" s="25">
        <v>0</v>
      </c>
      <c r="T79" s="25">
        <v>0</v>
      </c>
      <c r="U79" s="25">
        <v>0</v>
      </c>
    </row>
    <row r="80" spans="1:21" x14ac:dyDescent="0.35">
      <c r="A80" s="24" t="s">
        <v>91</v>
      </c>
      <c r="B80" s="25">
        <v>106000000</v>
      </c>
      <c r="C80" s="25">
        <v>0</v>
      </c>
      <c r="D80" s="25">
        <v>0</v>
      </c>
      <c r="E80" s="25">
        <v>106000000</v>
      </c>
      <c r="F80" s="25">
        <v>0</v>
      </c>
      <c r="G80" s="25">
        <v>106000000</v>
      </c>
      <c r="H80" s="25">
        <v>0</v>
      </c>
      <c r="I80" s="25">
        <v>0</v>
      </c>
      <c r="J80" s="25">
        <v>106000000</v>
      </c>
      <c r="K80" s="25">
        <v>0</v>
      </c>
      <c r="L80" s="25">
        <v>0</v>
      </c>
      <c r="M80" s="25">
        <v>0</v>
      </c>
      <c r="N80" s="26">
        <v>0</v>
      </c>
      <c r="O80" s="25">
        <v>0</v>
      </c>
      <c r="P80" s="25">
        <v>0</v>
      </c>
      <c r="Q80" s="25">
        <v>0</v>
      </c>
      <c r="R80" s="26">
        <v>0</v>
      </c>
      <c r="S80" s="25">
        <v>0</v>
      </c>
      <c r="T80" s="25">
        <v>0</v>
      </c>
      <c r="U80" s="25">
        <v>0</v>
      </c>
    </row>
    <row r="81" spans="1:22" x14ac:dyDescent="0.35">
      <c r="A81" s="18" t="s">
        <v>109</v>
      </c>
      <c r="B81" s="19">
        <f>+B82+B83</f>
        <v>205723000000</v>
      </c>
      <c r="C81" s="19">
        <f t="shared" ref="C81:T81" si="3">+C82+C83</f>
        <v>0</v>
      </c>
      <c r="D81" s="19">
        <f t="shared" si="3"/>
        <v>0</v>
      </c>
      <c r="E81" s="19">
        <f t="shared" si="3"/>
        <v>205723000000</v>
      </c>
      <c r="F81" s="19">
        <f t="shared" si="3"/>
        <v>0</v>
      </c>
      <c r="G81" s="19">
        <f t="shared" si="3"/>
        <v>205723000000</v>
      </c>
      <c r="H81" s="19">
        <f t="shared" si="3"/>
        <v>0</v>
      </c>
      <c r="I81" s="19">
        <f t="shared" si="3"/>
        <v>0</v>
      </c>
      <c r="J81" s="19">
        <f t="shared" si="3"/>
        <v>205723000000</v>
      </c>
      <c r="K81" s="19">
        <f t="shared" si="3"/>
        <v>0</v>
      </c>
      <c r="L81" s="19">
        <f t="shared" si="3"/>
        <v>0</v>
      </c>
      <c r="M81" s="19">
        <f t="shared" si="3"/>
        <v>0</v>
      </c>
      <c r="N81" s="36">
        <f>+L81/G81</f>
        <v>0</v>
      </c>
      <c r="O81" s="19">
        <f t="shared" si="3"/>
        <v>0</v>
      </c>
      <c r="P81" s="19">
        <f t="shared" si="3"/>
        <v>0</v>
      </c>
      <c r="Q81" s="19">
        <f t="shared" si="3"/>
        <v>0</v>
      </c>
      <c r="R81" s="36">
        <f>+P81/G81</f>
        <v>0</v>
      </c>
      <c r="S81" s="19">
        <f>+S82+S83</f>
        <v>0</v>
      </c>
      <c r="T81" s="19">
        <f t="shared" si="3"/>
        <v>0</v>
      </c>
      <c r="U81" s="19">
        <f>+U82+U83</f>
        <v>0</v>
      </c>
      <c r="V81" s="20"/>
    </row>
    <row r="82" spans="1:22" x14ac:dyDescent="0.35">
      <c r="A82" s="24" t="s">
        <v>92</v>
      </c>
      <c r="B82" s="25">
        <v>205323000000</v>
      </c>
      <c r="C82" s="25">
        <v>0</v>
      </c>
      <c r="D82" s="25">
        <v>0</v>
      </c>
      <c r="E82" s="25">
        <v>205323000000</v>
      </c>
      <c r="F82" s="25">
        <v>0</v>
      </c>
      <c r="G82" s="25">
        <v>205323000000</v>
      </c>
      <c r="H82" s="25">
        <v>0</v>
      </c>
      <c r="I82" s="25">
        <v>0</v>
      </c>
      <c r="J82" s="25">
        <v>205323000000</v>
      </c>
      <c r="K82" s="25">
        <v>0</v>
      </c>
      <c r="L82" s="25">
        <v>0</v>
      </c>
      <c r="M82" s="25">
        <v>0</v>
      </c>
      <c r="N82" s="26">
        <v>0</v>
      </c>
      <c r="O82" s="25">
        <v>0</v>
      </c>
      <c r="P82" s="25">
        <v>0</v>
      </c>
      <c r="Q82" s="25">
        <v>0</v>
      </c>
      <c r="R82" s="26">
        <v>0</v>
      </c>
      <c r="S82" s="25">
        <v>0</v>
      </c>
      <c r="T82" s="25">
        <v>0</v>
      </c>
      <c r="U82" s="25">
        <v>0</v>
      </c>
    </row>
    <row r="83" spans="1:22" x14ac:dyDescent="0.35">
      <c r="A83" s="24" t="s">
        <v>93</v>
      </c>
      <c r="B83" s="25">
        <v>400000000</v>
      </c>
      <c r="C83" s="25">
        <v>0</v>
      </c>
      <c r="D83" s="25">
        <v>0</v>
      </c>
      <c r="E83" s="25">
        <v>400000000</v>
      </c>
      <c r="F83" s="25">
        <v>0</v>
      </c>
      <c r="G83" s="25">
        <v>400000000</v>
      </c>
      <c r="H83" s="25">
        <v>0</v>
      </c>
      <c r="I83" s="25">
        <v>0</v>
      </c>
      <c r="J83" s="25">
        <v>400000000</v>
      </c>
      <c r="K83" s="25">
        <v>0</v>
      </c>
      <c r="L83" s="25">
        <v>0</v>
      </c>
      <c r="M83" s="25">
        <v>0</v>
      </c>
      <c r="N83" s="26">
        <v>0</v>
      </c>
      <c r="O83" s="25">
        <v>0</v>
      </c>
      <c r="P83" s="25">
        <v>0</v>
      </c>
      <c r="Q83" s="25">
        <v>0</v>
      </c>
      <c r="R83" s="26">
        <v>0</v>
      </c>
      <c r="S83" s="25">
        <v>0</v>
      </c>
      <c r="T83" s="25">
        <v>0</v>
      </c>
      <c r="U83" s="25">
        <v>0</v>
      </c>
    </row>
    <row r="84" spans="1:22" x14ac:dyDescent="0.35">
      <c r="A84" s="18" t="s">
        <v>110</v>
      </c>
      <c r="B84" s="19">
        <f>+B85+B86+B87+B88+B89</f>
        <v>147117947000</v>
      </c>
      <c r="C84" s="19">
        <f t="shared" ref="C84:U84" si="4">+C85+C86+C87+C88+C89</f>
        <v>0</v>
      </c>
      <c r="D84" s="19">
        <f t="shared" si="4"/>
        <v>0</v>
      </c>
      <c r="E84" s="19">
        <f t="shared" si="4"/>
        <v>147117947000</v>
      </c>
      <c r="F84" s="19">
        <f t="shared" si="4"/>
        <v>0</v>
      </c>
      <c r="G84" s="19">
        <f t="shared" si="4"/>
        <v>147117947000</v>
      </c>
      <c r="H84" s="19">
        <f t="shared" si="4"/>
        <v>6698026752</v>
      </c>
      <c r="I84" s="19">
        <f t="shared" si="4"/>
        <v>6698026752</v>
      </c>
      <c r="J84" s="19">
        <f t="shared" si="4"/>
        <v>140419920248</v>
      </c>
      <c r="K84" s="19">
        <f t="shared" si="4"/>
        <v>2091294033</v>
      </c>
      <c r="L84" s="19">
        <f t="shared" si="4"/>
        <v>2091294033</v>
      </c>
      <c r="M84" s="19">
        <f t="shared" si="4"/>
        <v>4606732719</v>
      </c>
      <c r="N84" s="38">
        <f>+L84/G84</f>
        <v>1.4215084397554841E-2</v>
      </c>
      <c r="O84" s="19">
        <f t="shared" si="4"/>
        <v>2950410</v>
      </c>
      <c r="P84" s="19">
        <f t="shared" si="4"/>
        <v>2950410</v>
      </c>
      <c r="Q84" s="19">
        <f t="shared" si="4"/>
        <v>2088343623</v>
      </c>
      <c r="R84" s="38">
        <f>+P84/G84</f>
        <v>2.0054725206299948E-5</v>
      </c>
      <c r="S84" s="19">
        <f t="shared" si="4"/>
        <v>2950410</v>
      </c>
      <c r="T84" s="19">
        <f t="shared" si="4"/>
        <v>2950410</v>
      </c>
      <c r="U84" s="19">
        <f t="shared" si="4"/>
        <v>0</v>
      </c>
      <c r="V84" s="20"/>
    </row>
    <row r="85" spans="1:22" x14ac:dyDescent="0.35">
      <c r="A85" s="24" t="s">
        <v>94</v>
      </c>
      <c r="B85" s="25">
        <v>100000000</v>
      </c>
      <c r="C85" s="25">
        <v>0</v>
      </c>
      <c r="D85" s="25">
        <v>0</v>
      </c>
      <c r="E85" s="25">
        <v>100000000</v>
      </c>
      <c r="F85" s="25">
        <v>0</v>
      </c>
      <c r="G85" s="25">
        <v>100000000</v>
      </c>
      <c r="H85" s="25">
        <v>0</v>
      </c>
      <c r="I85" s="25">
        <v>0</v>
      </c>
      <c r="J85" s="25">
        <v>100000000</v>
      </c>
      <c r="K85" s="25">
        <v>0</v>
      </c>
      <c r="L85" s="25">
        <v>0</v>
      </c>
      <c r="M85" s="25">
        <v>0</v>
      </c>
      <c r="N85" s="26">
        <v>0</v>
      </c>
      <c r="O85" s="25">
        <v>0</v>
      </c>
      <c r="P85" s="25">
        <v>0</v>
      </c>
      <c r="Q85" s="25">
        <v>0</v>
      </c>
      <c r="R85" s="26">
        <v>0</v>
      </c>
      <c r="S85" s="25">
        <v>0</v>
      </c>
      <c r="T85" s="25">
        <v>0</v>
      </c>
      <c r="U85" s="25">
        <v>0</v>
      </c>
    </row>
    <row r="86" spans="1:22" x14ac:dyDescent="0.35">
      <c r="A86" s="24" t="s">
        <v>95</v>
      </c>
      <c r="B86" s="25">
        <v>6894681000</v>
      </c>
      <c r="C86" s="25">
        <v>0</v>
      </c>
      <c r="D86" s="25">
        <v>0</v>
      </c>
      <c r="E86" s="25">
        <v>6894681000</v>
      </c>
      <c r="F86" s="25">
        <v>0</v>
      </c>
      <c r="G86" s="25">
        <v>6894681000</v>
      </c>
      <c r="H86" s="25">
        <v>568683801</v>
      </c>
      <c r="I86" s="25">
        <v>568683801</v>
      </c>
      <c r="J86" s="25">
        <v>6325997199</v>
      </c>
      <c r="K86" s="25">
        <v>0</v>
      </c>
      <c r="L86" s="25">
        <v>0</v>
      </c>
      <c r="M86" s="25">
        <v>568683801</v>
      </c>
      <c r="N86" s="26">
        <v>0</v>
      </c>
      <c r="O86" s="25">
        <v>0</v>
      </c>
      <c r="P86" s="25">
        <v>0</v>
      </c>
      <c r="Q86" s="25">
        <v>0</v>
      </c>
      <c r="R86" s="26">
        <v>0</v>
      </c>
      <c r="S86" s="25">
        <v>0</v>
      </c>
      <c r="T86" s="25">
        <v>0</v>
      </c>
      <c r="U86" s="25">
        <v>0</v>
      </c>
    </row>
    <row r="87" spans="1:22" x14ac:dyDescent="0.35">
      <c r="A87" s="24" t="s">
        <v>96</v>
      </c>
      <c r="B87" s="25">
        <v>119604788000</v>
      </c>
      <c r="C87" s="25">
        <v>0</v>
      </c>
      <c r="D87" s="25">
        <v>0</v>
      </c>
      <c r="E87" s="25">
        <v>119604788000</v>
      </c>
      <c r="F87" s="25">
        <v>0</v>
      </c>
      <c r="G87" s="25">
        <v>119604788000</v>
      </c>
      <c r="H87" s="25">
        <v>4723744637</v>
      </c>
      <c r="I87" s="25">
        <v>4723744637</v>
      </c>
      <c r="J87" s="25">
        <v>114881043363</v>
      </c>
      <c r="K87" s="25">
        <v>1535861182</v>
      </c>
      <c r="L87" s="25">
        <v>1535861182</v>
      </c>
      <c r="M87" s="25">
        <v>3187883455</v>
      </c>
      <c r="N87" s="26">
        <v>1.2841</v>
      </c>
      <c r="O87" s="25">
        <v>2950410</v>
      </c>
      <c r="P87" s="25">
        <v>2950410</v>
      </c>
      <c r="Q87" s="25">
        <v>1532910772</v>
      </c>
      <c r="R87" s="26">
        <v>2.5000000000000001E-3</v>
      </c>
      <c r="S87" s="25">
        <v>2950410</v>
      </c>
      <c r="T87" s="25">
        <v>2950410</v>
      </c>
      <c r="U87" s="25">
        <v>0</v>
      </c>
    </row>
    <row r="88" spans="1:22" x14ac:dyDescent="0.35">
      <c r="A88" s="24" t="s">
        <v>97</v>
      </c>
      <c r="B88" s="25">
        <v>7926512000</v>
      </c>
      <c r="C88" s="25">
        <v>0</v>
      </c>
      <c r="D88" s="25">
        <v>0</v>
      </c>
      <c r="E88" s="25">
        <v>7926512000</v>
      </c>
      <c r="F88" s="25">
        <v>0</v>
      </c>
      <c r="G88" s="25">
        <v>7926512000</v>
      </c>
      <c r="H88" s="25">
        <v>320551017</v>
      </c>
      <c r="I88" s="25">
        <v>320551017</v>
      </c>
      <c r="J88" s="25">
        <v>7605960983</v>
      </c>
      <c r="K88" s="25">
        <v>96984000</v>
      </c>
      <c r="L88" s="25">
        <v>96984000</v>
      </c>
      <c r="M88" s="25">
        <v>223567017</v>
      </c>
      <c r="N88" s="26">
        <v>1.2235</v>
      </c>
      <c r="O88" s="25">
        <v>0</v>
      </c>
      <c r="P88" s="25">
        <v>0</v>
      </c>
      <c r="Q88" s="25">
        <v>96984000</v>
      </c>
      <c r="R88" s="26">
        <v>0</v>
      </c>
      <c r="S88" s="25">
        <v>0</v>
      </c>
      <c r="T88" s="25">
        <v>0</v>
      </c>
      <c r="U88" s="25">
        <v>0</v>
      </c>
    </row>
    <row r="89" spans="1:22" x14ac:dyDescent="0.35">
      <c r="A89" s="24" t="s">
        <v>98</v>
      </c>
      <c r="B89" s="25">
        <v>12591966000</v>
      </c>
      <c r="C89" s="25">
        <v>0</v>
      </c>
      <c r="D89" s="25">
        <v>0</v>
      </c>
      <c r="E89" s="25">
        <v>12591966000</v>
      </c>
      <c r="F89" s="25">
        <v>0</v>
      </c>
      <c r="G89" s="25">
        <v>12591966000</v>
      </c>
      <c r="H89" s="25">
        <v>1085047297</v>
      </c>
      <c r="I89" s="25">
        <v>1085047297</v>
      </c>
      <c r="J89" s="25">
        <v>11506918703</v>
      </c>
      <c r="K89" s="25">
        <v>458448851</v>
      </c>
      <c r="L89" s="25">
        <v>458448851</v>
      </c>
      <c r="M89" s="25">
        <v>626598446</v>
      </c>
      <c r="N89" s="26">
        <v>3.6408</v>
      </c>
      <c r="O89" s="25">
        <v>0</v>
      </c>
      <c r="P89" s="25">
        <v>0</v>
      </c>
      <c r="Q89" s="25">
        <v>458448851</v>
      </c>
      <c r="R89" s="26">
        <v>0</v>
      </c>
      <c r="S89" s="25">
        <v>0</v>
      </c>
      <c r="T89" s="25">
        <v>0</v>
      </c>
      <c r="U89" s="25">
        <v>0</v>
      </c>
    </row>
    <row r="90" spans="1:22" x14ac:dyDescent="0.35">
      <c r="A90" s="18" t="s">
        <v>111</v>
      </c>
      <c r="B90" s="19">
        <f>+B84+B81+B36+B11</f>
        <v>378470965000</v>
      </c>
      <c r="C90" s="19">
        <f t="shared" ref="C90:U90" si="5">+C84+C81+C36+C11</f>
        <v>0</v>
      </c>
      <c r="D90" s="19">
        <f t="shared" si="5"/>
        <v>0</v>
      </c>
      <c r="E90" s="19">
        <f t="shared" si="5"/>
        <v>378470965000</v>
      </c>
      <c r="F90" s="19">
        <f t="shared" si="5"/>
        <v>0</v>
      </c>
      <c r="G90" s="19">
        <f t="shared" si="5"/>
        <v>378470965000</v>
      </c>
      <c r="H90" s="19">
        <f t="shared" si="5"/>
        <v>7843841100</v>
      </c>
      <c r="I90" s="19">
        <f t="shared" si="5"/>
        <v>7843841100</v>
      </c>
      <c r="J90" s="19">
        <f t="shared" si="5"/>
        <v>370627123900</v>
      </c>
      <c r="K90" s="19">
        <f t="shared" si="5"/>
        <v>3206108381</v>
      </c>
      <c r="L90" s="19">
        <f t="shared" si="5"/>
        <v>3206108381</v>
      </c>
      <c r="M90" s="19">
        <f t="shared" si="5"/>
        <v>4637732719</v>
      </c>
      <c r="N90" s="38">
        <f>+L90/G90</f>
        <v>8.4712135870184911E-3</v>
      </c>
      <c r="O90" s="19">
        <f t="shared" si="5"/>
        <v>953262780</v>
      </c>
      <c r="P90" s="19">
        <f t="shared" si="5"/>
        <v>953262780</v>
      </c>
      <c r="Q90" s="19">
        <f t="shared" si="5"/>
        <v>2252845601</v>
      </c>
      <c r="R90" s="38">
        <f>+P90/G90</f>
        <v>2.5187210331973553E-3</v>
      </c>
      <c r="S90" s="19">
        <f t="shared" si="5"/>
        <v>953262780</v>
      </c>
      <c r="T90" s="19">
        <f t="shared" si="5"/>
        <v>953262780</v>
      </c>
      <c r="U90" s="19">
        <f t="shared" si="5"/>
        <v>0</v>
      </c>
      <c r="V90" s="20"/>
    </row>
    <row r="91" spans="1:22" x14ac:dyDescent="0.35">
      <c r="N91" s="1"/>
      <c r="R91" s="1"/>
    </row>
    <row r="92" spans="1:22" x14ac:dyDescent="0.35">
      <c r="N92" s="1"/>
      <c r="R92" s="1"/>
    </row>
    <row r="93" spans="1:22" s="27" customFormat="1" x14ac:dyDescent="0.35"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28"/>
    </row>
    <row r="94" spans="1:22" s="27" customFormat="1" x14ac:dyDescent="0.35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9"/>
      <c r="P94" s="28"/>
      <c r="Q94" s="28"/>
      <c r="R94" s="28"/>
      <c r="T94" s="30"/>
      <c r="U94" s="28"/>
      <c r="V94" s="28"/>
    </row>
    <row r="95" spans="1:22" s="27" customFormat="1" x14ac:dyDescent="0.35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9"/>
      <c r="P95" s="28"/>
      <c r="Q95" s="28"/>
      <c r="R95" s="28"/>
      <c r="T95" s="28"/>
      <c r="U95" s="28"/>
      <c r="V95" s="28"/>
    </row>
    <row r="96" spans="1:22" s="27" customFormat="1" x14ac:dyDescent="0.35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9"/>
      <c r="P96" s="28"/>
      <c r="Q96" s="28"/>
      <c r="R96" s="28"/>
      <c r="T96" s="28"/>
      <c r="U96" s="28"/>
      <c r="V96" s="28"/>
    </row>
    <row r="97" spans="3:22" s="27" customFormat="1" x14ac:dyDescent="0.3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9"/>
      <c r="P97" s="28"/>
      <c r="Q97" s="28"/>
      <c r="R97" s="28"/>
      <c r="T97" s="28"/>
      <c r="U97" s="28"/>
      <c r="V97" s="28"/>
    </row>
    <row r="98" spans="3:22" s="27" customFormat="1" x14ac:dyDescent="0.35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9"/>
      <c r="P98" s="28"/>
      <c r="Q98" s="28"/>
      <c r="R98" s="28"/>
      <c r="T98" s="28"/>
      <c r="U98" s="28"/>
      <c r="V98" s="28"/>
    </row>
    <row r="99" spans="3:22" s="27" customFormat="1" x14ac:dyDescent="0.35">
      <c r="C99" s="28"/>
      <c r="D99" s="28"/>
      <c r="E99" s="48" t="s">
        <v>112</v>
      </c>
      <c r="F99" s="48"/>
      <c r="G99" s="28"/>
      <c r="H99" s="28"/>
      <c r="I99" s="28"/>
      <c r="J99" s="28"/>
      <c r="K99" s="28"/>
      <c r="L99" s="28"/>
      <c r="M99" s="28"/>
      <c r="N99" s="29"/>
      <c r="P99" s="28"/>
      <c r="Q99" s="49" t="s">
        <v>113</v>
      </c>
      <c r="R99" s="49"/>
      <c r="T99" s="28"/>
      <c r="U99" s="28"/>
      <c r="V99" s="28"/>
    </row>
    <row r="100" spans="3:22" s="27" customFormat="1" x14ac:dyDescent="0.35">
      <c r="C100" s="28"/>
      <c r="D100" s="28"/>
      <c r="E100" s="50" t="s">
        <v>114</v>
      </c>
      <c r="F100" s="50"/>
      <c r="G100" s="28"/>
      <c r="H100" s="28"/>
      <c r="I100" s="28"/>
      <c r="J100" s="28"/>
      <c r="K100" s="28"/>
      <c r="L100" s="28"/>
      <c r="M100" s="28"/>
      <c r="N100" s="29"/>
      <c r="P100" s="28"/>
      <c r="Q100" s="51" t="s">
        <v>115</v>
      </c>
      <c r="R100" s="51"/>
      <c r="T100" s="28"/>
      <c r="U100" s="28"/>
      <c r="V100" s="28"/>
    </row>
    <row r="101" spans="3:22" s="31" customFormat="1" ht="12" x14ac:dyDescent="0.3">
      <c r="C101" s="32"/>
      <c r="D101" s="32"/>
      <c r="E101" s="46" t="s">
        <v>116</v>
      </c>
      <c r="F101" s="46"/>
      <c r="G101" s="32"/>
      <c r="H101" s="32"/>
      <c r="I101" s="32"/>
      <c r="J101" s="32"/>
      <c r="K101" s="32"/>
      <c r="L101" s="32"/>
      <c r="M101" s="32"/>
      <c r="N101" s="33"/>
      <c r="P101" s="32"/>
      <c r="Q101" s="47" t="s">
        <v>117</v>
      </c>
      <c r="R101" s="47"/>
      <c r="T101" s="32"/>
      <c r="U101" s="32"/>
      <c r="V101" s="32"/>
    </row>
    <row r="102" spans="3:22" s="31" customFormat="1" ht="12" x14ac:dyDescent="0.3">
      <c r="C102" s="32"/>
      <c r="D102" s="32"/>
      <c r="E102" s="46" t="s">
        <v>118</v>
      </c>
      <c r="F102" s="46"/>
      <c r="G102" s="32"/>
      <c r="H102" s="32"/>
      <c r="I102" s="32"/>
      <c r="J102" s="32"/>
      <c r="K102" s="32"/>
      <c r="L102" s="32"/>
      <c r="M102" s="32"/>
      <c r="N102" s="33"/>
      <c r="P102" s="32"/>
      <c r="Q102" s="47" t="s">
        <v>118</v>
      </c>
      <c r="R102" s="47"/>
      <c r="T102" s="32"/>
      <c r="U102" s="32"/>
      <c r="V102" s="32"/>
    </row>
    <row r="103" spans="3:22" s="27" customFormat="1" x14ac:dyDescent="0.35"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9"/>
      <c r="P103" s="28"/>
      <c r="Q103" s="28"/>
      <c r="R103" s="28"/>
      <c r="T103" s="28"/>
      <c r="U103" s="28"/>
      <c r="V103" s="28"/>
    </row>
  </sheetData>
  <mergeCells count="14">
    <mergeCell ref="E102:F102"/>
    <mergeCell ref="Q102:R102"/>
    <mergeCell ref="E99:F99"/>
    <mergeCell ref="Q99:R99"/>
    <mergeCell ref="E100:F100"/>
    <mergeCell ref="Q100:R100"/>
    <mergeCell ref="E101:F101"/>
    <mergeCell ref="Q101:R101"/>
    <mergeCell ref="S6:U6"/>
    <mergeCell ref="A1:U1"/>
    <mergeCell ref="A2:U2"/>
    <mergeCell ref="A3:U3"/>
    <mergeCell ref="A4:U4"/>
    <mergeCell ref="S5:U5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F36D3-39B3-418A-8CFE-E44633E051DF}">
  <dimension ref="A1:V173"/>
  <sheetViews>
    <sheetView zoomScale="82" zoomScaleNormal="82" workbookViewId="0">
      <selection activeCell="C11" sqref="C11"/>
    </sheetView>
  </sheetViews>
  <sheetFormatPr baseColWidth="10" defaultRowHeight="12.5" x14ac:dyDescent="0.25"/>
  <cols>
    <col min="1" max="1" width="7.54296875" style="52" bestFit="1" customWidth="1"/>
    <col min="2" max="2" width="22" style="52" bestFit="1" customWidth="1"/>
    <col min="3" max="3" width="75.7265625" style="52" customWidth="1"/>
    <col min="4" max="4" width="16.90625" style="52" bestFit="1" customWidth="1"/>
    <col min="5" max="5" width="14.26953125" style="52" bestFit="1" customWidth="1"/>
    <col min="6" max="6" width="20.54296875" style="52" bestFit="1" customWidth="1"/>
    <col min="7" max="7" width="16.08984375" style="52" bestFit="1" customWidth="1"/>
    <col min="8" max="8" width="18.54296875" style="52" bestFit="1" customWidth="1"/>
    <col min="9" max="9" width="23.90625" style="52" bestFit="1" customWidth="1"/>
    <col min="10" max="10" width="19.36328125" style="52" bestFit="1" customWidth="1"/>
    <col min="11" max="11" width="24.81640625" style="52" bestFit="1" customWidth="1"/>
    <col min="12" max="16384" width="10.90625" style="52"/>
  </cols>
  <sheetData>
    <row r="1" spans="1:13" ht="15.5" x14ac:dyDescent="0.35">
      <c r="A1" s="42" t="s">
        <v>99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3" ht="15.5" x14ac:dyDescent="0.35">
      <c r="A2" s="42" t="s">
        <v>100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3" ht="15.5" x14ac:dyDescent="0.35">
      <c r="A3" s="42" t="s">
        <v>101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3" ht="15.5" x14ac:dyDescent="0.35">
      <c r="A4" s="42" t="s">
        <v>119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3" ht="14.5" x14ac:dyDescent="0.35">
      <c r="A5" s="2"/>
      <c r="B5" s="2" t="s">
        <v>103</v>
      </c>
      <c r="C5" s="3"/>
      <c r="D5" s="3"/>
      <c r="E5" s="3"/>
      <c r="F5" s="3"/>
      <c r="G5" s="3"/>
      <c r="H5" s="3"/>
      <c r="I5" s="4"/>
      <c r="J5" s="44" t="s">
        <v>120</v>
      </c>
      <c r="K5" s="45"/>
    </row>
    <row r="6" spans="1:13" ht="14.5" x14ac:dyDescent="0.35">
      <c r="A6" s="8"/>
      <c r="B6" s="8" t="s">
        <v>104</v>
      </c>
      <c r="C6" s="9"/>
      <c r="D6" s="9"/>
      <c r="E6" s="9"/>
      <c r="F6" s="9"/>
      <c r="G6" s="9"/>
      <c r="H6" s="9"/>
      <c r="I6" s="10"/>
      <c r="J6" s="40" t="s">
        <v>121</v>
      </c>
      <c r="K6" s="41"/>
    </row>
    <row r="7" spans="1:13" s="56" customFormat="1" ht="26" x14ac:dyDescent="0.35">
      <c r="A7" s="53" t="s">
        <v>122</v>
      </c>
      <c r="B7" s="54" t="s">
        <v>123</v>
      </c>
      <c r="C7" s="54" t="s">
        <v>124</v>
      </c>
      <c r="D7" s="54" t="s">
        <v>125</v>
      </c>
      <c r="E7" s="54" t="s">
        <v>126</v>
      </c>
      <c r="F7" s="54" t="s">
        <v>127</v>
      </c>
      <c r="G7" s="54" t="s">
        <v>128</v>
      </c>
      <c r="H7" s="54" t="s">
        <v>129</v>
      </c>
      <c r="I7" s="54" t="s">
        <v>130</v>
      </c>
      <c r="J7" s="54" t="s">
        <v>131</v>
      </c>
      <c r="K7" s="54" t="s">
        <v>132</v>
      </c>
      <c r="L7" s="55"/>
      <c r="M7" s="55"/>
    </row>
    <row r="8" spans="1:13" s="60" customFormat="1" ht="13" x14ac:dyDescent="0.3">
      <c r="A8" s="57" t="s">
        <v>133</v>
      </c>
      <c r="B8" s="57" t="s">
        <v>134</v>
      </c>
      <c r="C8" s="57" t="s">
        <v>135</v>
      </c>
      <c r="D8" s="58">
        <v>45029140591</v>
      </c>
      <c r="E8" s="58">
        <v>0</v>
      </c>
      <c r="F8" s="58">
        <v>0</v>
      </c>
      <c r="G8" s="58">
        <v>45029140591</v>
      </c>
      <c r="H8" s="58">
        <v>913001177</v>
      </c>
      <c r="I8" s="58">
        <v>913001177</v>
      </c>
      <c r="J8" s="59">
        <v>2.0299999999999998</v>
      </c>
      <c r="K8" s="58">
        <v>44116139414</v>
      </c>
    </row>
    <row r="9" spans="1:13" s="60" customFormat="1" ht="13" x14ac:dyDescent="0.3">
      <c r="A9" s="57" t="s">
        <v>133</v>
      </c>
      <c r="B9" s="57" t="s">
        <v>136</v>
      </c>
      <c r="C9" s="57" t="s">
        <v>137</v>
      </c>
      <c r="D9" s="58">
        <v>45029140591</v>
      </c>
      <c r="E9" s="58">
        <v>0</v>
      </c>
      <c r="F9" s="58">
        <v>0</v>
      </c>
      <c r="G9" s="58">
        <v>45029140591</v>
      </c>
      <c r="H9" s="58">
        <v>913001177</v>
      </c>
      <c r="I9" s="58">
        <v>913001177</v>
      </c>
      <c r="J9" s="59">
        <v>2.0299999999999998</v>
      </c>
      <c r="K9" s="58">
        <v>44116139414</v>
      </c>
    </row>
    <row r="10" spans="1:13" s="60" customFormat="1" ht="13" x14ac:dyDescent="0.3">
      <c r="A10" s="57" t="s">
        <v>133</v>
      </c>
      <c r="B10" s="57" t="s">
        <v>138</v>
      </c>
      <c r="C10" s="57" t="s">
        <v>139</v>
      </c>
      <c r="D10" s="58">
        <v>3102982477</v>
      </c>
      <c r="E10" s="58">
        <v>0</v>
      </c>
      <c r="F10" s="58">
        <v>0</v>
      </c>
      <c r="G10" s="58">
        <v>3102982477</v>
      </c>
      <c r="H10" s="58">
        <v>856192191</v>
      </c>
      <c r="I10" s="58">
        <v>856192191</v>
      </c>
      <c r="J10" s="59">
        <v>27.59</v>
      </c>
      <c r="K10" s="58">
        <v>2246790286</v>
      </c>
    </row>
    <row r="11" spans="1:13" x14ac:dyDescent="0.25">
      <c r="A11" s="61" t="s">
        <v>133</v>
      </c>
      <c r="B11" s="61" t="s">
        <v>140</v>
      </c>
      <c r="C11" s="61" t="s">
        <v>141</v>
      </c>
      <c r="D11" s="62">
        <v>856192191</v>
      </c>
      <c r="E11" s="62">
        <v>0</v>
      </c>
      <c r="F11" s="62">
        <v>0</v>
      </c>
      <c r="G11" s="62">
        <v>856192191</v>
      </c>
      <c r="H11" s="62">
        <v>856192191</v>
      </c>
      <c r="I11" s="62">
        <v>856192191</v>
      </c>
      <c r="J11" s="63">
        <v>100</v>
      </c>
      <c r="K11" s="62">
        <v>0</v>
      </c>
    </row>
    <row r="12" spans="1:13" x14ac:dyDescent="0.25">
      <c r="A12" s="61" t="s">
        <v>133</v>
      </c>
      <c r="B12" s="61" t="s">
        <v>142</v>
      </c>
      <c r="C12" s="61" t="s">
        <v>143</v>
      </c>
      <c r="D12" s="62">
        <v>856192191</v>
      </c>
      <c r="E12" s="62">
        <v>0</v>
      </c>
      <c r="F12" s="62">
        <v>0</v>
      </c>
      <c r="G12" s="62">
        <v>856192191</v>
      </c>
      <c r="H12" s="62">
        <v>856192191</v>
      </c>
      <c r="I12" s="62">
        <v>856192191</v>
      </c>
      <c r="J12" s="63">
        <v>100</v>
      </c>
      <c r="K12" s="62">
        <v>0</v>
      </c>
    </row>
    <row r="13" spans="1:13" x14ac:dyDescent="0.25">
      <c r="A13" s="61" t="s">
        <v>133</v>
      </c>
      <c r="B13" s="61" t="s">
        <v>144</v>
      </c>
      <c r="C13" s="61" t="s">
        <v>145</v>
      </c>
      <c r="D13" s="62">
        <v>259993961</v>
      </c>
      <c r="E13" s="62">
        <v>0</v>
      </c>
      <c r="F13" s="62">
        <v>0</v>
      </c>
      <c r="G13" s="62">
        <v>259993961</v>
      </c>
      <c r="H13" s="62">
        <v>259993961</v>
      </c>
      <c r="I13" s="62">
        <v>259993961</v>
      </c>
      <c r="J13" s="63">
        <v>100</v>
      </c>
      <c r="K13" s="62">
        <v>0</v>
      </c>
    </row>
    <row r="14" spans="1:13" x14ac:dyDescent="0.25">
      <c r="A14" s="61" t="s">
        <v>133</v>
      </c>
      <c r="B14" s="61" t="s">
        <v>146</v>
      </c>
      <c r="C14" s="61" t="s">
        <v>147</v>
      </c>
      <c r="D14" s="62">
        <v>259699101</v>
      </c>
      <c r="E14" s="62">
        <v>0</v>
      </c>
      <c r="F14" s="62">
        <v>0</v>
      </c>
      <c r="G14" s="62">
        <v>259699101</v>
      </c>
      <c r="H14" s="62">
        <v>259699101</v>
      </c>
      <c r="I14" s="62">
        <v>259699101</v>
      </c>
      <c r="J14" s="63">
        <v>100</v>
      </c>
      <c r="K14" s="62">
        <v>0</v>
      </c>
    </row>
    <row r="15" spans="1:13" x14ac:dyDescent="0.25">
      <c r="A15" s="61" t="s">
        <v>133</v>
      </c>
      <c r="B15" s="61" t="s">
        <v>148</v>
      </c>
      <c r="C15" s="61" t="s">
        <v>149</v>
      </c>
      <c r="D15" s="62">
        <v>982868</v>
      </c>
      <c r="E15" s="62">
        <v>0</v>
      </c>
      <c r="F15" s="62">
        <v>0</v>
      </c>
      <c r="G15" s="62">
        <v>982868</v>
      </c>
      <c r="H15" s="62">
        <v>982868</v>
      </c>
      <c r="I15" s="62">
        <v>982868</v>
      </c>
      <c r="J15" s="63">
        <v>100</v>
      </c>
      <c r="K15" s="62">
        <v>0</v>
      </c>
    </row>
    <row r="16" spans="1:13" x14ac:dyDescent="0.25">
      <c r="A16" s="61" t="s">
        <v>133</v>
      </c>
      <c r="B16" s="61" t="s">
        <v>150</v>
      </c>
      <c r="C16" s="61" t="s">
        <v>151</v>
      </c>
      <c r="D16" s="62">
        <v>17583811</v>
      </c>
      <c r="E16" s="62">
        <v>0</v>
      </c>
      <c r="F16" s="62">
        <v>0</v>
      </c>
      <c r="G16" s="62">
        <v>17583811</v>
      </c>
      <c r="H16" s="62">
        <v>17583811</v>
      </c>
      <c r="I16" s="62">
        <v>17583811</v>
      </c>
      <c r="J16" s="63">
        <v>100</v>
      </c>
      <c r="K16" s="62">
        <v>0</v>
      </c>
    </row>
    <row r="17" spans="1:11" x14ac:dyDescent="0.25">
      <c r="A17" s="61" t="s">
        <v>133</v>
      </c>
      <c r="B17" s="61" t="s">
        <v>152</v>
      </c>
      <c r="C17" s="61" t="s">
        <v>153</v>
      </c>
      <c r="D17" s="62">
        <v>241132422</v>
      </c>
      <c r="E17" s="62">
        <v>0</v>
      </c>
      <c r="F17" s="62">
        <v>0</v>
      </c>
      <c r="G17" s="62">
        <v>241132422</v>
      </c>
      <c r="H17" s="62">
        <v>241132422</v>
      </c>
      <c r="I17" s="62">
        <v>241132422</v>
      </c>
      <c r="J17" s="63">
        <v>100</v>
      </c>
      <c r="K17" s="62">
        <v>0</v>
      </c>
    </row>
    <row r="18" spans="1:11" x14ac:dyDescent="0.25">
      <c r="A18" s="61" t="s">
        <v>133</v>
      </c>
      <c r="B18" s="61" t="s">
        <v>154</v>
      </c>
      <c r="C18" s="61" t="s">
        <v>155</v>
      </c>
      <c r="D18" s="62">
        <v>294860</v>
      </c>
      <c r="E18" s="62">
        <v>0</v>
      </c>
      <c r="F18" s="62">
        <v>0</v>
      </c>
      <c r="G18" s="62">
        <v>294860</v>
      </c>
      <c r="H18" s="62">
        <v>294860</v>
      </c>
      <c r="I18" s="62">
        <v>294860</v>
      </c>
      <c r="J18" s="63">
        <v>100</v>
      </c>
      <c r="K18" s="62">
        <v>0</v>
      </c>
    </row>
    <row r="19" spans="1:11" x14ac:dyDescent="0.25">
      <c r="A19" s="61" t="s">
        <v>133</v>
      </c>
      <c r="B19" s="61" t="s">
        <v>156</v>
      </c>
      <c r="C19" s="61" t="s">
        <v>157</v>
      </c>
      <c r="D19" s="62">
        <v>294860</v>
      </c>
      <c r="E19" s="62">
        <v>0</v>
      </c>
      <c r="F19" s="62">
        <v>0</v>
      </c>
      <c r="G19" s="62">
        <v>294860</v>
      </c>
      <c r="H19" s="62">
        <v>294860</v>
      </c>
      <c r="I19" s="62">
        <v>294860</v>
      </c>
      <c r="J19" s="63">
        <v>100</v>
      </c>
      <c r="K19" s="62">
        <v>0</v>
      </c>
    </row>
    <row r="20" spans="1:11" x14ac:dyDescent="0.25">
      <c r="A20" s="61" t="s">
        <v>133</v>
      </c>
      <c r="B20" s="61" t="s">
        <v>158</v>
      </c>
      <c r="C20" s="61" t="s">
        <v>159</v>
      </c>
      <c r="D20" s="62">
        <v>33229047</v>
      </c>
      <c r="E20" s="62">
        <v>0</v>
      </c>
      <c r="F20" s="62">
        <v>0</v>
      </c>
      <c r="G20" s="62">
        <v>33229047</v>
      </c>
      <c r="H20" s="62">
        <v>33229047</v>
      </c>
      <c r="I20" s="62">
        <v>33229047</v>
      </c>
      <c r="J20" s="63">
        <v>100</v>
      </c>
      <c r="K20" s="62">
        <v>0</v>
      </c>
    </row>
    <row r="21" spans="1:11" x14ac:dyDescent="0.25">
      <c r="A21" s="61" t="s">
        <v>133</v>
      </c>
      <c r="B21" s="61" t="s">
        <v>160</v>
      </c>
      <c r="C21" s="61" t="s">
        <v>161</v>
      </c>
      <c r="D21" s="62">
        <v>33229047</v>
      </c>
      <c r="E21" s="62">
        <v>0</v>
      </c>
      <c r="F21" s="62">
        <v>0</v>
      </c>
      <c r="G21" s="62">
        <v>33229047</v>
      </c>
      <c r="H21" s="62">
        <v>33229047</v>
      </c>
      <c r="I21" s="62">
        <v>33229047</v>
      </c>
      <c r="J21" s="63">
        <v>100</v>
      </c>
      <c r="K21" s="62">
        <v>0</v>
      </c>
    </row>
    <row r="22" spans="1:11" x14ac:dyDescent="0.25">
      <c r="A22" s="61" t="s">
        <v>133</v>
      </c>
      <c r="B22" s="61" t="s">
        <v>162</v>
      </c>
      <c r="C22" s="61" t="s">
        <v>163</v>
      </c>
      <c r="D22" s="62">
        <v>33229047</v>
      </c>
      <c r="E22" s="62">
        <v>0</v>
      </c>
      <c r="F22" s="62">
        <v>0</v>
      </c>
      <c r="G22" s="62">
        <v>33229047</v>
      </c>
      <c r="H22" s="62">
        <v>33229047</v>
      </c>
      <c r="I22" s="62">
        <v>33229047</v>
      </c>
      <c r="J22" s="63">
        <v>100</v>
      </c>
      <c r="K22" s="62">
        <v>0</v>
      </c>
    </row>
    <row r="23" spans="1:11" x14ac:dyDescent="0.25">
      <c r="A23" s="61" t="s">
        <v>133</v>
      </c>
      <c r="B23" s="61" t="s">
        <v>164</v>
      </c>
      <c r="C23" s="61" t="s">
        <v>165</v>
      </c>
      <c r="D23" s="62">
        <v>562969183</v>
      </c>
      <c r="E23" s="62">
        <v>0</v>
      </c>
      <c r="F23" s="62">
        <v>0</v>
      </c>
      <c r="G23" s="62">
        <v>562969183</v>
      </c>
      <c r="H23" s="62">
        <v>562969183</v>
      </c>
      <c r="I23" s="62">
        <v>562969183</v>
      </c>
      <c r="J23" s="63">
        <v>100</v>
      </c>
      <c r="K23" s="62">
        <v>0</v>
      </c>
    </row>
    <row r="24" spans="1:11" x14ac:dyDescent="0.25">
      <c r="A24" s="61" t="s">
        <v>133</v>
      </c>
      <c r="B24" s="61" t="s">
        <v>166</v>
      </c>
      <c r="C24" s="61" t="s">
        <v>167</v>
      </c>
      <c r="D24" s="62">
        <v>404061519</v>
      </c>
      <c r="E24" s="62">
        <v>0</v>
      </c>
      <c r="F24" s="62">
        <v>0</v>
      </c>
      <c r="G24" s="62">
        <v>404061519</v>
      </c>
      <c r="H24" s="62">
        <v>404061519</v>
      </c>
      <c r="I24" s="62">
        <v>404061519</v>
      </c>
      <c r="J24" s="63">
        <v>100</v>
      </c>
      <c r="K24" s="62">
        <v>0</v>
      </c>
    </row>
    <row r="25" spans="1:11" x14ac:dyDescent="0.25">
      <c r="A25" s="61" t="s">
        <v>133</v>
      </c>
      <c r="B25" s="61" t="s">
        <v>168</v>
      </c>
      <c r="C25" s="61" t="s">
        <v>169</v>
      </c>
      <c r="D25" s="62">
        <v>21527519</v>
      </c>
      <c r="E25" s="62">
        <v>0</v>
      </c>
      <c r="F25" s="62">
        <v>0</v>
      </c>
      <c r="G25" s="62">
        <v>21527519</v>
      </c>
      <c r="H25" s="62">
        <v>21527519</v>
      </c>
      <c r="I25" s="62">
        <v>21527519</v>
      </c>
      <c r="J25" s="63">
        <v>100</v>
      </c>
      <c r="K25" s="62">
        <v>0</v>
      </c>
    </row>
    <row r="26" spans="1:11" x14ac:dyDescent="0.25">
      <c r="A26" s="61" t="s">
        <v>133</v>
      </c>
      <c r="B26" s="61" t="s">
        <v>170</v>
      </c>
      <c r="C26" s="61" t="s">
        <v>171</v>
      </c>
      <c r="D26" s="62">
        <v>137380145</v>
      </c>
      <c r="E26" s="62">
        <v>0</v>
      </c>
      <c r="F26" s="62">
        <v>0</v>
      </c>
      <c r="G26" s="62">
        <v>137380145</v>
      </c>
      <c r="H26" s="62">
        <v>137380145</v>
      </c>
      <c r="I26" s="62">
        <v>137380145</v>
      </c>
      <c r="J26" s="63">
        <v>100</v>
      </c>
      <c r="K26" s="62">
        <v>0</v>
      </c>
    </row>
    <row r="27" spans="1:11" x14ac:dyDescent="0.25">
      <c r="A27" s="61" t="s">
        <v>133</v>
      </c>
      <c r="B27" s="61" t="s">
        <v>172</v>
      </c>
      <c r="C27" s="61" t="s">
        <v>173</v>
      </c>
      <c r="D27" s="62">
        <v>2246790286</v>
      </c>
      <c r="E27" s="62">
        <v>0</v>
      </c>
      <c r="F27" s="62">
        <v>0</v>
      </c>
      <c r="G27" s="62">
        <v>2246790286</v>
      </c>
      <c r="H27" s="62">
        <v>0</v>
      </c>
      <c r="I27" s="62">
        <v>0</v>
      </c>
      <c r="J27" s="63">
        <v>0</v>
      </c>
      <c r="K27" s="62">
        <v>2246790286</v>
      </c>
    </row>
    <row r="28" spans="1:11" x14ac:dyDescent="0.25">
      <c r="A28" s="61" t="s">
        <v>133</v>
      </c>
      <c r="B28" s="61" t="s">
        <v>174</v>
      </c>
      <c r="C28" s="61" t="s">
        <v>175</v>
      </c>
      <c r="D28" s="62">
        <v>5391890</v>
      </c>
      <c r="E28" s="62">
        <v>0</v>
      </c>
      <c r="F28" s="62">
        <v>0</v>
      </c>
      <c r="G28" s="62">
        <v>5391890</v>
      </c>
      <c r="H28" s="62">
        <v>0</v>
      </c>
      <c r="I28" s="62">
        <v>0</v>
      </c>
      <c r="J28" s="63">
        <v>0</v>
      </c>
      <c r="K28" s="62">
        <v>5391890</v>
      </c>
    </row>
    <row r="29" spans="1:11" x14ac:dyDescent="0.25">
      <c r="A29" s="61" t="s">
        <v>133</v>
      </c>
      <c r="B29" s="61" t="s">
        <v>176</v>
      </c>
      <c r="C29" s="61" t="s">
        <v>177</v>
      </c>
      <c r="D29" s="62">
        <v>5391890</v>
      </c>
      <c r="E29" s="62">
        <v>0</v>
      </c>
      <c r="F29" s="62">
        <v>0</v>
      </c>
      <c r="G29" s="62">
        <v>5391890</v>
      </c>
      <c r="H29" s="62">
        <v>0</v>
      </c>
      <c r="I29" s="62">
        <v>0</v>
      </c>
      <c r="J29" s="63">
        <v>0</v>
      </c>
      <c r="K29" s="62">
        <v>5391890</v>
      </c>
    </row>
    <row r="30" spans="1:11" x14ac:dyDescent="0.25">
      <c r="A30" s="61" t="s">
        <v>133</v>
      </c>
      <c r="B30" s="61" t="s">
        <v>178</v>
      </c>
      <c r="C30" s="61" t="s">
        <v>179</v>
      </c>
      <c r="D30" s="62">
        <v>5391890</v>
      </c>
      <c r="E30" s="62">
        <v>0</v>
      </c>
      <c r="F30" s="62">
        <v>0</v>
      </c>
      <c r="G30" s="62">
        <v>5391890</v>
      </c>
      <c r="H30" s="62">
        <v>0</v>
      </c>
      <c r="I30" s="62">
        <v>0</v>
      </c>
      <c r="J30" s="63">
        <v>0</v>
      </c>
      <c r="K30" s="62">
        <v>5391890</v>
      </c>
    </row>
    <row r="31" spans="1:11" x14ac:dyDescent="0.25">
      <c r="A31" s="61" t="s">
        <v>133</v>
      </c>
      <c r="B31" s="61" t="s">
        <v>180</v>
      </c>
      <c r="C31" s="61" t="s">
        <v>181</v>
      </c>
      <c r="D31" s="62">
        <v>5391890</v>
      </c>
      <c r="E31" s="62">
        <v>0</v>
      </c>
      <c r="F31" s="62">
        <v>0</v>
      </c>
      <c r="G31" s="62">
        <v>5391890</v>
      </c>
      <c r="H31" s="62">
        <v>0</v>
      </c>
      <c r="I31" s="62">
        <v>0</v>
      </c>
      <c r="J31" s="63">
        <v>0</v>
      </c>
      <c r="K31" s="62">
        <v>5391890</v>
      </c>
    </row>
    <row r="32" spans="1:11" x14ac:dyDescent="0.25">
      <c r="A32" s="61" t="s">
        <v>133</v>
      </c>
      <c r="B32" s="61" t="s">
        <v>182</v>
      </c>
      <c r="C32" s="61" t="s">
        <v>183</v>
      </c>
      <c r="D32" s="62">
        <v>2241398396</v>
      </c>
      <c r="E32" s="62">
        <v>0</v>
      </c>
      <c r="F32" s="62">
        <v>0</v>
      </c>
      <c r="G32" s="62">
        <v>2241398396</v>
      </c>
      <c r="H32" s="62">
        <v>0</v>
      </c>
      <c r="I32" s="62">
        <v>0</v>
      </c>
      <c r="J32" s="63">
        <v>0</v>
      </c>
      <c r="K32" s="62">
        <v>2241398396</v>
      </c>
    </row>
    <row r="33" spans="1:11" x14ac:dyDescent="0.25">
      <c r="A33" s="61" t="s">
        <v>133</v>
      </c>
      <c r="B33" s="61" t="s">
        <v>184</v>
      </c>
      <c r="C33" s="61" t="s">
        <v>185</v>
      </c>
      <c r="D33" s="62">
        <v>39848162</v>
      </c>
      <c r="E33" s="62">
        <v>0</v>
      </c>
      <c r="F33" s="62">
        <v>0</v>
      </c>
      <c r="G33" s="62">
        <v>39848162</v>
      </c>
      <c r="H33" s="62">
        <v>0</v>
      </c>
      <c r="I33" s="62">
        <v>0</v>
      </c>
      <c r="J33" s="63">
        <v>0</v>
      </c>
      <c r="K33" s="62">
        <v>39848162</v>
      </c>
    </row>
    <row r="34" spans="1:11" x14ac:dyDescent="0.25">
      <c r="A34" s="61" t="s">
        <v>133</v>
      </c>
      <c r="B34" s="61" t="s">
        <v>186</v>
      </c>
      <c r="C34" s="61" t="s">
        <v>187</v>
      </c>
      <c r="D34" s="62">
        <v>10643442</v>
      </c>
      <c r="E34" s="62">
        <v>0</v>
      </c>
      <c r="F34" s="62">
        <v>0</v>
      </c>
      <c r="G34" s="62">
        <v>10643442</v>
      </c>
      <c r="H34" s="62">
        <v>0</v>
      </c>
      <c r="I34" s="62">
        <v>0</v>
      </c>
      <c r="J34" s="63">
        <v>0</v>
      </c>
      <c r="K34" s="62">
        <v>10643442</v>
      </c>
    </row>
    <row r="35" spans="1:11" x14ac:dyDescent="0.25">
      <c r="A35" s="61" t="s">
        <v>133</v>
      </c>
      <c r="B35" s="61" t="s">
        <v>188</v>
      </c>
      <c r="C35" s="61" t="s">
        <v>189</v>
      </c>
      <c r="D35" s="62">
        <v>3893442</v>
      </c>
      <c r="E35" s="62">
        <v>0</v>
      </c>
      <c r="F35" s="62">
        <v>0</v>
      </c>
      <c r="G35" s="62">
        <v>3893442</v>
      </c>
      <c r="H35" s="62">
        <v>0</v>
      </c>
      <c r="I35" s="62">
        <v>0</v>
      </c>
      <c r="J35" s="63">
        <v>0</v>
      </c>
      <c r="K35" s="62">
        <v>3893442</v>
      </c>
    </row>
    <row r="36" spans="1:11" x14ac:dyDescent="0.25">
      <c r="A36" s="61" t="s">
        <v>133</v>
      </c>
      <c r="B36" s="61" t="s">
        <v>190</v>
      </c>
      <c r="C36" s="61" t="s">
        <v>191</v>
      </c>
      <c r="D36" s="62">
        <v>6750000</v>
      </c>
      <c r="E36" s="62">
        <v>0</v>
      </c>
      <c r="F36" s="62">
        <v>0</v>
      </c>
      <c r="G36" s="62">
        <v>6750000</v>
      </c>
      <c r="H36" s="62">
        <v>0</v>
      </c>
      <c r="I36" s="62">
        <v>0</v>
      </c>
      <c r="J36" s="63">
        <v>0</v>
      </c>
      <c r="K36" s="62">
        <v>6750000</v>
      </c>
    </row>
    <row r="37" spans="1:11" x14ac:dyDescent="0.25">
      <c r="A37" s="61" t="s">
        <v>133</v>
      </c>
      <c r="B37" s="61" t="s">
        <v>192</v>
      </c>
      <c r="C37" s="61" t="s">
        <v>193</v>
      </c>
      <c r="D37" s="62">
        <v>29204720</v>
      </c>
      <c r="E37" s="62">
        <v>0</v>
      </c>
      <c r="F37" s="62">
        <v>0</v>
      </c>
      <c r="G37" s="62">
        <v>29204720</v>
      </c>
      <c r="H37" s="62">
        <v>0</v>
      </c>
      <c r="I37" s="62">
        <v>0</v>
      </c>
      <c r="J37" s="63">
        <v>0</v>
      </c>
      <c r="K37" s="62">
        <v>29204720</v>
      </c>
    </row>
    <row r="38" spans="1:11" x14ac:dyDescent="0.25">
      <c r="A38" s="61" t="s">
        <v>133</v>
      </c>
      <c r="B38" s="61" t="s">
        <v>194</v>
      </c>
      <c r="C38" s="61" t="s">
        <v>195</v>
      </c>
      <c r="D38" s="62">
        <v>3000</v>
      </c>
      <c r="E38" s="62">
        <v>0</v>
      </c>
      <c r="F38" s="62">
        <v>0</v>
      </c>
      <c r="G38" s="62">
        <v>3000</v>
      </c>
      <c r="H38" s="62">
        <v>0</v>
      </c>
      <c r="I38" s="62">
        <v>0</v>
      </c>
      <c r="J38" s="63">
        <v>0</v>
      </c>
      <c r="K38" s="62">
        <v>3000</v>
      </c>
    </row>
    <row r="39" spans="1:11" x14ac:dyDescent="0.25">
      <c r="A39" s="61" t="s">
        <v>133</v>
      </c>
      <c r="B39" s="61" t="s">
        <v>196</v>
      </c>
      <c r="C39" s="61" t="s">
        <v>197</v>
      </c>
      <c r="D39" s="62">
        <v>22534224</v>
      </c>
      <c r="E39" s="62">
        <v>0</v>
      </c>
      <c r="F39" s="62">
        <v>0</v>
      </c>
      <c r="G39" s="62">
        <v>22534224</v>
      </c>
      <c r="H39" s="62">
        <v>0</v>
      </c>
      <c r="I39" s="62">
        <v>0</v>
      </c>
      <c r="J39" s="63">
        <v>0</v>
      </c>
      <c r="K39" s="62">
        <v>22534224</v>
      </c>
    </row>
    <row r="40" spans="1:11" x14ac:dyDescent="0.25">
      <c r="A40" s="61" t="s">
        <v>133</v>
      </c>
      <c r="B40" s="61" t="s">
        <v>198</v>
      </c>
      <c r="C40" s="61" t="s">
        <v>199</v>
      </c>
      <c r="D40" s="62">
        <v>5391890</v>
      </c>
      <c r="E40" s="62">
        <v>0</v>
      </c>
      <c r="F40" s="62">
        <v>0</v>
      </c>
      <c r="G40" s="62">
        <v>5391890</v>
      </c>
      <c r="H40" s="62">
        <v>0</v>
      </c>
      <c r="I40" s="62">
        <v>0</v>
      </c>
      <c r="J40" s="63">
        <v>0</v>
      </c>
      <c r="K40" s="62">
        <v>5391890</v>
      </c>
    </row>
    <row r="41" spans="1:11" x14ac:dyDescent="0.25">
      <c r="A41" s="61" t="s">
        <v>133</v>
      </c>
      <c r="B41" s="61" t="s">
        <v>200</v>
      </c>
      <c r="C41" s="61" t="s">
        <v>201</v>
      </c>
      <c r="D41" s="62">
        <v>1000000</v>
      </c>
      <c r="E41" s="62">
        <v>0</v>
      </c>
      <c r="F41" s="62">
        <v>0</v>
      </c>
      <c r="G41" s="62">
        <v>1000000</v>
      </c>
      <c r="H41" s="62">
        <v>0</v>
      </c>
      <c r="I41" s="62">
        <v>0</v>
      </c>
      <c r="J41" s="63">
        <v>0</v>
      </c>
      <c r="K41" s="62">
        <v>1000000</v>
      </c>
    </row>
    <row r="42" spans="1:11" x14ac:dyDescent="0.25">
      <c r="A42" s="61" t="s">
        <v>133</v>
      </c>
      <c r="B42" s="61" t="s">
        <v>202</v>
      </c>
      <c r="C42" s="61" t="s">
        <v>203</v>
      </c>
      <c r="D42" s="62">
        <v>275606</v>
      </c>
      <c r="E42" s="62">
        <v>0</v>
      </c>
      <c r="F42" s="62">
        <v>0</v>
      </c>
      <c r="G42" s="62">
        <v>275606</v>
      </c>
      <c r="H42" s="62">
        <v>0</v>
      </c>
      <c r="I42" s="62">
        <v>0</v>
      </c>
      <c r="J42" s="63">
        <v>0</v>
      </c>
      <c r="K42" s="62">
        <v>275606</v>
      </c>
    </row>
    <row r="43" spans="1:11" x14ac:dyDescent="0.25">
      <c r="A43" s="61" t="s">
        <v>133</v>
      </c>
      <c r="B43" s="61" t="s">
        <v>204</v>
      </c>
      <c r="C43" s="61" t="s">
        <v>205</v>
      </c>
      <c r="D43" s="62">
        <v>2201550234</v>
      </c>
      <c r="E43" s="62">
        <v>0</v>
      </c>
      <c r="F43" s="62">
        <v>0</v>
      </c>
      <c r="G43" s="62">
        <v>2201550234</v>
      </c>
      <c r="H43" s="62">
        <v>0</v>
      </c>
      <c r="I43" s="62">
        <v>0</v>
      </c>
      <c r="J43" s="63">
        <v>0</v>
      </c>
      <c r="K43" s="62">
        <v>2201550234</v>
      </c>
    </row>
    <row r="44" spans="1:11" x14ac:dyDescent="0.25">
      <c r="A44" s="61" t="s">
        <v>133</v>
      </c>
      <c r="B44" s="61" t="s">
        <v>206</v>
      </c>
      <c r="C44" s="61" t="s">
        <v>207</v>
      </c>
      <c r="D44" s="62">
        <v>81278972</v>
      </c>
      <c r="E44" s="62">
        <v>0</v>
      </c>
      <c r="F44" s="62">
        <v>0</v>
      </c>
      <c r="G44" s="62">
        <v>81278972</v>
      </c>
      <c r="H44" s="62">
        <v>0</v>
      </c>
      <c r="I44" s="62">
        <v>0</v>
      </c>
      <c r="J44" s="63">
        <v>0</v>
      </c>
      <c r="K44" s="62">
        <v>81278972</v>
      </c>
    </row>
    <row r="45" spans="1:11" x14ac:dyDescent="0.25">
      <c r="A45" s="61" t="s">
        <v>133</v>
      </c>
      <c r="B45" s="61" t="s">
        <v>208</v>
      </c>
      <c r="C45" s="61" t="s">
        <v>209</v>
      </c>
      <c r="D45" s="62">
        <v>292415</v>
      </c>
      <c r="E45" s="62">
        <v>0</v>
      </c>
      <c r="F45" s="62">
        <v>0</v>
      </c>
      <c r="G45" s="62">
        <v>292415</v>
      </c>
      <c r="H45" s="62">
        <v>0</v>
      </c>
      <c r="I45" s="62">
        <v>0</v>
      </c>
      <c r="J45" s="63">
        <v>0</v>
      </c>
      <c r="K45" s="62">
        <v>292415</v>
      </c>
    </row>
    <row r="46" spans="1:11" x14ac:dyDescent="0.25">
      <c r="A46" s="61" t="s">
        <v>133</v>
      </c>
      <c r="B46" s="61" t="s">
        <v>210</v>
      </c>
      <c r="C46" s="61" t="s">
        <v>211</v>
      </c>
      <c r="D46" s="62">
        <v>80986557</v>
      </c>
      <c r="E46" s="62">
        <v>0</v>
      </c>
      <c r="F46" s="62">
        <v>0</v>
      </c>
      <c r="G46" s="62">
        <v>80986557</v>
      </c>
      <c r="H46" s="62">
        <v>0</v>
      </c>
      <c r="I46" s="62">
        <v>0</v>
      </c>
      <c r="J46" s="63">
        <v>0</v>
      </c>
      <c r="K46" s="62">
        <v>80986557</v>
      </c>
    </row>
    <row r="47" spans="1:11" x14ac:dyDescent="0.25">
      <c r="A47" s="61" t="s">
        <v>133</v>
      </c>
      <c r="B47" s="61" t="s">
        <v>212</v>
      </c>
      <c r="C47" s="61" t="s">
        <v>213</v>
      </c>
      <c r="D47" s="62">
        <v>80986557</v>
      </c>
      <c r="E47" s="62">
        <v>0</v>
      </c>
      <c r="F47" s="62">
        <v>0</v>
      </c>
      <c r="G47" s="62">
        <v>80986557</v>
      </c>
      <c r="H47" s="62">
        <v>0</v>
      </c>
      <c r="I47" s="62">
        <v>0</v>
      </c>
      <c r="J47" s="63">
        <v>0</v>
      </c>
      <c r="K47" s="62">
        <v>80986557</v>
      </c>
    </row>
    <row r="48" spans="1:11" x14ac:dyDescent="0.25">
      <c r="A48" s="61" t="s">
        <v>133</v>
      </c>
      <c r="B48" s="61" t="s">
        <v>214</v>
      </c>
      <c r="C48" s="61" t="s">
        <v>215</v>
      </c>
      <c r="D48" s="62">
        <v>36275730</v>
      </c>
      <c r="E48" s="62">
        <v>0</v>
      </c>
      <c r="F48" s="62">
        <v>0</v>
      </c>
      <c r="G48" s="62">
        <v>36275730</v>
      </c>
      <c r="H48" s="62">
        <v>0</v>
      </c>
      <c r="I48" s="62">
        <v>0</v>
      </c>
      <c r="J48" s="63">
        <v>0</v>
      </c>
      <c r="K48" s="62">
        <v>36275730</v>
      </c>
    </row>
    <row r="49" spans="1:11" x14ac:dyDescent="0.25">
      <c r="A49" s="61" t="s">
        <v>133</v>
      </c>
      <c r="B49" s="61" t="s">
        <v>216</v>
      </c>
      <c r="C49" s="61" t="s">
        <v>217</v>
      </c>
      <c r="D49" s="62">
        <v>11464308</v>
      </c>
      <c r="E49" s="62">
        <v>0</v>
      </c>
      <c r="F49" s="62">
        <v>0</v>
      </c>
      <c r="G49" s="62">
        <v>11464308</v>
      </c>
      <c r="H49" s="62">
        <v>0</v>
      </c>
      <c r="I49" s="62">
        <v>0</v>
      </c>
      <c r="J49" s="63">
        <v>0</v>
      </c>
      <c r="K49" s="62">
        <v>11464308</v>
      </c>
    </row>
    <row r="50" spans="1:11" x14ac:dyDescent="0.25">
      <c r="A50" s="61" t="s">
        <v>133</v>
      </c>
      <c r="B50" s="61" t="s">
        <v>218</v>
      </c>
      <c r="C50" s="61" t="s">
        <v>219</v>
      </c>
      <c r="D50" s="62">
        <v>4989500</v>
      </c>
      <c r="E50" s="62">
        <v>0</v>
      </c>
      <c r="F50" s="62">
        <v>0</v>
      </c>
      <c r="G50" s="62">
        <v>4989500</v>
      </c>
      <c r="H50" s="62">
        <v>0</v>
      </c>
      <c r="I50" s="62">
        <v>0</v>
      </c>
      <c r="J50" s="63">
        <v>0</v>
      </c>
      <c r="K50" s="62">
        <v>4989500</v>
      </c>
    </row>
    <row r="51" spans="1:11" x14ac:dyDescent="0.25">
      <c r="A51" s="61" t="s">
        <v>133</v>
      </c>
      <c r="B51" s="61" t="s">
        <v>220</v>
      </c>
      <c r="C51" s="61" t="s">
        <v>221</v>
      </c>
      <c r="D51" s="62">
        <v>6474808</v>
      </c>
      <c r="E51" s="62">
        <v>0</v>
      </c>
      <c r="F51" s="62">
        <v>0</v>
      </c>
      <c r="G51" s="62">
        <v>6474808</v>
      </c>
      <c r="H51" s="62">
        <v>0</v>
      </c>
      <c r="I51" s="62">
        <v>0</v>
      </c>
      <c r="J51" s="63">
        <v>0</v>
      </c>
      <c r="K51" s="62">
        <v>6474808</v>
      </c>
    </row>
    <row r="52" spans="1:11" x14ac:dyDescent="0.25">
      <c r="A52" s="61" t="s">
        <v>133</v>
      </c>
      <c r="B52" s="61" t="s">
        <v>222</v>
      </c>
      <c r="C52" s="61" t="s">
        <v>223</v>
      </c>
      <c r="D52" s="62">
        <v>24811422</v>
      </c>
      <c r="E52" s="62">
        <v>0</v>
      </c>
      <c r="F52" s="62">
        <v>0</v>
      </c>
      <c r="G52" s="62">
        <v>24811422</v>
      </c>
      <c r="H52" s="62">
        <v>0</v>
      </c>
      <c r="I52" s="62">
        <v>0</v>
      </c>
      <c r="J52" s="63">
        <v>0</v>
      </c>
      <c r="K52" s="62">
        <v>24811422</v>
      </c>
    </row>
    <row r="53" spans="1:11" x14ac:dyDescent="0.25">
      <c r="A53" s="61" t="s">
        <v>133</v>
      </c>
      <c r="B53" s="61" t="s">
        <v>224</v>
      </c>
      <c r="C53" s="61" t="s">
        <v>225</v>
      </c>
      <c r="D53" s="62">
        <v>24811422</v>
      </c>
      <c r="E53" s="62">
        <v>0</v>
      </c>
      <c r="F53" s="62">
        <v>0</v>
      </c>
      <c r="G53" s="62">
        <v>24811422</v>
      </c>
      <c r="H53" s="62">
        <v>0</v>
      </c>
      <c r="I53" s="62">
        <v>0</v>
      </c>
      <c r="J53" s="63">
        <v>0</v>
      </c>
      <c r="K53" s="62">
        <v>24811422</v>
      </c>
    </row>
    <row r="54" spans="1:11" x14ac:dyDescent="0.25">
      <c r="A54" s="61" t="s">
        <v>133</v>
      </c>
      <c r="B54" s="61" t="s">
        <v>226</v>
      </c>
      <c r="C54" s="61" t="s">
        <v>227</v>
      </c>
      <c r="D54" s="62">
        <v>1741317844</v>
      </c>
      <c r="E54" s="62">
        <v>0</v>
      </c>
      <c r="F54" s="62">
        <v>0</v>
      </c>
      <c r="G54" s="62">
        <v>1741317844</v>
      </c>
      <c r="H54" s="62">
        <v>0</v>
      </c>
      <c r="I54" s="62">
        <v>0</v>
      </c>
      <c r="J54" s="63">
        <v>0</v>
      </c>
      <c r="K54" s="62">
        <v>1741317844</v>
      </c>
    </row>
    <row r="55" spans="1:11" x14ac:dyDescent="0.25">
      <c r="A55" s="61" t="s">
        <v>133</v>
      </c>
      <c r="B55" s="61" t="s">
        <v>228</v>
      </c>
      <c r="C55" s="61" t="s">
        <v>229</v>
      </c>
      <c r="D55" s="62">
        <v>1000215233</v>
      </c>
      <c r="E55" s="62">
        <v>0</v>
      </c>
      <c r="F55" s="62">
        <v>0</v>
      </c>
      <c r="G55" s="62">
        <v>1000215233</v>
      </c>
      <c r="H55" s="62">
        <v>0</v>
      </c>
      <c r="I55" s="62">
        <v>0</v>
      </c>
      <c r="J55" s="63">
        <v>0</v>
      </c>
      <c r="K55" s="62">
        <v>1000215233</v>
      </c>
    </row>
    <row r="56" spans="1:11" x14ac:dyDescent="0.25">
      <c r="A56" s="61" t="s">
        <v>133</v>
      </c>
      <c r="B56" s="61" t="s">
        <v>230</v>
      </c>
      <c r="C56" s="61" t="s">
        <v>231</v>
      </c>
      <c r="D56" s="62">
        <v>142324000</v>
      </c>
      <c r="E56" s="62">
        <v>0</v>
      </c>
      <c r="F56" s="62">
        <v>0</v>
      </c>
      <c r="G56" s="62">
        <v>142324000</v>
      </c>
      <c r="H56" s="62">
        <v>0</v>
      </c>
      <c r="I56" s="62">
        <v>0</v>
      </c>
      <c r="J56" s="63">
        <v>0</v>
      </c>
      <c r="K56" s="62">
        <v>142324000</v>
      </c>
    </row>
    <row r="57" spans="1:11" x14ac:dyDescent="0.25">
      <c r="A57" s="61" t="s">
        <v>133</v>
      </c>
      <c r="B57" s="61" t="s">
        <v>232</v>
      </c>
      <c r="C57" s="61" t="s">
        <v>233</v>
      </c>
      <c r="D57" s="62">
        <v>857891233</v>
      </c>
      <c r="E57" s="62">
        <v>0</v>
      </c>
      <c r="F57" s="62">
        <v>0</v>
      </c>
      <c r="G57" s="62">
        <v>857891233</v>
      </c>
      <c r="H57" s="62">
        <v>0</v>
      </c>
      <c r="I57" s="62">
        <v>0</v>
      </c>
      <c r="J57" s="63">
        <v>0</v>
      </c>
      <c r="K57" s="62">
        <v>857891233</v>
      </c>
    </row>
    <row r="58" spans="1:11" x14ac:dyDescent="0.25">
      <c r="A58" s="61" t="s">
        <v>133</v>
      </c>
      <c r="B58" s="61" t="s">
        <v>234</v>
      </c>
      <c r="C58" s="61" t="s">
        <v>235</v>
      </c>
      <c r="D58" s="62">
        <v>319190906</v>
      </c>
      <c r="E58" s="62">
        <v>0</v>
      </c>
      <c r="F58" s="62">
        <v>0</v>
      </c>
      <c r="G58" s="62">
        <v>319190906</v>
      </c>
      <c r="H58" s="62">
        <v>0</v>
      </c>
      <c r="I58" s="62">
        <v>0</v>
      </c>
      <c r="J58" s="63">
        <v>0</v>
      </c>
      <c r="K58" s="62">
        <v>319190906</v>
      </c>
    </row>
    <row r="59" spans="1:11" x14ac:dyDescent="0.25">
      <c r="A59" s="61" t="s">
        <v>133</v>
      </c>
      <c r="B59" s="61" t="s">
        <v>236</v>
      </c>
      <c r="C59" s="61" t="s">
        <v>237</v>
      </c>
      <c r="D59" s="62">
        <v>319190906</v>
      </c>
      <c r="E59" s="62">
        <v>0</v>
      </c>
      <c r="F59" s="62">
        <v>0</v>
      </c>
      <c r="G59" s="62">
        <v>319190906</v>
      </c>
      <c r="H59" s="62">
        <v>0</v>
      </c>
      <c r="I59" s="62">
        <v>0</v>
      </c>
      <c r="J59" s="63">
        <v>0</v>
      </c>
      <c r="K59" s="62">
        <v>319190906</v>
      </c>
    </row>
    <row r="60" spans="1:11" x14ac:dyDescent="0.25">
      <c r="A60" s="61" t="s">
        <v>133</v>
      </c>
      <c r="B60" s="61" t="s">
        <v>238</v>
      </c>
      <c r="C60" s="61" t="s">
        <v>239</v>
      </c>
      <c r="D60" s="62">
        <v>21048001</v>
      </c>
      <c r="E60" s="62">
        <v>0</v>
      </c>
      <c r="F60" s="62">
        <v>0</v>
      </c>
      <c r="G60" s="62">
        <v>21048001</v>
      </c>
      <c r="H60" s="62">
        <v>0</v>
      </c>
      <c r="I60" s="62">
        <v>0</v>
      </c>
      <c r="J60" s="63">
        <v>0</v>
      </c>
      <c r="K60" s="62">
        <v>21048001</v>
      </c>
    </row>
    <row r="61" spans="1:11" x14ac:dyDescent="0.25">
      <c r="A61" s="61" t="s">
        <v>133</v>
      </c>
      <c r="B61" s="61" t="s">
        <v>240</v>
      </c>
      <c r="C61" s="61" t="s">
        <v>241</v>
      </c>
      <c r="D61" s="62">
        <v>1504227</v>
      </c>
      <c r="E61" s="62">
        <v>0</v>
      </c>
      <c r="F61" s="62">
        <v>0</v>
      </c>
      <c r="G61" s="62">
        <v>1504227</v>
      </c>
      <c r="H61" s="62">
        <v>0</v>
      </c>
      <c r="I61" s="62">
        <v>0</v>
      </c>
      <c r="J61" s="63">
        <v>0</v>
      </c>
      <c r="K61" s="62">
        <v>1504227</v>
      </c>
    </row>
    <row r="62" spans="1:11" x14ac:dyDescent="0.25">
      <c r="A62" s="61" t="s">
        <v>133</v>
      </c>
      <c r="B62" s="61" t="s">
        <v>242</v>
      </c>
      <c r="C62" s="61" t="s">
        <v>243</v>
      </c>
      <c r="D62" s="62">
        <v>17796716</v>
      </c>
      <c r="E62" s="62">
        <v>0</v>
      </c>
      <c r="F62" s="62">
        <v>0</v>
      </c>
      <c r="G62" s="62">
        <v>17796716</v>
      </c>
      <c r="H62" s="62">
        <v>0</v>
      </c>
      <c r="I62" s="62">
        <v>0</v>
      </c>
      <c r="J62" s="63">
        <v>0</v>
      </c>
      <c r="K62" s="62">
        <v>17796716</v>
      </c>
    </row>
    <row r="63" spans="1:11" x14ac:dyDescent="0.25">
      <c r="A63" s="61" t="s">
        <v>133</v>
      </c>
      <c r="B63" s="61" t="s">
        <v>244</v>
      </c>
      <c r="C63" s="61" t="s">
        <v>245</v>
      </c>
      <c r="D63" s="62">
        <v>1747058</v>
      </c>
      <c r="E63" s="62">
        <v>0</v>
      </c>
      <c r="F63" s="62">
        <v>0</v>
      </c>
      <c r="G63" s="62">
        <v>1747058</v>
      </c>
      <c r="H63" s="62">
        <v>0</v>
      </c>
      <c r="I63" s="62">
        <v>0</v>
      </c>
      <c r="J63" s="63">
        <v>0</v>
      </c>
      <c r="K63" s="62">
        <v>1747058</v>
      </c>
    </row>
    <row r="64" spans="1:11" x14ac:dyDescent="0.25">
      <c r="A64" s="61" t="s">
        <v>133</v>
      </c>
      <c r="B64" s="61" t="s">
        <v>246</v>
      </c>
      <c r="C64" s="61" t="s">
        <v>247</v>
      </c>
      <c r="D64" s="62">
        <v>375170165</v>
      </c>
      <c r="E64" s="62">
        <v>0</v>
      </c>
      <c r="F64" s="62">
        <v>0</v>
      </c>
      <c r="G64" s="62">
        <v>375170165</v>
      </c>
      <c r="H64" s="62">
        <v>0</v>
      </c>
      <c r="I64" s="62">
        <v>0</v>
      </c>
      <c r="J64" s="63">
        <v>0</v>
      </c>
      <c r="K64" s="62">
        <v>375170165</v>
      </c>
    </row>
    <row r="65" spans="1:11" x14ac:dyDescent="0.25">
      <c r="A65" s="61" t="s">
        <v>133</v>
      </c>
      <c r="B65" s="61" t="s">
        <v>248</v>
      </c>
      <c r="C65" s="61" t="s">
        <v>249</v>
      </c>
      <c r="D65" s="62">
        <v>269327374</v>
      </c>
      <c r="E65" s="62">
        <v>0</v>
      </c>
      <c r="F65" s="62">
        <v>0</v>
      </c>
      <c r="G65" s="62">
        <v>269327374</v>
      </c>
      <c r="H65" s="62">
        <v>0</v>
      </c>
      <c r="I65" s="62">
        <v>0</v>
      </c>
      <c r="J65" s="63">
        <v>0</v>
      </c>
      <c r="K65" s="62">
        <v>269327374</v>
      </c>
    </row>
    <row r="66" spans="1:11" x14ac:dyDescent="0.25">
      <c r="A66" s="61" t="s">
        <v>133</v>
      </c>
      <c r="B66" s="61" t="s">
        <v>250</v>
      </c>
      <c r="C66" s="61" t="s">
        <v>251</v>
      </c>
      <c r="D66" s="62">
        <v>105842791</v>
      </c>
      <c r="E66" s="62">
        <v>0</v>
      </c>
      <c r="F66" s="62">
        <v>0</v>
      </c>
      <c r="G66" s="62">
        <v>105842791</v>
      </c>
      <c r="H66" s="62">
        <v>0</v>
      </c>
      <c r="I66" s="62">
        <v>0</v>
      </c>
      <c r="J66" s="63">
        <v>0</v>
      </c>
      <c r="K66" s="62">
        <v>105842791</v>
      </c>
    </row>
    <row r="67" spans="1:11" x14ac:dyDescent="0.25">
      <c r="A67" s="61" t="s">
        <v>133</v>
      </c>
      <c r="B67" s="61" t="s">
        <v>252</v>
      </c>
      <c r="C67" s="61" t="s">
        <v>253</v>
      </c>
      <c r="D67" s="62">
        <v>25693539</v>
      </c>
      <c r="E67" s="62">
        <v>0</v>
      </c>
      <c r="F67" s="62">
        <v>0</v>
      </c>
      <c r="G67" s="62">
        <v>25693539</v>
      </c>
      <c r="H67" s="62">
        <v>0</v>
      </c>
      <c r="I67" s="62">
        <v>0</v>
      </c>
      <c r="J67" s="63">
        <v>0</v>
      </c>
      <c r="K67" s="62">
        <v>25693539</v>
      </c>
    </row>
    <row r="68" spans="1:11" x14ac:dyDescent="0.25">
      <c r="A68" s="61" t="s">
        <v>133</v>
      </c>
      <c r="B68" s="61" t="s">
        <v>254</v>
      </c>
      <c r="C68" s="61" t="s">
        <v>255</v>
      </c>
      <c r="D68" s="62">
        <v>25693539</v>
      </c>
      <c r="E68" s="62">
        <v>0</v>
      </c>
      <c r="F68" s="62">
        <v>0</v>
      </c>
      <c r="G68" s="62">
        <v>25693539</v>
      </c>
      <c r="H68" s="62">
        <v>0</v>
      </c>
      <c r="I68" s="62">
        <v>0</v>
      </c>
      <c r="J68" s="63">
        <v>0</v>
      </c>
      <c r="K68" s="62">
        <v>25693539</v>
      </c>
    </row>
    <row r="69" spans="1:11" x14ac:dyDescent="0.25">
      <c r="A69" s="61" t="s">
        <v>133</v>
      </c>
      <c r="B69" s="61" t="s">
        <v>256</v>
      </c>
      <c r="C69" s="61" t="s">
        <v>257</v>
      </c>
      <c r="D69" s="62">
        <v>26472273</v>
      </c>
      <c r="E69" s="62">
        <v>0</v>
      </c>
      <c r="F69" s="62">
        <v>0</v>
      </c>
      <c r="G69" s="62">
        <v>26472273</v>
      </c>
      <c r="H69" s="62">
        <v>0</v>
      </c>
      <c r="I69" s="62">
        <v>0</v>
      </c>
      <c r="J69" s="63">
        <v>0</v>
      </c>
      <c r="K69" s="62">
        <v>26472273</v>
      </c>
    </row>
    <row r="70" spans="1:11" x14ac:dyDescent="0.25">
      <c r="A70" s="61" t="s">
        <v>133</v>
      </c>
      <c r="B70" s="61" t="s">
        <v>258</v>
      </c>
      <c r="C70" s="61" t="s">
        <v>259</v>
      </c>
      <c r="D70" s="62">
        <v>26472273</v>
      </c>
      <c r="E70" s="62">
        <v>0</v>
      </c>
      <c r="F70" s="62">
        <v>0</v>
      </c>
      <c r="G70" s="62">
        <v>26472273</v>
      </c>
      <c r="H70" s="62">
        <v>0</v>
      </c>
      <c r="I70" s="62">
        <v>0</v>
      </c>
      <c r="J70" s="63">
        <v>0</v>
      </c>
      <c r="K70" s="62">
        <v>26472273</v>
      </c>
    </row>
    <row r="71" spans="1:11" x14ac:dyDescent="0.25">
      <c r="A71" s="61" t="s">
        <v>133</v>
      </c>
      <c r="B71" s="61" t="s">
        <v>260</v>
      </c>
      <c r="C71" s="61" t="s">
        <v>261</v>
      </c>
      <c r="D71" s="62">
        <v>175503</v>
      </c>
      <c r="E71" s="62">
        <v>0</v>
      </c>
      <c r="F71" s="62">
        <v>0</v>
      </c>
      <c r="G71" s="62">
        <v>175503</v>
      </c>
      <c r="H71" s="62">
        <v>0</v>
      </c>
      <c r="I71" s="62">
        <v>0</v>
      </c>
      <c r="J71" s="63">
        <v>0</v>
      </c>
      <c r="K71" s="62">
        <v>175503</v>
      </c>
    </row>
    <row r="72" spans="1:11" x14ac:dyDescent="0.25">
      <c r="A72" s="61" t="s">
        <v>133</v>
      </c>
      <c r="B72" s="61" t="s">
        <v>262</v>
      </c>
      <c r="C72" s="61" t="s">
        <v>263</v>
      </c>
      <c r="D72" s="62">
        <v>15515070</v>
      </c>
      <c r="E72" s="62">
        <v>0</v>
      </c>
      <c r="F72" s="62">
        <v>0</v>
      </c>
      <c r="G72" s="62">
        <v>15515070</v>
      </c>
      <c r="H72" s="62">
        <v>0</v>
      </c>
      <c r="I72" s="62">
        <v>0</v>
      </c>
      <c r="J72" s="63">
        <v>0</v>
      </c>
      <c r="K72" s="62">
        <v>15515070</v>
      </c>
    </row>
    <row r="73" spans="1:11" x14ac:dyDescent="0.25">
      <c r="A73" s="61" t="s">
        <v>133</v>
      </c>
      <c r="B73" s="61" t="s">
        <v>264</v>
      </c>
      <c r="C73" s="61" t="s">
        <v>265</v>
      </c>
      <c r="D73" s="62">
        <v>9089460</v>
      </c>
      <c r="E73" s="62">
        <v>0</v>
      </c>
      <c r="F73" s="62">
        <v>0</v>
      </c>
      <c r="G73" s="62">
        <v>9089460</v>
      </c>
      <c r="H73" s="62">
        <v>0</v>
      </c>
      <c r="I73" s="62">
        <v>0</v>
      </c>
      <c r="J73" s="63">
        <v>0</v>
      </c>
      <c r="K73" s="62">
        <v>9089460</v>
      </c>
    </row>
    <row r="74" spans="1:11" x14ac:dyDescent="0.25">
      <c r="A74" s="61" t="s">
        <v>133</v>
      </c>
      <c r="B74" s="61" t="s">
        <v>266</v>
      </c>
      <c r="C74" s="61" t="s">
        <v>267</v>
      </c>
      <c r="D74" s="62">
        <v>1692240</v>
      </c>
      <c r="E74" s="62">
        <v>0</v>
      </c>
      <c r="F74" s="62">
        <v>0</v>
      </c>
      <c r="G74" s="62">
        <v>1692240</v>
      </c>
      <c r="H74" s="62">
        <v>0</v>
      </c>
      <c r="I74" s="62">
        <v>0</v>
      </c>
      <c r="J74" s="63">
        <v>0</v>
      </c>
      <c r="K74" s="62">
        <v>1692240</v>
      </c>
    </row>
    <row r="75" spans="1:11" x14ac:dyDescent="0.25">
      <c r="A75" s="61" t="s">
        <v>133</v>
      </c>
      <c r="B75" s="61" t="s">
        <v>268</v>
      </c>
      <c r="C75" s="61" t="s">
        <v>269</v>
      </c>
      <c r="D75" s="62">
        <v>31229600</v>
      </c>
      <c r="E75" s="62">
        <v>0</v>
      </c>
      <c r="F75" s="62">
        <v>0</v>
      </c>
      <c r="G75" s="62">
        <v>31229600</v>
      </c>
      <c r="H75" s="62">
        <v>0</v>
      </c>
      <c r="I75" s="62">
        <v>0</v>
      </c>
      <c r="J75" s="63">
        <v>0</v>
      </c>
      <c r="K75" s="62">
        <v>31229600</v>
      </c>
    </row>
    <row r="76" spans="1:11" x14ac:dyDescent="0.25">
      <c r="A76" s="61" t="s">
        <v>133</v>
      </c>
      <c r="B76" s="61" t="s">
        <v>270</v>
      </c>
      <c r="C76" s="61" t="s">
        <v>271</v>
      </c>
      <c r="D76" s="62">
        <v>198000000</v>
      </c>
      <c r="E76" s="62">
        <v>0</v>
      </c>
      <c r="F76" s="62">
        <v>0</v>
      </c>
      <c r="G76" s="62">
        <v>198000000</v>
      </c>
      <c r="H76" s="62">
        <v>0</v>
      </c>
      <c r="I76" s="62">
        <v>0</v>
      </c>
      <c r="J76" s="63">
        <v>0</v>
      </c>
      <c r="K76" s="62">
        <v>198000000</v>
      </c>
    </row>
    <row r="77" spans="1:11" x14ac:dyDescent="0.25">
      <c r="A77" s="61" t="s">
        <v>133</v>
      </c>
      <c r="B77" s="61" t="s">
        <v>272</v>
      </c>
      <c r="C77" s="61" t="s">
        <v>273</v>
      </c>
      <c r="D77" s="62">
        <v>86975815</v>
      </c>
      <c r="E77" s="62">
        <v>0</v>
      </c>
      <c r="F77" s="62">
        <v>0</v>
      </c>
      <c r="G77" s="62">
        <v>86975815</v>
      </c>
      <c r="H77" s="62">
        <v>0</v>
      </c>
      <c r="I77" s="62">
        <v>0</v>
      </c>
      <c r="J77" s="63">
        <v>0</v>
      </c>
      <c r="K77" s="62">
        <v>86975815</v>
      </c>
    </row>
    <row r="78" spans="1:11" x14ac:dyDescent="0.25">
      <c r="A78" s="61" t="s">
        <v>133</v>
      </c>
      <c r="B78" s="61" t="s">
        <v>274</v>
      </c>
      <c r="C78" s="61" t="s">
        <v>275</v>
      </c>
      <c r="D78" s="62">
        <v>41926158114</v>
      </c>
      <c r="E78" s="62">
        <v>0</v>
      </c>
      <c r="F78" s="62">
        <v>0</v>
      </c>
      <c r="G78" s="62">
        <v>41926158114</v>
      </c>
      <c r="H78" s="62">
        <v>56808986</v>
      </c>
      <c r="I78" s="62">
        <v>56808986</v>
      </c>
      <c r="J78" s="63">
        <v>0.14000000000000001</v>
      </c>
      <c r="K78" s="62">
        <v>41869349128</v>
      </c>
    </row>
    <row r="79" spans="1:11" x14ac:dyDescent="0.25">
      <c r="A79" s="61" t="s">
        <v>133</v>
      </c>
      <c r="B79" s="61" t="s">
        <v>276</v>
      </c>
      <c r="C79" s="61" t="s">
        <v>277</v>
      </c>
      <c r="D79" s="62">
        <v>41926158114</v>
      </c>
      <c r="E79" s="62">
        <v>0</v>
      </c>
      <c r="F79" s="62">
        <v>0</v>
      </c>
      <c r="G79" s="62">
        <v>41926158114</v>
      </c>
      <c r="H79" s="62">
        <v>56808986</v>
      </c>
      <c r="I79" s="62">
        <v>56808986</v>
      </c>
      <c r="J79" s="63">
        <v>0.14000000000000001</v>
      </c>
      <c r="K79" s="62">
        <v>41869349128</v>
      </c>
    </row>
    <row r="80" spans="1:11" x14ac:dyDescent="0.25">
      <c r="A80" s="61" t="s">
        <v>133</v>
      </c>
      <c r="B80" s="61" t="s">
        <v>278</v>
      </c>
      <c r="C80" s="61" t="s">
        <v>279</v>
      </c>
      <c r="D80" s="62">
        <v>5335728826</v>
      </c>
      <c r="E80" s="62">
        <v>0</v>
      </c>
      <c r="F80" s="62">
        <v>0</v>
      </c>
      <c r="G80" s="62">
        <v>5335728826</v>
      </c>
      <c r="H80" s="62">
        <v>25895188</v>
      </c>
      <c r="I80" s="62">
        <v>25895188</v>
      </c>
      <c r="J80" s="63">
        <v>0.49</v>
      </c>
      <c r="K80" s="62">
        <v>5309833638</v>
      </c>
    </row>
    <row r="81" spans="1:11" x14ac:dyDescent="0.25">
      <c r="A81" s="61" t="s">
        <v>133</v>
      </c>
      <c r="B81" s="61" t="s">
        <v>280</v>
      </c>
      <c r="C81" s="61" t="s">
        <v>281</v>
      </c>
      <c r="D81" s="62">
        <v>4526177491</v>
      </c>
      <c r="E81" s="62">
        <v>0</v>
      </c>
      <c r="F81" s="62">
        <v>0</v>
      </c>
      <c r="G81" s="62">
        <v>4526177491</v>
      </c>
      <c r="H81" s="62">
        <v>25895188</v>
      </c>
      <c r="I81" s="62">
        <v>25895188</v>
      </c>
      <c r="J81" s="63">
        <v>0.56999999999999995</v>
      </c>
      <c r="K81" s="62">
        <v>4500282303</v>
      </c>
    </row>
    <row r="82" spans="1:11" x14ac:dyDescent="0.25">
      <c r="A82" s="61" t="s">
        <v>133</v>
      </c>
      <c r="B82" s="61" t="s">
        <v>282</v>
      </c>
      <c r="C82" s="61" t="s">
        <v>283</v>
      </c>
      <c r="D82" s="62">
        <v>4526177491</v>
      </c>
      <c r="E82" s="62">
        <v>0</v>
      </c>
      <c r="F82" s="62">
        <v>0</v>
      </c>
      <c r="G82" s="62">
        <v>4526177491</v>
      </c>
      <c r="H82" s="62">
        <v>25895188</v>
      </c>
      <c r="I82" s="62">
        <v>25895188</v>
      </c>
      <c r="J82" s="63">
        <v>0.56999999999999995</v>
      </c>
      <c r="K82" s="62">
        <v>4500282303</v>
      </c>
    </row>
    <row r="83" spans="1:11" x14ac:dyDescent="0.25">
      <c r="A83" s="61" t="s">
        <v>133</v>
      </c>
      <c r="B83" s="61" t="s">
        <v>284</v>
      </c>
      <c r="C83" s="61" t="s">
        <v>285</v>
      </c>
      <c r="D83" s="62">
        <v>4458662859</v>
      </c>
      <c r="E83" s="62">
        <v>0</v>
      </c>
      <c r="F83" s="62">
        <v>0</v>
      </c>
      <c r="G83" s="62">
        <v>4458662859</v>
      </c>
      <c r="H83" s="62">
        <v>25895188</v>
      </c>
      <c r="I83" s="62">
        <v>25895188</v>
      </c>
      <c r="J83" s="63">
        <v>0.57999999999999996</v>
      </c>
      <c r="K83" s="62">
        <v>4432767671</v>
      </c>
    </row>
    <row r="84" spans="1:11" x14ac:dyDescent="0.25">
      <c r="A84" s="61" t="s">
        <v>133</v>
      </c>
      <c r="B84" s="61" t="s">
        <v>286</v>
      </c>
      <c r="C84" s="61" t="s">
        <v>287</v>
      </c>
      <c r="D84" s="62">
        <v>4458662859</v>
      </c>
      <c r="E84" s="62">
        <v>0</v>
      </c>
      <c r="F84" s="62">
        <v>0</v>
      </c>
      <c r="G84" s="62">
        <v>4458662859</v>
      </c>
      <c r="H84" s="62">
        <v>25895188</v>
      </c>
      <c r="I84" s="62">
        <v>25895188</v>
      </c>
      <c r="J84" s="63">
        <v>0.57999999999999996</v>
      </c>
      <c r="K84" s="62">
        <v>4432767671</v>
      </c>
    </row>
    <row r="85" spans="1:11" x14ac:dyDescent="0.25">
      <c r="A85" s="61" t="s">
        <v>133</v>
      </c>
      <c r="B85" s="61" t="s">
        <v>288</v>
      </c>
      <c r="C85" s="61" t="s">
        <v>289</v>
      </c>
      <c r="D85" s="62">
        <v>602548025</v>
      </c>
      <c r="E85" s="62">
        <v>0</v>
      </c>
      <c r="F85" s="62">
        <v>0</v>
      </c>
      <c r="G85" s="62">
        <v>602548025</v>
      </c>
      <c r="H85" s="62">
        <v>0</v>
      </c>
      <c r="I85" s="62">
        <v>0</v>
      </c>
      <c r="J85" s="63">
        <v>0</v>
      </c>
      <c r="K85" s="62">
        <v>602548025</v>
      </c>
    </row>
    <row r="86" spans="1:11" x14ac:dyDescent="0.25">
      <c r="A86" s="61" t="s">
        <v>133</v>
      </c>
      <c r="B86" s="61" t="s">
        <v>290</v>
      </c>
      <c r="C86" s="61" t="s">
        <v>291</v>
      </c>
      <c r="D86" s="62">
        <v>39485000</v>
      </c>
      <c r="E86" s="62">
        <v>0</v>
      </c>
      <c r="F86" s="62">
        <v>0</v>
      </c>
      <c r="G86" s="62">
        <v>39485000</v>
      </c>
      <c r="H86" s="62">
        <v>0</v>
      </c>
      <c r="I86" s="62">
        <v>0</v>
      </c>
      <c r="J86" s="63">
        <v>0</v>
      </c>
      <c r="K86" s="62">
        <v>39485000</v>
      </c>
    </row>
    <row r="87" spans="1:11" x14ac:dyDescent="0.25">
      <c r="A87" s="61" t="s">
        <v>133</v>
      </c>
      <c r="B87" s="61" t="s">
        <v>292</v>
      </c>
      <c r="C87" s="61" t="s">
        <v>293</v>
      </c>
      <c r="D87" s="62">
        <v>186233</v>
      </c>
      <c r="E87" s="62">
        <v>0</v>
      </c>
      <c r="F87" s="62">
        <v>0</v>
      </c>
      <c r="G87" s="62">
        <v>186233</v>
      </c>
      <c r="H87" s="62">
        <v>0</v>
      </c>
      <c r="I87" s="62">
        <v>0</v>
      </c>
      <c r="J87" s="63">
        <v>0</v>
      </c>
      <c r="K87" s="62">
        <v>186233</v>
      </c>
    </row>
    <row r="88" spans="1:11" x14ac:dyDescent="0.25">
      <c r="A88" s="61" t="s">
        <v>133</v>
      </c>
      <c r="B88" s="61" t="s">
        <v>294</v>
      </c>
      <c r="C88" s="61" t="s">
        <v>295</v>
      </c>
      <c r="D88" s="62">
        <v>330279760</v>
      </c>
      <c r="E88" s="62">
        <v>0</v>
      </c>
      <c r="F88" s="62">
        <v>0</v>
      </c>
      <c r="G88" s="62">
        <v>330279760</v>
      </c>
      <c r="H88" s="62">
        <v>25895188</v>
      </c>
      <c r="I88" s="62">
        <v>25895188</v>
      </c>
      <c r="J88" s="63">
        <v>7.84</v>
      </c>
      <c r="K88" s="62">
        <v>304384572</v>
      </c>
    </row>
    <row r="89" spans="1:11" x14ac:dyDescent="0.25">
      <c r="A89" s="61" t="s">
        <v>133</v>
      </c>
      <c r="B89" s="61" t="s">
        <v>296</v>
      </c>
      <c r="C89" s="61" t="s">
        <v>297</v>
      </c>
      <c r="D89" s="62">
        <v>1358860009</v>
      </c>
      <c r="E89" s="62">
        <v>0</v>
      </c>
      <c r="F89" s="62">
        <v>0</v>
      </c>
      <c r="G89" s="62">
        <v>1358860009</v>
      </c>
      <c r="H89" s="62">
        <v>0</v>
      </c>
      <c r="I89" s="62">
        <v>0</v>
      </c>
      <c r="J89" s="63">
        <v>0</v>
      </c>
      <c r="K89" s="62">
        <v>1358860009</v>
      </c>
    </row>
    <row r="90" spans="1:11" x14ac:dyDescent="0.25">
      <c r="A90" s="61" t="s">
        <v>133</v>
      </c>
      <c r="B90" s="61" t="s">
        <v>298</v>
      </c>
      <c r="C90" s="61" t="s">
        <v>299</v>
      </c>
      <c r="D90" s="62">
        <v>1977095126</v>
      </c>
      <c r="E90" s="62">
        <v>0</v>
      </c>
      <c r="F90" s="62">
        <v>0</v>
      </c>
      <c r="G90" s="62">
        <v>1977095126</v>
      </c>
      <c r="H90" s="62">
        <v>0</v>
      </c>
      <c r="I90" s="62">
        <v>0</v>
      </c>
      <c r="J90" s="63">
        <v>0</v>
      </c>
      <c r="K90" s="62">
        <v>1977095126</v>
      </c>
    </row>
    <row r="91" spans="1:11" x14ac:dyDescent="0.25">
      <c r="A91" s="61" t="s">
        <v>133</v>
      </c>
      <c r="B91" s="61" t="s">
        <v>300</v>
      </c>
      <c r="C91" s="61" t="s">
        <v>301</v>
      </c>
      <c r="D91" s="62">
        <v>150208706</v>
      </c>
      <c r="E91" s="62">
        <v>0</v>
      </c>
      <c r="F91" s="62">
        <v>0</v>
      </c>
      <c r="G91" s="62">
        <v>150208706</v>
      </c>
      <c r="H91" s="62">
        <v>0</v>
      </c>
      <c r="I91" s="62">
        <v>0</v>
      </c>
      <c r="J91" s="63">
        <v>0</v>
      </c>
      <c r="K91" s="62">
        <v>150208706</v>
      </c>
    </row>
    <row r="92" spans="1:11" x14ac:dyDescent="0.25">
      <c r="A92" s="61" t="s">
        <v>133</v>
      </c>
      <c r="B92" s="61" t="s">
        <v>302</v>
      </c>
      <c r="C92" s="61" t="s">
        <v>303</v>
      </c>
      <c r="D92" s="62">
        <v>67514632</v>
      </c>
      <c r="E92" s="62">
        <v>0</v>
      </c>
      <c r="F92" s="62">
        <v>0</v>
      </c>
      <c r="G92" s="62">
        <v>67514632</v>
      </c>
      <c r="H92" s="62">
        <v>0</v>
      </c>
      <c r="I92" s="62">
        <v>0</v>
      </c>
      <c r="J92" s="63">
        <v>0</v>
      </c>
      <c r="K92" s="62">
        <v>67514632</v>
      </c>
    </row>
    <row r="93" spans="1:11" x14ac:dyDescent="0.25">
      <c r="A93" s="61" t="s">
        <v>133</v>
      </c>
      <c r="B93" s="61" t="s">
        <v>304</v>
      </c>
      <c r="C93" s="61" t="s">
        <v>305</v>
      </c>
      <c r="D93" s="62">
        <v>67514632</v>
      </c>
      <c r="E93" s="62">
        <v>0</v>
      </c>
      <c r="F93" s="62">
        <v>0</v>
      </c>
      <c r="G93" s="62">
        <v>67514632</v>
      </c>
      <c r="H93" s="62">
        <v>0</v>
      </c>
      <c r="I93" s="62">
        <v>0</v>
      </c>
      <c r="J93" s="63">
        <v>0</v>
      </c>
      <c r="K93" s="62">
        <v>67514632</v>
      </c>
    </row>
    <row r="94" spans="1:11" x14ac:dyDescent="0.25">
      <c r="A94" s="61" t="s">
        <v>133</v>
      </c>
      <c r="B94" s="61" t="s">
        <v>306</v>
      </c>
      <c r="C94" s="61" t="s">
        <v>307</v>
      </c>
      <c r="D94" s="62">
        <v>10540008</v>
      </c>
      <c r="E94" s="62">
        <v>0</v>
      </c>
      <c r="F94" s="62">
        <v>0</v>
      </c>
      <c r="G94" s="62">
        <v>10540008</v>
      </c>
      <c r="H94" s="62">
        <v>0</v>
      </c>
      <c r="I94" s="62">
        <v>0</v>
      </c>
      <c r="J94" s="63">
        <v>0</v>
      </c>
      <c r="K94" s="62">
        <v>10540008</v>
      </c>
    </row>
    <row r="95" spans="1:11" x14ac:dyDescent="0.25">
      <c r="A95" s="61" t="s">
        <v>133</v>
      </c>
      <c r="B95" s="61" t="s">
        <v>308</v>
      </c>
      <c r="C95" s="61" t="s">
        <v>309</v>
      </c>
      <c r="D95" s="62">
        <v>21438499</v>
      </c>
      <c r="E95" s="62">
        <v>0</v>
      </c>
      <c r="F95" s="62">
        <v>0</v>
      </c>
      <c r="G95" s="62">
        <v>21438499</v>
      </c>
      <c r="H95" s="62">
        <v>0</v>
      </c>
      <c r="I95" s="62">
        <v>0</v>
      </c>
      <c r="J95" s="63">
        <v>0</v>
      </c>
      <c r="K95" s="62">
        <v>21438499</v>
      </c>
    </row>
    <row r="96" spans="1:11" x14ac:dyDescent="0.25">
      <c r="A96" s="61" t="s">
        <v>133</v>
      </c>
      <c r="B96" s="61" t="s">
        <v>310</v>
      </c>
      <c r="C96" s="61" t="s">
        <v>311</v>
      </c>
      <c r="D96" s="62">
        <v>35536125</v>
      </c>
      <c r="E96" s="62">
        <v>0</v>
      </c>
      <c r="F96" s="62">
        <v>0</v>
      </c>
      <c r="G96" s="62">
        <v>35536125</v>
      </c>
      <c r="H96" s="62">
        <v>0</v>
      </c>
      <c r="I96" s="62">
        <v>0</v>
      </c>
      <c r="J96" s="63">
        <v>0</v>
      </c>
      <c r="K96" s="62">
        <v>35536125</v>
      </c>
    </row>
    <row r="97" spans="1:11" x14ac:dyDescent="0.25">
      <c r="A97" s="61" t="s">
        <v>133</v>
      </c>
      <c r="B97" s="61" t="s">
        <v>312</v>
      </c>
      <c r="C97" s="61" t="s">
        <v>313</v>
      </c>
      <c r="D97" s="62">
        <v>329715062</v>
      </c>
      <c r="E97" s="62">
        <v>0</v>
      </c>
      <c r="F97" s="62">
        <v>0</v>
      </c>
      <c r="G97" s="62">
        <v>329715062</v>
      </c>
      <c r="H97" s="62">
        <v>0</v>
      </c>
      <c r="I97" s="62">
        <v>0</v>
      </c>
      <c r="J97" s="63">
        <v>0</v>
      </c>
      <c r="K97" s="62">
        <v>329715062</v>
      </c>
    </row>
    <row r="98" spans="1:11" x14ac:dyDescent="0.25">
      <c r="A98" s="61" t="s">
        <v>133</v>
      </c>
      <c r="B98" s="61" t="s">
        <v>314</v>
      </c>
      <c r="C98" s="61" t="s">
        <v>315</v>
      </c>
      <c r="D98" s="62">
        <v>329715062</v>
      </c>
      <c r="E98" s="62">
        <v>0</v>
      </c>
      <c r="F98" s="62">
        <v>0</v>
      </c>
      <c r="G98" s="62">
        <v>329715062</v>
      </c>
      <c r="H98" s="62">
        <v>0</v>
      </c>
      <c r="I98" s="62">
        <v>0</v>
      </c>
      <c r="J98" s="63">
        <v>0</v>
      </c>
      <c r="K98" s="62">
        <v>329715062</v>
      </c>
    </row>
    <row r="99" spans="1:11" x14ac:dyDescent="0.25">
      <c r="A99" s="61" t="s">
        <v>133</v>
      </c>
      <c r="B99" s="61" t="s">
        <v>316</v>
      </c>
      <c r="C99" s="61" t="s">
        <v>317</v>
      </c>
      <c r="D99" s="62">
        <v>329715062</v>
      </c>
      <c r="E99" s="62">
        <v>0</v>
      </c>
      <c r="F99" s="62">
        <v>0</v>
      </c>
      <c r="G99" s="62">
        <v>329715062</v>
      </c>
      <c r="H99" s="62">
        <v>0</v>
      </c>
      <c r="I99" s="62">
        <v>0</v>
      </c>
      <c r="J99" s="63">
        <v>0</v>
      </c>
      <c r="K99" s="62">
        <v>329715062</v>
      </c>
    </row>
    <row r="100" spans="1:11" x14ac:dyDescent="0.25">
      <c r="A100" s="61" t="s">
        <v>133</v>
      </c>
      <c r="B100" s="61" t="s">
        <v>318</v>
      </c>
      <c r="C100" s="61" t="s">
        <v>319</v>
      </c>
      <c r="D100" s="62">
        <v>329715062</v>
      </c>
      <c r="E100" s="62">
        <v>0</v>
      </c>
      <c r="F100" s="62">
        <v>0</v>
      </c>
      <c r="G100" s="62">
        <v>329715062</v>
      </c>
      <c r="H100" s="62">
        <v>0</v>
      </c>
      <c r="I100" s="62">
        <v>0</v>
      </c>
      <c r="J100" s="63">
        <v>0</v>
      </c>
      <c r="K100" s="62">
        <v>329715062</v>
      </c>
    </row>
    <row r="101" spans="1:11" x14ac:dyDescent="0.25">
      <c r="A101" s="61" t="s">
        <v>133</v>
      </c>
      <c r="B101" s="61" t="s">
        <v>320</v>
      </c>
      <c r="C101" s="61" t="s">
        <v>321</v>
      </c>
      <c r="D101" s="62">
        <v>14196986</v>
      </c>
      <c r="E101" s="62">
        <v>0</v>
      </c>
      <c r="F101" s="62">
        <v>0</v>
      </c>
      <c r="G101" s="62">
        <v>14196986</v>
      </c>
      <c r="H101" s="62">
        <v>0</v>
      </c>
      <c r="I101" s="62">
        <v>0</v>
      </c>
      <c r="J101" s="63">
        <v>0</v>
      </c>
      <c r="K101" s="62">
        <v>14196986</v>
      </c>
    </row>
    <row r="102" spans="1:11" x14ac:dyDescent="0.25">
      <c r="A102" s="61" t="s">
        <v>133</v>
      </c>
      <c r="B102" s="61" t="s">
        <v>322</v>
      </c>
      <c r="C102" s="61" t="s">
        <v>323</v>
      </c>
      <c r="D102" s="62">
        <v>315518076</v>
      </c>
      <c r="E102" s="62">
        <v>0</v>
      </c>
      <c r="F102" s="62">
        <v>0</v>
      </c>
      <c r="G102" s="62">
        <v>315518076</v>
      </c>
      <c r="H102" s="62">
        <v>0</v>
      </c>
      <c r="I102" s="62">
        <v>0</v>
      </c>
      <c r="J102" s="63">
        <v>0</v>
      </c>
      <c r="K102" s="62">
        <v>315518076</v>
      </c>
    </row>
    <row r="103" spans="1:11" x14ac:dyDescent="0.25">
      <c r="A103" s="61" t="s">
        <v>133</v>
      </c>
      <c r="B103" s="61" t="s">
        <v>324</v>
      </c>
      <c r="C103" s="61" t="s">
        <v>325</v>
      </c>
      <c r="D103" s="62">
        <v>479836273</v>
      </c>
      <c r="E103" s="62">
        <v>0</v>
      </c>
      <c r="F103" s="62">
        <v>0</v>
      </c>
      <c r="G103" s="62">
        <v>479836273</v>
      </c>
      <c r="H103" s="62">
        <v>0</v>
      </c>
      <c r="I103" s="62">
        <v>0</v>
      </c>
      <c r="J103" s="63">
        <v>0</v>
      </c>
      <c r="K103" s="62">
        <v>479836273</v>
      </c>
    </row>
    <row r="104" spans="1:11" x14ac:dyDescent="0.25">
      <c r="A104" s="61" t="s">
        <v>133</v>
      </c>
      <c r="B104" s="61" t="s">
        <v>326</v>
      </c>
      <c r="C104" s="61" t="s">
        <v>327</v>
      </c>
      <c r="D104" s="62">
        <v>479836273</v>
      </c>
      <c r="E104" s="62">
        <v>0</v>
      </c>
      <c r="F104" s="62">
        <v>0</v>
      </c>
      <c r="G104" s="62">
        <v>479836273</v>
      </c>
      <c r="H104" s="62">
        <v>0</v>
      </c>
      <c r="I104" s="62">
        <v>0</v>
      </c>
      <c r="J104" s="63">
        <v>0</v>
      </c>
      <c r="K104" s="62">
        <v>479836273</v>
      </c>
    </row>
    <row r="105" spans="1:11" x14ac:dyDescent="0.25">
      <c r="A105" s="61" t="s">
        <v>133</v>
      </c>
      <c r="B105" s="61" t="s">
        <v>328</v>
      </c>
      <c r="C105" s="61" t="s">
        <v>329</v>
      </c>
      <c r="D105" s="62">
        <v>479836273</v>
      </c>
      <c r="E105" s="62">
        <v>0</v>
      </c>
      <c r="F105" s="62">
        <v>0</v>
      </c>
      <c r="G105" s="62">
        <v>479836273</v>
      </c>
      <c r="H105" s="62">
        <v>0</v>
      </c>
      <c r="I105" s="62">
        <v>0</v>
      </c>
      <c r="J105" s="63">
        <v>0</v>
      </c>
      <c r="K105" s="62">
        <v>479836273</v>
      </c>
    </row>
    <row r="106" spans="1:11" x14ac:dyDescent="0.25">
      <c r="A106" s="61" t="s">
        <v>133</v>
      </c>
      <c r="B106" s="61" t="s">
        <v>330</v>
      </c>
      <c r="C106" s="61" t="s">
        <v>331</v>
      </c>
      <c r="D106" s="62">
        <v>479836273</v>
      </c>
      <c r="E106" s="62">
        <v>0</v>
      </c>
      <c r="F106" s="62">
        <v>0</v>
      </c>
      <c r="G106" s="62">
        <v>479836273</v>
      </c>
      <c r="H106" s="62">
        <v>0</v>
      </c>
      <c r="I106" s="62">
        <v>0</v>
      </c>
      <c r="J106" s="63">
        <v>0</v>
      </c>
      <c r="K106" s="62">
        <v>479836273</v>
      </c>
    </row>
    <row r="107" spans="1:11" x14ac:dyDescent="0.25">
      <c r="A107" s="61" t="s">
        <v>133</v>
      </c>
      <c r="B107" s="61" t="s">
        <v>288</v>
      </c>
      <c r="C107" s="61" t="s">
        <v>289</v>
      </c>
      <c r="D107" s="62">
        <v>164936852</v>
      </c>
      <c r="E107" s="62">
        <v>0</v>
      </c>
      <c r="F107" s="62">
        <v>0</v>
      </c>
      <c r="G107" s="62">
        <v>164936852</v>
      </c>
      <c r="H107" s="62">
        <v>0</v>
      </c>
      <c r="I107" s="62">
        <v>0</v>
      </c>
      <c r="J107" s="63">
        <v>0</v>
      </c>
      <c r="K107" s="62">
        <v>164936852</v>
      </c>
    </row>
    <row r="108" spans="1:11" x14ac:dyDescent="0.25">
      <c r="A108" s="61" t="s">
        <v>133</v>
      </c>
      <c r="B108" s="61" t="s">
        <v>332</v>
      </c>
      <c r="C108" s="61" t="s">
        <v>333</v>
      </c>
      <c r="D108" s="62">
        <v>76480824</v>
      </c>
      <c r="E108" s="62">
        <v>0</v>
      </c>
      <c r="F108" s="62">
        <v>0</v>
      </c>
      <c r="G108" s="62">
        <v>76480824</v>
      </c>
      <c r="H108" s="62">
        <v>0</v>
      </c>
      <c r="I108" s="62">
        <v>0</v>
      </c>
      <c r="J108" s="63">
        <v>0</v>
      </c>
      <c r="K108" s="62">
        <v>76480824</v>
      </c>
    </row>
    <row r="109" spans="1:11" x14ac:dyDescent="0.25">
      <c r="A109" s="61" t="s">
        <v>133</v>
      </c>
      <c r="B109" s="61" t="s">
        <v>334</v>
      </c>
      <c r="C109" s="61" t="s">
        <v>335</v>
      </c>
      <c r="D109" s="62">
        <v>200723439</v>
      </c>
      <c r="E109" s="62">
        <v>0</v>
      </c>
      <c r="F109" s="62">
        <v>0</v>
      </c>
      <c r="G109" s="62">
        <v>200723439</v>
      </c>
      <c r="H109" s="62">
        <v>0</v>
      </c>
      <c r="I109" s="62">
        <v>0</v>
      </c>
      <c r="J109" s="63">
        <v>0</v>
      </c>
      <c r="K109" s="62">
        <v>200723439</v>
      </c>
    </row>
    <row r="110" spans="1:11" x14ac:dyDescent="0.25">
      <c r="A110" s="61" t="s">
        <v>133</v>
      </c>
      <c r="B110" s="61" t="s">
        <v>336</v>
      </c>
      <c r="C110" s="61" t="s">
        <v>337</v>
      </c>
      <c r="D110" s="62">
        <v>37695158</v>
      </c>
      <c r="E110" s="62">
        <v>0</v>
      </c>
      <c r="F110" s="62">
        <v>0</v>
      </c>
      <c r="G110" s="62">
        <v>37695158</v>
      </c>
      <c r="H110" s="62">
        <v>0</v>
      </c>
      <c r="I110" s="62">
        <v>0</v>
      </c>
      <c r="J110" s="63">
        <v>0</v>
      </c>
      <c r="K110" s="62">
        <v>37695158</v>
      </c>
    </row>
    <row r="111" spans="1:11" x14ac:dyDescent="0.25">
      <c r="A111" s="61" t="s">
        <v>133</v>
      </c>
      <c r="B111" s="61" t="s">
        <v>338</v>
      </c>
      <c r="C111" s="61" t="s">
        <v>339</v>
      </c>
      <c r="D111" s="62">
        <v>36590429288</v>
      </c>
      <c r="E111" s="62">
        <v>0</v>
      </c>
      <c r="F111" s="62">
        <v>0</v>
      </c>
      <c r="G111" s="62">
        <v>36590429288</v>
      </c>
      <c r="H111" s="62">
        <v>30913798</v>
      </c>
      <c r="I111" s="62">
        <v>30913798</v>
      </c>
      <c r="J111" s="63">
        <v>0.08</v>
      </c>
      <c r="K111" s="62">
        <v>36559515490</v>
      </c>
    </row>
    <row r="112" spans="1:11" x14ac:dyDescent="0.25">
      <c r="A112" s="61" t="s">
        <v>133</v>
      </c>
      <c r="B112" s="61" t="s">
        <v>340</v>
      </c>
      <c r="C112" s="61" t="s">
        <v>341</v>
      </c>
      <c r="D112" s="62">
        <v>400000000</v>
      </c>
      <c r="E112" s="62">
        <v>0</v>
      </c>
      <c r="F112" s="62">
        <v>0</v>
      </c>
      <c r="G112" s="62">
        <v>400000000</v>
      </c>
      <c r="H112" s="62">
        <v>0</v>
      </c>
      <c r="I112" s="62">
        <v>0</v>
      </c>
      <c r="J112" s="63">
        <v>0</v>
      </c>
      <c r="K112" s="62">
        <v>400000000</v>
      </c>
    </row>
    <row r="113" spans="1:11" x14ac:dyDescent="0.25">
      <c r="A113" s="61" t="s">
        <v>133</v>
      </c>
      <c r="B113" s="61" t="s">
        <v>342</v>
      </c>
      <c r="C113" s="61" t="s">
        <v>343</v>
      </c>
      <c r="D113" s="62">
        <v>400000000</v>
      </c>
      <c r="E113" s="62">
        <v>0</v>
      </c>
      <c r="F113" s="62">
        <v>0</v>
      </c>
      <c r="G113" s="62">
        <v>400000000</v>
      </c>
      <c r="H113" s="62">
        <v>0</v>
      </c>
      <c r="I113" s="62">
        <v>0</v>
      </c>
      <c r="J113" s="63">
        <v>0</v>
      </c>
      <c r="K113" s="62">
        <v>400000000</v>
      </c>
    </row>
    <row r="114" spans="1:11" x14ac:dyDescent="0.25">
      <c r="A114" s="61" t="s">
        <v>133</v>
      </c>
      <c r="B114" s="61" t="s">
        <v>344</v>
      </c>
      <c r="C114" s="61" t="s">
        <v>345</v>
      </c>
      <c r="D114" s="62">
        <v>400000000</v>
      </c>
      <c r="E114" s="62">
        <v>0</v>
      </c>
      <c r="F114" s="62">
        <v>0</v>
      </c>
      <c r="G114" s="62">
        <v>400000000</v>
      </c>
      <c r="H114" s="62">
        <v>0</v>
      </c>
      <c r="I114" s="62">
        <v>0</v>
      </c>
      <c r="J114" s="63">
        <v>0</v>
      </c>
      <c r="K114" s="62">
        <v>400000000</v>
      </c>
    </row>
    <row r="115" spans="1:11" x14ac:dyDescent="0.25">
      <c r="A115" s="61" t="s">
        <v>133</v>
      </c>
      <c r="B115" s="61" t="s">
        <v>346</v>
      </c>
      <c r="C115" s="61" t="s">
        <v>347</v>
      </c>
      <c r="D115" s="62">
        <v>400000000</v>
      </c>
      <c r="E115" s="62">
        <v>0</v>
      </c>
      <c r="F115" s="62">
        <v>0</v>
      </c>
      <c r="G115" s="62">
        <v>400000000</v>
      </c>
      <c r="H115" s="62">
        <v>0</v>
      </c>
      <c r="I115" s="62">
        <v>0</v>
      </c>
      <c r="J115" s="63">
        <v>0</v>
      </c>
      <c r="K115" s="62">
        <v>400000000</v>
      </c>
    </row>
    <row r="116" spans="1:11" x14ac:dyDescent="0.25">
      <c r="A116" s="61" t="s">
        <v>133</v>
      </c>
      <c r="B116" s="61" t="s">
        <v>348</v>
      </c>
      <c r="C116" s="61" t="s">
        <v>349</v>
      </c>
      <c r="D116" s="62">
        <v>27091482714</v>
      </c>
      <c r="E116" s="62">
        <v>0</v>
      </c>
      <c r="F116" s="62">
        <v>0</v>
      </c>
      <c r="G116" s="62">
        <v>27091482714</v>
      </c>
      <c r="H116" s="62">
        <v>30913798</v>
      </c>
      <c r="I116" s="62">
        <v>30913798</v>
      </c>
      <c r="J116" s="63">
        <v>0.11</v>
      </c>
      <c r="K116" s="62">
        <v>27060568916</v>
      </c>
    </row>
    <row r="117" spans="1:11" x14ac:dyDescent="0.25">
      <c r="A117" s="61" t="s">
        <v>133</v>
      </c>
      <c r="B117" s="61" t="s">
        <v>350</v>
      </c>
      <c r="C117" s="61" t="s">
        <v>351</v>
      </c>
      <c r="D117" s="62">
        <v>1933413498</v>
      </c>
      <c r="E117" s="62">
        <v>0</v>
      </c>
      <c r="F117" s="62">
        <v>0</v>
      </c>
      <c r="G117" s="62">
        <v>1933413498</v>
      </c>
      <c r="H117" s="62">
        <v>0</v>
      </c>
      <c r="I117" s="62">
        <v>0</v>
      </c>
      <c r="J117" s="63">
        <v>0</v>
      </c>
      <c r="K117" s="62">
        <v>1933413498</v>
      </c>
    </row>
    <row r="118" spans="1:11" x14ac:dyDescent="0.25">
      <c r="A118" s="61" t="s">
        <v>133</v>
      </c>
      <c r="B118" s="61" t="s">
        <v>352</v>
      </c>
      <c r="C118" s="61" t="s">
        <v>353</v>
      </c>
      <c r="D118" s="62">
        <v>1933413498</v>
      </c>
      <c r="E118" s="62">
        <v>0</v>
      </c>
      <c r="F118" s="62">
        <v>0</v>
      </c>
      <c r="G118" s="62">
        <v>1933413498</v>
      </c>
      <c r="H118" s="62">
        <v>0</v>
      </c>
      <c r="I118" s="62">
        <v>0</v>
      </c>
      <c r="J118" s="63">
        <v>0</v>
      </c>
      <c r="K118" s="62">
        <v>1933413498</v>
      </c>
    </row>
    <row r="119" spans="1:11" x14ac:dyDescent="0.25">
      <c r="A119" s="61" t="s">
        <v>133</v>
      </c>
      <c r="B119" s="61" t="s">
        <v>310</v>
      </c>
      <c r="C119" s="61" t="s">
        <v>311</v>
      </c>
      <c r="D119" s="62">
        <v>1184792617</v>
      </c>
      <c r="E119" s="62">
        <v>0</v>
      </c>
      <c r="F119" s="62">
        <v>0</v>
      </c>
      <c r="G119" s="62">
        <v>1184792617</v>
      </c>
      <c r="H119" s="62">
        <v>0</v>
      </c>
      <c r="I119" s="62">
        <v>0</v>
      </c>
      <c r="J119" s="63">
        <v>0</v>
      </c>
      <c r="K119" s="62">
        <v>1184792617</v>
      </c>
    </row>
    <row r="120" spans="1:11" x14ac:dyDescent="0.25">
      <c r="A120" s="61" t="s">
        <v>133</v>
      </c>
      <c r="B120" s="61" t="s">
        <v>354</v>
      </c>
      <c r="C120" s="61" t="s">
        <v>355</v>
      </c>
      <c r="D120" s="62">
        <v>148115354</v>
      </c>
      <c r="E120" s="62">
        <v>0</v>
      </c>
      <c r="F120" s="62">
        <v>0</v>
      </c>
      <c r="G120" s="62">
        <v>148115354</v>
      </c>
      <c r="H120" s="62">
        <v>0</v>
      </c>
      <c r="I120" s="62">
        <v>0</v>
      </c>
      <c r="J120" s="63">
        <v>0</v>
      </c>
      <c r="K120" s="62">
        <v>148115354</v>
      </c>
    </row>
    <row r="121" spans="1:11" x14ac:dyDescent="0.25">
      <c r="A121" s="61" t="s">
        <v>133</v>
      </c>
      <c r="B121" s="61" t="s">
        <v>306</v>
      </c>
      <c r="C121" s="61" t="s">
        <v>307</v>
      </c>
      <c r="D121" s="62">
        <v>215740664</v>
      </c>
      <c r="E121" s="62">
        <v>0</v>
      </c>
      <c r="F121" s="62">
        <v>0</v>
      </c>
      <c r="G121" s="62">
        <v>215740664</v>
      </c>
      <c r="H121" s="62">
        <v>0</v>
      </c>
      <c r="I121" s="62">
        <v>0</v>
      </c>
      <c r="J121" s="63">
        <v>0</v>
      </c>
      <c r="K121" s="62">
        <v>215740664</v>
      </c>
    </row>
    <row r="122" spans="1:11" x14ac:dyDescent="0.25">
      <c r="A122" s="61" t="s">
        <v>133</v>
      </c>
      <c r="B122" s="61" t="s">
        <v>308</v>
      </c>
      <c r="C122" s="61" t="s">
        <v>309</v>
      </c>
      <c r="D122" s="62">
        <v>168175863</v>
      </c>
      <c r="E122" s="62">
        <v>0</v>
      </c>
      <c r="F122" s="62">
        <v>0</v>
      </c>
      <c r="G122" s="62">
        <v>168175863</v>
      </c>
      <c r="H122" s="62">
        <v>0</v>
      </c>
      <c r="I122" s="62">
        <v>0</v>
      </c>
      <c r="J122" s="63">
        <v>0</v>
      </c>
      <c r="K122" s="62">
        <v>168175863</v>
      </c>
    </row>
    <row r="123" spans="1:11" x14ac:dyDescent="0.25">
      <c r="A123" s="61" t="s">
        <v>133</v>
      </c>
      <c r="B123" s="61" t="s">
        <v>356</v>
      </c>
      <c r="C123" s="61" t="s">
        <v>357</v>
      </c>
      <c r="D123" s="62">
        <v>216589000</v>
      </c>
      <c r="E123" s="62">
        <v>0</v>
      </c>
      <c r="F123" s="62">
        <v>0</v>
      </c>
      <c r="G123" s="62">
        <v>216589000</v>
      </c>
      <c r="H123" s="62">
        <v>0</v>
      </c>
      <c r="I123" s="62">
        <v>0</v>
      </c>
      <c r="J123" s="63">
        <v>0</v>
      </c>
      <c r="K123" s="62">
        <v>216589000</v>
      </c>
    </row>
    <row r="124" spans="1:11" x14ac:dyDescent="0.25">
      <c r="A124" s="61" t="s">
        <v>133</v>
      </c>
      <c r="B124" s="61" t="s">
        <v>358</v>
      </c>
      <c r="C124" s="61" t="s">
        <v>359</v>
      </c>
      <c r="D124" s="62">
        <v>25158069216</v>
      </c>
      <c r="E124" s="62">
        <v>0</v>
      </c>
      <c r="F124" s="62">
        <v>0</v>
      </c>
      <c r="G124" s="62">
        <v>25158069216</v>
      </c>
      <c r="H124" s="62">
        <v>30913798</v>
      </c>
      <c r="I124" s="62">
        <v>30913798</v>
      </c>
      <c r="J124" s="63">
        <v>0.12</v>
      </c>
      <c r="K124" s="62">
        <v>25127155418</v>
      </c>
    </row>
    <row r="125" spans="1:11" x14ac:dyDescent="0.25">
      <c r="A125" s="61" t="s">
        <v>133</v>
      </c>
      <c r="B125" s="61" t="s">
        <v>360</v>
      </c>
      <c r="C125" s="61" t="s">
        <v>361</v>
      </c>
      <c r="D125" s="62">
        <v>25158069216</v>
      </c>
      <c r="E125" s="62">
        <v>0</v>
      </c>
      <c r="F125" s="62">
        <v>0</v>
      </c>
      <c r="G125" s="62">
        <v>25158069216</v>
      </c>
      <c r="H125" s="62">
        <v>30913798</v>
      </c>
      <c r="I125" s="62">
        <v>30913798</v>
      </c>
      <c r="J125" s="63">
        <v>0.12</v>
      </c>
      <c r="K125" s="62">
        <v>25127155418</v>
      </c>
    </row>
    <row r="126" spans="1:11" x14ac:dyDescent="0.25">
      <c r="A126" s="61" t="s">
        <v>133</v>
      </c>
      <c r="B126" s="61" t="s">
        <v>288</v>
      </c>
      <c r="C126" s="61" t="s">
        <v>289</v>
      </c>
      <c r="D126" s="62">
        <v>2143382645</v>
      </c>
      <c r="E126" s="62">
        <v>0</v>
      </c>
      <c r="F126" s="62">
        <v>0</v>
      </c>
      <c r="G126" s="62">
        <v>2143382645</v>
      </c>
      <c r="H126" s="62">
        <v>0</v>
      </c>
      <c r="I126" s="62">
        <v>0</v>
      </c>
      <c r="J126" s="63">
        <v>0</v>
      </c>
      <c r="K126" s="62">
        <v>2143382645</v>
      </c>
    </row>
    <row r="127" spans="1:11" x14ac:dyDescent="0.25">
      <c r="A127" s="61" t="s">
        <v>133</v>
      </c>
      <c r="B127" s="61" t="s">
        <v>290</v>
      </c>
      <c r="C127" s="61" t="s">
        <v>291</v>
      </c>
      <c r="D127" s="62">
        <v>657126111</v>
      </c>
      <c r="E127" s="62">
        <v>0</v>
      </c>
      <c r="F127" s="62">
        <v>0</v>
      </c>
      <c r="G127" s="62">
        <v>657126111</v>
      </c>
      <c r="H127" s="62">
        <v>0</v>
      </c>
      <c r="I127" s="62">
        <v>0</v>
      </c>
      <c r="J127" s="63">
        <v>0</v>
      </c>
      <c r="K127" s="62">
        <v>657126111</v>
      </c>
    </row>
    <row r="128" spans="1:11" x14ac:dyDescent="0.25">
      <c r="A128" s="61" t="s">
        <v>133</v>
      </c>
      <c r="B128" s="61" t="s">
        <v>362</v>
      </c>
      <c r="C128" s="61" t="s">
        <v>363</v>
      </c>
      <c r="D128" s="62">
        <v>279600670</v>
      </c>
      <c r="E128" s="62">
        <v>0</v>
      </c>
      <c r="F128" s="62">
        <v>0</v>
      </c>
      <c r="G128" s="62">
        <v>279600670</v>
      </c>
      <c r="H128" s="62">
        <v>0</v>
      </c>
      <c r="I128" s="62">
        <v>0</v>
      </c>
      <c r="J128" s="63">
        <v>0</v>
      </c>
      <c r="K128" s="62">
        <v>279600670</v>
      </c>
    </row>
    <row r="129" spans="1:11" x14ac:dyDescent="0.25">
      <c r="A129" s="61" t="s">
        <v>133</v>
      </c>
      <c r="B129" s="61" t="s">
        <v>364</v>
      </c>
      <c r="C129" s="61" t="s">
        <v>365</v>
      </c>
      <c r="D129" s="62">
        <v>690462098</v>
      </c>
      <c r="E129" s="62">
        <v>0</v>
      </c>
      <c r="F129" s="62">
        <v>0</v>
      </c>
      <c r="G129" s="62">
        <v>690462098</v>
      </c>
      <c r="H129" s="62">
        <v>0</v>
      </c>
      <c r="I129" s="62">
        <v>0</v>
      </c>
      <c r="J129" s="63">
        <v>0</v>
      </c>
      <c r="K129" s="62">
        <v>690462098</v>
      </c>
    </row>
    <row r="130" spans="1:11" x14ac:dyDescent="0.25">
      <c r="A130" s="61" t="s">
        <v>133</v>
      </c>
      <c r="B130" s="61" t="s">
        <v>366</v>
      </c>
      <c r="C130" s="61" t="s">
        <v>367</v>
      </c>
      <c r="D130" s="62">
        <v>1785000</v>
      </c>
      <c r="E130" s="62">
        <v>0</v>
      </c>
      <c r="F130" s="62">
        <v>0</v>
      </c>
      <c r="G130" s="62">
        <v>1785000</v>
      </c>
      <c r="H130" s="62">
        <v>0</v>
      </c>
      <c r="I130" s="62">
        <v>0</v>
      </c>
      <c r="J130" s="63">
        <v>0</v>
      </c>
      <c r="K130" s="62">
        <v>1785000</v>
      </c>
    </row>
    <row r="131" spans="1:11" x14ac:dyDescent="0.25">
      <c r="A131" s="61" t="s">
        <v>133</v>
      </c>
      <c r="B131" s="61" t="s">
        <v>292</v>
      </c>
      <c r="C131" s="61" t="s">
        <v>293</v>
      </c>
      <c r="D131" s="62">
        <v>185419010</v>
      </c>
      <c r="E131" s="62">
        <v>0</v>
      </c>
      <c r="F131" s="62">
        <v>0</v>
      </c>
      <c r="G131" s="62">
        <v>185419010</v>
      </c>
      <c r="H131" s="62">
        <v>0</v>
      </c>
      <c r="I131" s="62">
        <v>0</v>
      </c>
      <c r="J131" s="63">
        <v>0</v>
      </c>
      <c r="K131" s="62">
        <v>185419010</v>
      </c>
    </row>
    <row r="132" spans="1:11" x14ac:dyDescent="0.25">
      <c r="A132" s="61" t="s">
        <v>133</v>
      </c>
      <c r="B132" s="61" t="s">
        <v>368</v>
      </c>
      <c r="C132" s="61" t="s">
        <v>369</v>
      </c>
      <c r="D132" s="62">
        <v>570000000</v>
      </c>
      <c r="E132" s="62">
        <v>0</v>
      </c>
      <c r="F132" s="62">
        <v>0</v>
      </c>
      <c r="G132" s="62">
        <v>570000000</v>
      </c>
      <c r="H132" s="62">
        <v>0</v>
      </c>
      <c r="I132" s="62">
        <v>0</v>
      </c>
      <c r="J132" s="63">
        <v>0</v>
      </c>
      <c r="K132" s="62">
        <v>570000000</v>
      </c>
    </row>
    <row r="133" spans="1:11" x14ac:dyDescent="0.25">
      <c r="A133" s="61" t="s">
        <v>133</v>
      </c>
      <c r="B133" s="61" t="s">
        <v>370</v>
      </c>
      <c r="C133" s="61" t="s">
        <v>371</v>
      </c>
      <c r="D133" s="62">
        <v>5423958273</v>
      </c>
      <c r="E133" s="62">
        <v>0</v>
      </c>
      <c r="F133" s="62">
        <v>0</v>
      </c>
      <c r="G133" s="62">
        <v>5423958273</v>
      </c>
      <c r="H133" s="62">
        <v>0</v>
      </c>
      <c r="I133" s="62">
        <v>0</v>
      </c>
      <c r="J133" s="63">
        <v>0</v>
      </c>
      <c r="K133" s="62">
        <v>5423958273</v>
      </c>
    </row>
    <row r="134" spans="1:11" x14ac:dyDescent="0.25">
      <c r="A134" s="61" t="s">
        <v>133</v>
      </c>
      <c r="B134" s="61" t="s">
        <v>356</v>
      </c>
      <c r="C134" s="61" t="s">
        <v>357</v>
      </c>
      <c r="D134" s="62">
        <v>3796014328</v>
      </c>
      <c r="E134" s="62">
        <v>0</v>
      </c>
      <c r="F134" s="62">
        <v>0</v>
      </c>
      <c r="G134" s="62">
        <v>3796014328</v>
      </c>
      <c r="H134" s="62">
        <v>0</v>
      </c>
      <c r="I134" s="62">
        <v>0</v>
      </c>
      <c r="J134" s="63">
        <v>0</v>
      </c>
      <c r="K134" s="62">
        <v>3796014328</v>
      </c>
    </row>
    <row r="135" spans="1:11" x14ac:dyDescent="0.25">
      <c r="A135" s="61" t="s">
        <v>133</v>
      </c>
      <c r="B135" s="61" t="s">
        <v>294</v>
      </c>
      <c r="C135" s="61" t="s">
        <v>295</v>
      </c>
      <c r="D135" s="62">
        <v>875811958</v>
      </c>
      <c r="E135" s="62">
        <v>0</v>
      </c>
      <c r="F135" s="62">
        <v>0</v>
      </c>
      <c r="G135" s="62">
        <v>875811958</v>
      </c>
      <c r="H135" s="62">
        <v>30913798</v>
      </c>
      <c r="I135" s="62">
        <v>30913798</v>
      </c>
      <c r="J135" s="63">
        <v>3.53</v>
      </c>
      <c r="K135" s="62">
        <v>844898160</v>
      </c>
    </row>
    <row r="136" spans="1:11" x14ac:dyDescent="0.25">
      <c r="A136" s="61" t="s">
        <v>133</v>
      </c>
      <c r="B136" s="61" t="s">
        <v>298</v>
      </c>
      <c r="C136" s="61" t="s">
        <v>299</v>
      </c>
      <c r="D136" s="62">
        <v>6636995128</v>
      </c>
      <c r="E136" s="62">
        <v>0</v>
      </c>
      <c r="F136" s="62">
        <v>0</v>
      </c>
      <c r="G136" s="62">
        <v>6636995128</v>
      </c>
      <c r="H136" s="62">
        <v>0</v>
      </c>
      <c r="I136" s="62">
        <v>0</v>
      </c>
      <c r="J136" s="63">
        <v>0</v>
      </c>
      <c r="K136" s="62">
        <v>6636995128</v>
      </c>
    </row>
    <row r="137" spans="1:11" x14ac:dyDescent="0.25">
      <c r="A137" s="61" t="s">
        <v>133</v>
      </c>
      <c r="B137" s="61" t="s">
        <v>300</v>
      </c>
      <c r="C137" s="61" t="s">
        <v>301</v>
      </c>
      <c r="D137" s="62">
        <v>2381055430</v>
      </c>
      <c r="E137" s="62">
        <v>0</v>
      </c>
      <c r="F137" s="62">
        <v>0</v>
      </c>
      <c r="G137" s="62">
        <v>2381055430</v>
      </c>
      <c r="H137" s="62">
        <v>0</v>
      </c>
      <c r="I137" s="62">
        <v>0</v>
      </c>
      <c r="J137" s="63">
        <v>0</v>
      </c>
      <c r="K137" s="62">
        <v>2381055430</v>
      </c>
    </row>
    <row r="138" spans="1:11" x14ac:dyDescent="0.25">
      <c r="A138" s="61" t="s">
        <v>133</v>
      </c>
      <c r="B138" s="61" t="s">
        <v>372</v>
      </c>
      <c r="C138" s="61" t="s">
        <v>373</v>
      </c>
      <c r="D138" s="62">
        <v>1516458565</v>
      </c>
      <c r="E138" s="62">
        <v>0</v>
      </c>
      <c r="F138" s="62">
        <v>0</v>
      </c>
      <c r="G138" s="62">
        <v>1516458565</v>
      </c>
      <c r="H138" s="62">
        <v>0</v>
      </c>
      <c r="I138" s="62">
        <v>0</v>
      </c>
      <c r="J138" s="63">
        <v>0</v>
      </c>
      <c r="K138" s="62">
        <v>1516458565</v>
      </c>
    </row>
    <row r="139" spans="1:11" x14ac:dyDescent="0.25">
      <c r="A139" s="61" t="s">
        <v>133</v>
      </c>
      <c r="B139" s="61" t="s">
        <v>374</v>
      </c>
      <c r="C139" s="61" t="s">
        <v>375</v>
      </c>
      <c r="D139" s="62">
        <v>2720488380</v>
      </c>
      <c r="E139" s="62">
        <v>0</v>
      </c>
      <c r="F139" s="62">
        <v>0</v>
      </c>
      <c r="G139" s="62">
        <v>2720488380</v>
      </c>
      <c r="H139" s="62">
        <v>0</v>
      </c>
      <c r="I139" s="62">
        <v>0</v>
      </c>
      <c r="J139" s="63">
        <v>0</v>
      </c>
      <c r="K139" s="62">
        <v>2720488380</v>
      </c>
    </row>
    <row r="140" spans="1:11" x14ac:dyDescent="0.25">
      <c r="A140" s="61" t="s">
        <v>133</v>
      </c>
      <c r="B140" s="61" t="s">
        <v>376</v>
      </c>
      <c r="C140" s="61" t="s">
        <v>377</v>
      </c>
      <c r="D140" s="62">
        <v>2720488380</v>
      </c>
      <c r="E140" s="62">
        <v>0</v>
      </c>
      <c r="F140" s="62">
        <v>0</v>
      </c>
      <c r="G140" s="62">
        <v>2720488380</v>
      </c>
      <c r="H140" s="62">
        <v>0</v>
      </c>
      <c r="I140" s="62">
        <v>0</v>
      </c>
      <c r="J140" s="63">
        <v>0</v>
      </c>
      <c r="K140" s="62">
        <v>2720488380</v>
      </c>
    </row>
    <row r="141" spans="1:11" x14ac:dyDescent="0.25">
      <c r="A141" s="61" t="s">
        <v>133</v>
      </c>
      <c r="B141" s="61" t="s">
        <v>378</v>
      </c>
      <c r="C141" s="61" t="s">
        <v>379</v>
      </c>
      <c r="D141" s="62">
        <v>2720488380</v>
      </c>
      <c r="E141" s="62">
        <v>0</v>
      </c>
      <c r="F141" s="62">
        <v>0</v>
      </c>
      <c r="G141" s="62">
        <v>2720488380</v>
      </c>
      <c r="H141" s="62">
        <v>0</v>
      </c>
      <c r="I141" s="62">
        <v>0</v>
      </c>
      <c r="J141" s="63">
        <v>0</v>
      </c>
      <c r="K141" s="62">
        <v>2720488380</v>
      </c>
    </row>
    <row r="142" spans="1:11" x14ac:dyDescent="0.25">
      <c r="A142" s="61" t="s">
        <v>133</v>
      </c>
      <c r="B142" s="61" t="s">
        <v>320</v>
      </c>
      <c r="C142" s="61" t="s">
        <v>321</v>
      </c>
      <c r="D142" s="62">
        <v>245315690</v>
      </c>
      <c r="E142" s="62">
        <v>0</v>
      </c>
      <c r="F142" s="62">
        <v>0</v>
      </c>
      <c r="G142" s="62">
        <v>245315690</v>
      </c>
      <c r="H142" s="62">
        <v>0</v>
      </c>
      <c r="I142" s="62">
        <v>0</v>
      </c>
      <c r="J142" s="63">
        <v>0</v>
      </c>
      <c r="K142" s="62">
        <v>245315690</v>
      </c>
    </row>
    <row r="143" spans="1:11" x14ac:dyDescent="0.25">
      <c r="A143" s="61" t="s">
        <v>133</v>
      </c>
      <c r="B143" s="61" t="s">
        <v>322</v>
      </c>
      <c r="C143" s="61" t="s">
        <v>323</v>
      </c>
      <c r="D143" s="62">
        <v>2475172690</v>
      </c>
      <c r="E143" s="62">
        <v>0</v>
      </c>
      <c r="F143" s="62">
        <v>0</v>
      </c>
      <c r="G143" s="62">
        <v>2475172690</v>
      </c>
      <c r="H143" s="62">
        <v>0</v>
      </c>
      <c r="I143" s="62">
        <v>0</v>
      </c>
      <c r="J143" s="63">
        <v>0</v>
      </c>
      <c r="K143" s="62">
        <v>2475172690</v>
      </c>
    </row>
    <row r="144" spans="1:11" x14ac:dyDescent="0.25">
      <c r="A144" s="61" t="s">
        <v>133</v>
      </c>
      <c r="B144" s="61" t="s">
        <v>380</v>
      </c>
      <c r="C144" s="61" t="s">
        <v>381</v>
      </c>
      <c r="D144" s="62">
        <v>6378458194</v>
      </c>
      <c r="E144" s="62">
        <v>0</v>
      </c>
      <c r="F144" s="62">
        <v>0</v>
      </c>
      <c r="G144" s="62">
        <v>6378458194</v>
      </c>
      <c r="H144" s="62">
        <v>0</v>
      </c>
      <c r="I144" s="62">
        <v>0</v>
      </c>
      <c r="J144" s="63">
        <v>0</v>
      </c>
      <c r="K144" s="62">
        <v>6378458194</v>
      </c>
    </row>
    <row r="145" spans="1:22" x14ac:dyDescent="0.25">
      <c r="A145" s="61" t="s">
        <v>133</v>
      </c>
      <c r="B145" s="61" t="s">
        <v>382</v>
      </c>
      <c r="C145" s="61" t="s">
        <v>383</v>
      </c>
      <c r="D145" s="62">
        <v>6378458194</v>
      </c>
      <c r="E145" s="62">
        <v>0</v>
      </c>
      <c r="F145" s="62">
        <v>0</v>
      </c>
      <c r="G145" s="62">
        <v>6378458194</v>
      </c>
      <c r="H145" s="62">
        <v>0</v>
      </c>
      <c r="I145" s="62">
        <v>0</v>
      </c>
      <c r="J145" s="63">
        <v>0</v>
      </c>
      <c r="K145" s="62">
        <v>6378458194</v>
      </c>
    </row>
    <row r="146" spans="1:22" x14ac:dyDescent="0.25">
      <c r="A146" s="61" t="s">
        <v>133</v>
      </c>
      <c r="B146" s="61" t="s">
        <v>384</v>
      </c>
      <c r="C146" s="61" t="s">
        <v>385</v>
      </c>
      <c r="D146" s="62">
        <v>6378458194</v>
      </c>
      <c r="E146" s="62">
        <v>0</v>
      </c>
      <c r="F146" s="62">
        <v>0</v>
      </c>
      <c r="G146" s="62">
        <v>6378458194</v>
      </c>
      <c r="H146" s="62">
        <v>0</v>
      </c>
      <c r="I146" s="62">
        <v>0</v>
      </c>
      <c r="J146" s="63">
        <v>0</v>
      </c>
      <c r="K146" s="62">
        <v>6378458194</v>
      </c>
    </row>
    <row r="147" spans="1:22" x14ac:dyDescent="0.25">
      <c r="A147" s="61" t="s">
        <v>133</v>
      </c>
      <c r="B147" s="61" t="s">
        <v>288</v>
      </c>
      <c r="C147" s="61" t="s">
        <v>289</v>
      </c>
      <c r="D147" s="62">
        <v>2730508266</v>
      </c>
      <c r="E147" s="62">
        <v>0</v>
      </c>
      <c r="F147" s="62">
        <v>0</v>
      </c>
      <c r="G147" s="62">
        <v>2730508266</v>
      </c>
      <c r="H147" s="62">
        <v>0</v>
      </c>
      <c r="I147" s="62">
        <v>0</v>
      </c>
      <c r="J147" s="63">
        <v>0</v>
      </c>
      <c r="K147" s="62">
        <v>2730508266</v>
      </c>
    </row>
    <row r="148" spans="1:22" x14ac:dyDescent="0.25">
      <c r="A148" s="61" t="s">
        <v>133</v>
      </c>
      <c r="B148" s="61" t="s">
        <v>386</v>
      </c>
      <c r="C148" s="61" t="s">
        <v>387</v>
      </c>
      <c r="D148" s="62">
        <v>1034776874</v>
      </c>
      <c r="E148" s="62">
        <v>0</v>
      </c>
      <c r="F148" s="62">
        <v>0</v>
      </c>
      <c r="G148" s="62">
        <v>1034776874</v>
      </c>
      <c r="H148" s="62">
        <v>0</v>
      </c>
      <c r="I148" s="62">
        <v>0</v>
      </c>
      <c r="J148" s="63">
        <v>0</v>
      </c>
      <c r="K148" s="62">
        <v>1034776874</v>
      </c>
    </row>
    <row r="149" spans="1:22" x14ac:dyDescent="0.25">
      <c r="A149" s="61" t="s">
        <v>133</v>
      </c>
      <c r="B149" s="61" t="s">
        <v>332</v>
      </c>
      <c r="C149" s="61" t="s">
        <v>333</v>
      </c>
      <c r="D149" s="62">
        <v>273447132</v>
      </c>
      <c r="E149" s="62">
        <v>0</v>
      </c>
      <c r="F149" s="62">
        <v>0</v>
      </c>
      <c r="G149" s="62">
        <v>273447132</v>
      </c>
      <c r="H149" s="62">
        <v>0</v>
      </c>
      <c r="I149" s="62">
        <v>0</v>
      </c>
      <c r="J149" s="63">
        <v>0</v>
      </c>
      <c r="K149" s="62">
        <v>273447132</v>
      </c>
    </row>
    <row r="150" spans="1:22" x14ac:dyDescent="0.25">
      <c r="A150" s="61" t="s">
        <v>133</v>
      </c>
      <c r="B150" s="61" t="s">
        <v>388</v>
      </c>
      <c r="C150" s="61" t="s">
        <v>389</v>
      </c>
      <c r="D150" s="62">
        <v>987881559</v>
      </c>
      <c r="E150" s="62">
        <v>0</v>
      </c>
      <c r="F150" s="62">
        <v>0</v>
      </c>
      <c r="G150" s="62">
        <v>987881559</v>
      </c>
      <c r="H150" s="62">
        <v>0</v>
      </c>
      <c r="I150" s="62">
        <v>0</v>
      </c>
      <c r="J150" s="63">
        <v>0</v>
      </c>
      <c r="K150" s="62">
        <v>987881559</v>
      </c>
    </row>
    <row r="151" spans="1:22" x14ac:dyDescent="0.25">
      <c r="A151" s="61" t="s">
        <v>133</v>
      </c>
      <c r="B151" s="61" t="s">
        <v>334</v>
      </c>
      <c r="C151" s="61" t="s">
        <v>335</v>
      </c>
      <c r="D151" s="62">
        <v>70836621</v>
      </c>
      <c r="E151" s="62">
        <v>0</v>
      </c>
      <c r="F151" s="62">
        <v>0</v>
      </c>
      <c r="G151" s="62">
        <v>70836621</v>
      </c>
      <c r="H151" s="62">
        <v>0</v>
      </c>
      <c r="I151" s="62">
        <v>0</v>
      </c>
      <c r="J151" s="63">
        <v>0</v>
      </c>
      <c r="K151" s="62">
        <v>70836621</v>
      </c>
    </row>
    <row r="152" spans="1:22" x14ac:dyDescent="0.25">
      <c r="A152" s="61" t="s">
        <v>133</v>
      </c>
      <c r="B152" s="61" t="s">
        <v>354</v>
      </c>
      <c r="C152" s="61" t="s">
        <v>355</v>
      </c>
      <c r="D152" s="62">
        <v>525231326</v>
      </c>
      <c r="E152" s="62">
        <v>0</v>
      </c>
      <c r="F152" s="62">
        <v>0</v>
      </c>
      <c r="G152" s="62">
        <v>525231326</v>
      </c>
      <c r="H152" s="62">
        <v>0</v>
      </c>
      <c r="I152" s="62">
        <v>0</v>
      </c>
      <c r="J152" s="63">
        <v>0</v>
      </c>
      <c r="K152" s="62">
        <v>525231326</v>
      </c>
    </row>
    <row r="153" spans="1:22" x14ac:dyDescent="0.25">
      <c r="A153" s="61" t="s">
        <v>133</v>
      </c>
      <c r="B153" s="61" t="s">
        <v>368</v>
      </c>
      <c r="C153" s="61" t="s">
        <v>369</v>
      </c>
      <c r="D153" s="62">
        <v>755776416</v>
      </c>
      <c r="E153" s="62">
        <v>0</v>
      </c>
      <c r="F153" s="62">
        <v>0</v>
      </c>
      <c r="G153" s="62">
        <v>755776416</v>
      </c>
      <c r="H153" s="62">
        <v>0</v>
      </c>
      <c r="I153" s="62">
        <v>0</v>
      </c>
      <c r="J153" s="63">
        <v>0</v>
      </c>
      <c r="K153" s="62">
        <v>755776416</v>
      </c>
    </row>
    <row r="159" spans="1:22" s="27" customFormat="1" ht="14.5" x14ac:dyDescent="0.35"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9"/>
      <c r="P159" s="28"/>
      <c r="Q159" s="28"/>
      <c r="R159" s="28"/>
      <c r="T159" s="30"/>
      <c r="U159" s="28"/>
      <c r="V159" s="28"/>
    </row>
    <row r="160" spans="1:22" s="27" customFormat="1" ht="14.5" x14ac:dyDescent="0.35"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9"/>
      <c r="P160" s="28"/>
      <c r="Q160" s="28"/>
      <c r="R160" s="28"/>
      <c r="T160" s="28"/>
      <c r="U160" s="28"/>
      <c r="V160" s="28"/>
    </row>
    <row r="161" spans="2:22" s="27" customFormat="1" ht="14.5" x14ac:dyDescent="0.35"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9"/>
      <c r="P161" s="28"/>
      <c r="Q161" s="28"/>
      <c r="R161" s="28"/>
      <c r="T161" s="28"/>
      <c r="U161" s="28"/>
      <c r="V161" s="28"/>
    </row>
    <row r="162" spans="2:22" s="27" customFormat="1" ht="14.5" x14ac:dyDescent="0.35"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9"/>
      <c r="P162" s="28"/>
      <c r="Q162" s="28"/>
      <c r="R162" s="28"/>
      <c r="T162" s="28"/>
      <c r="U162" s="28"/>
      <c r="V162" s="28"/>
    </row>
    <row r="163" spans="2:22" s="27" customFormat="1" ht="14.5" x14ac:dyDescent="0.35">
      <c r="C163" s="64"/>
      <c r="D163" s="65"/>
      <c r="E163" s="28"/>
      <c r="F163" s="28"/>
      <c r="G163" s="28"/>
      <c r="H163" s="28"/>
      <c r="I163" s="28"/>
      <c r="J163" s="28"/>
      <c r="K163" s="28"/>
      <c r="L163" s="28"/>
      <c r="M163" s="28"/>
      <c r="N163" s="29"/>
      <c r="P163" s="28"/>
      <c r="Q163" s="28"/>
      <c r="R163" s="28"/>
      <c r="T163" s="28"/>
      <c r="U163" s="28"/>
      <c r="V163" s="28"/>
    </row>
    <row r="164" spans="2:22" s="27" customFormat="1" ht="14.5" x14ac:dyDescent="0.35">
      <c r="C164" s="48" t="s">
        <v>112</v>
      </c>
      <c r="D164" s="48"/>
      <c r="G164" s="28"/>
      <c r="H164" s="49" t="s">
        <v>113</v>
      </c>
      <c r="I164" s="49"/>
      <c r="L164" s="28"/>
      <c r="M164" s="28"/>
      <c r="N164" s="29"/>
      <c r="P164" s="28"/>
      <c r="T164" s="28"/>
      <c r="U164" s="28"/>
      <c r="V164" s="28"/>
    </row>
    <row r="165" spans="2:22" s="27" customFormat="1" ht="14.5" x14ac:dyDescent="0.35">
      <c r="C165" s="50" t="s">
        <v>114</v>
      </c>
      <c r="D165" s="50"/>
      <c r="G165" s="28"/>
      <c r="H165" s="51" t="s">
        <v>115</v>
      </c>
      <c r="I165" s="51"/>
      <c r="L165" s="28"/>
      <c r="M165" s="28"/>
      <c r="N165" s="29"/>
      <c r="P165" s="28"/>
      <c r="T165" s="28"/>
      <c r="U165" s="28"/>
      <c r="V165" s="28"/>
    </row>
    <row r="166" spans="2:22" s="31" customFormat="1" ht="12" x14ac:dyDescent="0.3">
      <c r="C166" s="66" t="s">
        <v>116</v>
      </c>
      <c r="D166" s="66"/>
      <c r="G166" s="32"/>
      <c r="H166" s="47" t="s">
        <v>117</v>
      </c>
      <c r="I166" s="47"/>
      <c r="L166" s="32"/>
      <c r="M166" s="32"/>
      <c r="N166" s="33"/>
      <c r="P166" s="32"/>
      <c r="T166" s="32"/>
      <c r="U166" s="32"/>
      <c r="V166" s="32"/>
    </row>
    <row r="167" spans="2:22" s="31" customFormat="1" ht="12" x14ac:dyDescent="0.3">
      <c r="C167" s="66" t="s">
        <v>118</v>
      </c>
      <c r="D167" s="66"/>
      <c r="G167" s="32"/>
      <c r="H167" s="47" t="s">
        <v>118</v>
      </c>
      <c r="I167" s="47"/>
      <c r="L167" s="32"/>
      <c r="M167" s="32"/>
      <c r="N167" s="33"/>
      <c r="P167" s="32"/>
      <c r="T167" s="32"/>
      <c r="U167" s="32"/>
      <c r="V167" s="32"/>
    </row>
    <row r="168" spans="2:22" s="27" customFormat="1" ht="14.5" x14ac:dyDescent="0.35"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9"/>
      <c r="P168" s="28"/>
      <c r="Q168" s="28"/>
      <c r="R168" s="28"/>
      <c r="T168" s="28"/>
      <c r="U168" s="28"/>
      <c r="V168" s="28"/>
    </row>
    <row r="169" spans="2:22" customFormat="1" ht="14.5" x14ac:dyDescent="0.3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O169" s="1"/>
      <c r="P169" s="1"/>
      <c r="Q169" s="1"/>
      <c r="S169" s="1"/>
      <c r="T169" s="1"/>
      <c r="U169" s="1"/>
    </row>
    <row r="170" spans="2:22" customFormat="1" ht="14.5" x14ac:dyDescent="0.3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O170" s="1"/>
      <c r="P170" s="1"/>
      <c r="Q170" s="1"/>
      <c r="S170" s="1"/>
      <c r="T170" s="1"/>
      <c r="U170" s="1"/>
    </row>
    <row r="171" spans="2:22" customFormat="1" ht="14.5" x14ac:dyDescent="0.3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O171" s="1"/>
      <c r="P171" s="1"/>
      <c r="Q171" s="1"/>
      <c r="S171" s="1"/>
      <c r="T171" s="1"/>
      <c r="U171" s="1"/>
    </row>
    <row r="172" spans="2:22" customFormat="1" ht="14.5" x14ac:dyDescent="0.3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O172" s="1"/>
      <c r="P172" s="1"/>
      <c r="Q172" s="1"/>
      <c r="S172" s="1"/>
      <c r="T172" s="1"/>
      <c r="U172" s="1"/>
    </row>
    <row r="173" spans="2:22" customFormat="1" ht="14.5" x14ac:dyDescent="0.3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O173" s="1"/>
      <c r="P173" s="1"/>
      <c r="Q173" s="1"/>
      <c r="S173" s="1"/>
      <c r="T173" s="1"/>
      <c r="U173" s="1"/>
    </row>
  </sheetData>
  <mergeCells count="14">
    <mergeCell ref="C167:D167"/>
    <mergeCell ref="H167:I167"/>
    <mergeCell ref="C164:D164"/>
    <mergeCell ref="H164:I164"/>
    <mergeCell ref="C165:D165"/>
    <mergeCell ref="H165:I165"/>
    <mergeCell ref="C166:D166"/>
    <mergeCell ref="H166:I166"/>
    <mergeCell ref="A1:K1"/>
    <mergeCell ref="A2:K2"/>
    <mergeCell ref="A3:K3"/>
    <mergeCell ref="A4:K4"/>
    <mergeCell ref="J5:K5"/>
    <mergeCell ref="J6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3D200-2D62-477C-AF08-5153144B6280}">
  <dimension ref="B2:U41"/>
  <sheetViews>
    <sheetView workbookViewId="0">
      <selection activeCell="C11" sqref="C11"/>
    </sheetView>
  </sheetViews>
  <sheetFormatPr baseColWidth="10" defaultRowHeight="14.5" x14ac:dyDescent="0.35"/>
  <cols>
    <col min="1" max="1" width="4.7265625" customWidth="1"/>
    <col min="2" max="2" width="14" customWidth="1"/>
    <col min="3" max="3" width="56.90625" customWidth="1"/>
    <col min="4" max="4" width="21.54296875" bestFit="1" customWidth="1"/>
    <col min="5" max="5" width="19.81640625" customWidth="1"/>
    <col min="6" max="6" width="17" customWidth="1"/>
    <col min="7" max="7" width="20.54296875" customWidth="1"/>
    <col min="8" max="10" width="20.1796875" hidden="1" customWidth="1"/>
    <col min="11" max="11" width="21.81640625" hidden="1" customWidth="1"/>
    <col min="12" max="12" width="20.1796875" hidden="1" customWidth="1"/>
    <col min="13" max="14" width="19.453125" hidden="1" customWidth="1"/>
    <col min="15" max="16" width="20.1796875" hidden="1" customWidth="1"/>
    <col min="17" max="17" width="18.81640625" hidden="1" customWidth="1"/>
    <col min="18" max="18" width="20.81640625" hidden="1" customWidth="1"/>
    <col min="19" max="19" width="26.54296875" customWidth="1"/>
    <col min="20" max="20" width="10" customWidth="1"/>
    <col min="23" max="23" width="12" bestFit="1" customWidth="1"/>
  </cols>
  <sheetData>
    <row r="2" spans="2:21" x14ac:dyDescent="0.35">
      <c r="B2" s="37" t="s">
        <v>390</v>
      </c>
    </row>
    <row r="3" spans="2:21" x14ac:dyDescent="0.35">
      <c r="B3" s="37" t="s">
        <v>391</v>
      </c>
    </row>
    <row r="4" spans="2:21" x14ac:dyDescent="0.35">
      <c r="B4" s="37" t="s">
        <v>392</v>
      </c>
    </row>
    <row r="5" spans="2:21" x14ac:dyDescent="0.35">
      <c r="B5" s="67" t="s">
        <v>393</v>
      </c>
      <c r="F5" t="s">
        <v>394</v>
      </c>
    </row>
    <row r="7" spans="2:21" ht="63.75" customHeight="1" x14ac:dyDescent="0.35">
      <c r="B7" s="68" t="s">
        <v>395</v>
      </c>
      <c r="C7" s="68" t="s">
        <v>396</v>
      </c>
      <c r="D7" s="69" t="s">
        <v>397</v>
      </c>
      <c r="E7" s="69" t="s">
        <v>398</v>
      </c>
      <c r="F7" s="69" t="s">
        <v>399</v>
      </c>
      <c r="G7" s="69" t="s">
        <v>400</v>
      </c>
      <c r="H7" s="70" t="s">
        <v>401</v>
      </c>
      <c r="I7" s="70" t="s">
        <v>402</v>
      </c>
      <c r="J7" s="69" t="s">
        <v>403</v>
      </c>
      <c r="K7" s="69" t="s">
        <v>404</v>
      </c>
      <c r="L7" s="69" t="s">
        <v>405</v>
      </c>
      <c r="M7" s="69" t="s">
        <v>406</v>
      </c>
      <c r="N7" s="69" t="s">
        <v>407</v>
      </c>
      <c r="O7" s="69" t="s">
        <v>408</v>
      </c>
      <c r="P7" s="69" t="s">
        <v>409</v>
      </c>
      <c r="Q7" s="69" t="s">
        <v>410</v>
      </c>
      <c r="R7" s="69" t="s">
        <v>411</v>
      </c>
      <c r="S7" s="71" t="s">
        <v>412</v>
      </c>
      <c r="T7" s="71" t="s">
        <v>413</v>
      </c>
    </row>
    <row r="8" spans="2:21" x14ac:dyDescent="0.35">
      <c r="B8" s="72" t="s">
        <v>414</v>
      </c>
      <c r="C8" s="37" t="s">
        <v>415</v>
      </c>
      <c r="D8" s="73">
        <f t="shared" ref="D8:S8" si="0">+D9+D16</f>
        <v>5371454816</v>
      </c>
      <c r="E8" s="73">
        <f t="shared" si="0"/>
        <v>0</v>
      </c>
      <c r="F8" s="73">
        <f t="shared" ref="F8:F19" si="1">+D8+E8</f>
        <v>5371454816</v>
      </c>
      <c r="G8" s="73">
        <f t="shared" si="0"/>
        <v>0</v>
      </c>
      <c r="H8" s="73">
        <f t="shared" si="0"/>
        <v>0</v>
      </c>
      <c r="I8" s="73">
        <f t="shared" si="0"/>
        <v>0</v>
      </c>
      <c r="J8" s="73">
        <f t="shared" si="0"/>
        <v>0</v>
      </c>
      <c r="K8" s="73">
        <f t="shared" si="0"/>
        <v>0</v>
      </c>
      <c r="L8" s="73">
        <f t="shared" si="0"/>
        <v>0</v>
      </c>
      <c r="M8" s="73">
        <f t="shared" si="0"/>
        <v>0</v>
      </c>
      <c r="N8" s="73">
        <f t="shared" si="0"/>
        <v>0</v>
      </c>
      <c r="O8" s="73">
        <f t="shared" si="0"/>
        <v>0</v>
      </c>
      <c r="P8" s="73">
        <f t="shared" si="0"/>
        <v>0</v>
      </c>
      <c r="Q8" s="73">
        <f t="shared" si="0"/>
        <v>0</v>
      </c>
      <c r="R8" s="73">
        <f t="shared" si="0"/>
        <v>0</v>
      </c>
      <c r="S8" s="73">
        <f t="shared" si="0"/>
        <v>0</v>
      </c>
      <c r="T8" s="74">
        <f>S8/D8</f>
        <v>0</v>
      </c>
      <c r="U8" s="75"/>
    </row>
    <row r="9" spans="2:21" x14ac:dyDescent="0.35">
      <c r="B9" s="76" t="s">
        <v>416</v>
      </c>
      <c r="C9" t="s">
        <v>417</v>
      </c>
      <c r="D9" s="73">
        <f>+D10</f>
        <v>5288131562</v>
      </c>
      <c r="E9" s="73">
        <f>+E10</f>
        <v>0</v>
      </c>
      <c r="F9" s="73">
        <f t="shared" si="1"/>
        <v>5288131562</v>
      </c>
      <c r="G9" s="73">
        <f>+G10</f>
        <v>0</v>
      </c>
      <c r="H9" s="73">
        <f t="shared" ref="H9:R9" si="2">+H10</f>
        <v>0</v>
      </c>
      <c r="I9" s="73">
        <f t="shared" si="2"/>
        <v>0</v>
      </c>
      <c r="J9" s="73">
        <f t="shared" si="2"/>
        <v>0</v>
      </c>
      <c r="K9" s="73">
        <f t="shared" si="2"/>
        <v>0</v>
      </c>
      <c r="L9" s="73">
        <f t="shared" si="2"/>
        <v>0</v>
      </c>
      <c r="M9" s="73">
        <f t="shared" si="2"/>
        <v>0</v>
      </c>
      <c r="N9" s="73">
        <f t="shared" si="2"/>
        <v>0</v>
      </c>
      <c r="O9" s="73">
        <f t="shared" si="2"/>
        <v>0</v>
      </c>
      <c r="P9" s="73">
        <f t="shared" si="2"/>
        <v>0</v>
      </c>
      <c r="Q9" s="73">
        <f t="shared" si="2"/>
        <v>0</v>
      </c>
      <c r="R9" s="73">
        <f t="shared" si="2"/>
        <v>0</v>
      </c>
      <c r="S9" s="73">
        <f>+S10</f>
        <v>0</v>
      </c>
      <c r="T9" s="74">
        <f>S9/D9</f>
        <v>0</v>
      </c>
    </row>
    <row r="10" spans="2:21" x14ac:dyDescent="0.35">
      <c r="B10" s="76" t="s">
        <v>418</v>
      </c>
      <c r="C10" t="s">
        <v>419</v>
      </c>
      <c r="D10" s="77">
        <f>D11+D15</f>
        <v>5288131562</v>
      </c>
      <c r="E10" s="73">
        <f>+E11+E15</f>
        <v>0</v>
      </c>
      <c r="F10" s="73">
        <f t="shared" si="1"/>
        <v>5288131562</v>
      </c>
      <c r="G10" s="73">
        <f>+G11+G15</f>
        <v>0</v>
      </c>
      <c r="H10" s="73">
        <f t="shared" ref="H10:R10" si="3">+H11+H15</f>
        <v>0</v>
      </c>
      <c r="I10" s="73">
        <f t="shared" si="3"/>
        <v>0</v>
      </c>
      <c r="J10" s="73">
        <f t="shared" si="3"/>
        <v>0</v>
      </c>
      <c r="K10" s="73">
        <f t="shared" si="3"/>
        <v>0</v>
      </c>
      <c r="L10" s="73">
        <f t="shared" si="3"/>
        <v>0</v>
      </c>
      <c r="M10" s="73">
        <f t="shared" si="3"/>
        <v>0</v>
      </c>
      <c r="N10" s="73">
        <f t="shared" si="3"/>
        <v>0</v>
      </c>
      <c r="O10" s="73">
        <f t="shared" si="3"/>
        <v>0</v>
      </c>
      <c r="P10" s="73">
        <f t="shared" si="3"/>
        <v>0</v>
      </c>
      <c r="Q10" s="73">
        <f t="shared" si="3"/>
        <v>0</v>
      </c>
      <c r="R10" s="73">
        <f t="shared" si="3"/>
        <v>0</v>
      </c>
      <c r="S10" s="73">
        <f>+S11+S15</f>
        <v>0</v>
      </c>
      <c r="T10" s="74">
        <f>S10/D11</f>
        <v>0</v>
      </c>
    </row>
    <row r="11" spans="2:21" x14ac:dyDescent="0.35">
      <c r="B11" s="76" t="s">
        <v>420</v>
      </c>
      <c r="C11" t="s">
        <v>421</v>
      </c>
      <c r="D11" s="77">
        <f>4282599049+1005532513</f>
        <v>5288131562</v>
      </c>
      <c r="E11" s="73"/>
      <c r="F11" s="73">
        <f t="shared" si="1"/>
        <v>5288131562</v>
      </c>
      <c r="G11" s="73">
        <v>0</v>
      </c>
      <c r="H11" s="73"/>
      <c r="I11" s="73"/>
      <c r="J11" s="78"/>
      <c r="K11" s="73"/>
      <c r="L11" s="73"/>
      <c r="M11" s="73"/>
      <c r="N11" s="73"/>
      <c r="O11" s="73"/>
      <c r="P11" s="73"/>
      <c r="Q11" s="73"/>
      <c r="R11" s="73"/>
      <c r="S11" s="73">
        <f>SUM(G11:R11)</f>
        <v>0</v>
      </c>
      <c r="T11" s="74">
        <f>S11/F11</f>
        <v>0</v>
      </c>
    </row>
    <row r="12" spans="2:21" ht="30" hidden="1" customHeight="1" x14ac:dyDescent="0.35">
      <c r="B12" s="76" t="s">
        <v>422</v>
      </c>
      <c r="C12" t="s">
        <v>423</v>
      </c>
      <c r="D12" s="73"/>
      <c r="E12" s="73"/>
      <c r="F12" s="73">
        <f t="shared" si="1"/>
        <v>0</v>
      </c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4">
        <v>0</v>
      </c>
    </row>
    <row r="13" spans="2:21" ht="20.25" hidden="1" customHeight="1" x14ac:dyDescent="0.35">
      <c r="B13" s="76" t="s">
        <v>424</v>
      </c>
      <c r="C13" t="s">
        <v>425</v>
      </c>
      <c r="D13" s="73"/>
      <c r="E13" s="73"/>
      <c r="F13" s="73">
        <f t="shared" si="1"/>
        <v>0</v>
      </c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4">
        <v>0</v>
      </c>
    </row>
    <row r="14" spans="2:21" ht="30.75" hidden="1" customHeight="1" x14ac:dyDescent="0.35">
      <c r="B14" s="76" t="s">
        <v>426</v>
      </c>
      <c r="C14" t="s">
        <v>427</v>
      </c>
      <c r="D14" s="73"/>
      <c r="E14" s="73"/>
      <c r="F14" s="73">
        <f t="shared" si="1"/>
        <v>0</v>
      </c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4">
        <v>0</v>
      </c>
    </row>
    <row r="15" spans="2:21" x14ac:dyDescent="0.35">
      <c r="B15" s="76" t="s">
        <v>428</v>
      </c>
      <c r="C15" t="s">
        <v>429</v>
      </c>
      <c r="D15" s="73"/>
      <c r="E15" s="73"/>
      <c r="F15" s="73">
        <f t="shared" si="1"/>
        <v>0</v>
      </c>
      <c r="G15" s="73">
        <v>0</v>
      </c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>
        <f t="shared" ref="S15:S18" si="4">SUM(G15:R15)</f>
        <v>0</v>
      </c>
      <c r="T15" s="74">
        <v>0</v>
      </c>
    </row>
    <row r="16" spans="2:21" x14ac:dyDescent="0.35">
      <c r="B16" s="76" t="s">
        <v>430</v>
      </c>
      <c r="C16" t="s">
        <v>431</v>
      </c>
      <c r="D16" s="73">
        <f t="shared" ref="D16:L16" si="5">SUM(D17:D19)</f>
        <v>83323254</v>
      </c>
      <c r="E16" s="73">
        <f t="shared" si="5"/>
        <v>0</v>
      </c>
      <c r="F16" s="73">
        <f t="shared" si="5"/>
        <v>83323254</v>
      </c>
      <c r="G16" s="73">
        <f t="shared" si="5"/>
        <v>0</v>
      </c>
      <c r="H16" s="73">
        <f t="shared" si="5"/>
        <v>0</v>
      </c>
      <c r="I16" s="73">
        <f t="shared" si="5"/>
        <v>0</v>
      </c>
      <c r="J16" s="73">
        <f t="shared" si="5"/>
        <v>0</v>
      </c>
      <c r="K16" s="73">
        <f t="shared" si="5"/>
        <v>0</v>
      </c>
      <c r="L16" s="73">
        <f t="shared" si="5"/>
        <v>0</v>
      </c>
      <c r="M16" s="73"/>
      <c r="N16" s="73"/>
      <c r="O16" s="73"/>
      <c r="P16" s="73"/>
      <c r="Q16" s="73"/>
      <c r="R16" s="73"/>
      <c r="S16" s="73">
        <f t="shared" si="4"/>
        <v>0</v>
      </c>
      <c r="T16" s="74">
        <v>0</v>
      </c>
    </row>
    <row r="17" spans="2:20" x14ac:dyDescent="0.35">
      <c r="B17" s="76" t="s">
        <v>432</v>
      </c>
      <c r="C17" t="s">
        <v>433</v>
      </c>
      <c r="D17" s="73">
        <v>0</v>
      </c>
      <c r="E17" s="73"/>
      <c r="F17" s="73">
        <f t="shared" si="1"/>
        <v>0</v>
      </c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>
        <f t="shared" si="4"/>
        <v>0</v>
      </c>
      <c r="T17" s="74">
        <v>0</v>
      </c>
    </row>
    <row r="18" spans="2:20" x14ac:dyDescent="0.35">
      <c r="B18" s="76" t="s">
        <v>434</v>
      </c>
      <c r="C18" t="s">
        <v>435</v>
      </c>
      <c r="D18" s="73">
        <v>83323254</v>
      </c>
      <c r="E18" s="73"/>
      <c r="F18" s="73">
        <f t="shared" si="1"/>
        <v>83323254</v>
      </c>
      <c r="G18" s="73"/>
      <c r="H18" s="73"/>
      <c r="I18" s="73"/>
      <c r="J18" s="73"/>
      <c r="K18" s="73"/>
      <c r="L18" s="73">
        <v>0</v>
      </c>
      <c r="M18" s="73"/>
      <c r="N18" s="73"/>
      <c r="O18" s="73"/>
      <c r="P18" s="73"/>
      <c r="Q18" s="73"/>
      <c r="R18" s="73"/>
      <c r="S18" s="73">
        <f t="shared" si="4"/>
        <v>0</v>
      </c>
      <c r="T18" s="74">
        <v>0</v>
      </c>
    </row>
    <row r="19" spans="2:20" x14ac:dyDescent="0.35">
      <c r="B19" s="76" t="s">
        <v>436</v>
      </c>
      <c r="C19" t="s">
        <v>437</v>
      </c>
      <c r="D19" s="73"/>
      <c r="E19" s="73"/>
      <c r="F19" s="73">
        <f t="shared" si="1"/>
        <v>0</v>
      </c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4">
        <v>0</v>
      </c>
    </row>
    <row r="20" spans="2:20" x14ac:dyDescent="0.35">
      <c r="B20" s="76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</row>
    <row r="21" spans="2:20" x14ac:dyDescent="0.35">
      <c r="B21" s="79" t="s">
        <v>21</v>
      </c>
      <c r="C21" s="79"/>
      <c r="D21" s="80">
        <f>+D8</f>
        <v>5371454816</v>
      </c>
      <c r="E21" s="80">
        <f>+E8</f>
        <v>0</v>
      </c>
      <c r="F21" s="80">
        <f>+F8</f>
        <v>5371454816</v>
      </c>
      <c r="G21" s="80">
        <f t="shared" ref="G21:R21" si="6">+G8</f>
        <v>0</v>
      </c>
      <c r="H21" s="80">
        <f t="shared" si="6"/>
        <v>0</v>
      </c>
      <c r="I21" s="80">
        <f t="shared" si="6"/>
        <v>0</v>
      </c>
      <c r="J21" s="80">
        <f t="shared" si="6"/>
        <v>0</v>
      </c>
      <c r="K21" s="80">
        <f t="shared" si="6"/>
        <v>0</v>
      </c>
      <c r="L21" s="80">
        <f t="shared" si="6"/>
        <v>0</v>
      </c>
      <c r="M21" s="80">
        <f t="shared" si="6"/>
        <v>0</v>
      </c>
      <c r="N21" s="80">
        <f t="shared" si="6"/>
        <v>0</v>
      </c>
      <c r="O21" s="80">
        <f t="shared" si="6"/>
        <v>0</v>
      </c>
      <c r="P21" s="80">
        <f t="shared" si="6"/>
        <v>0</v>
      </c>
      <c r="Q21" s="80">
        <f>+Q8</f>
        <v>0</v>
      </c>
      <c r="R21" s="80">
        <f t="shared" si="6"/>
        <v>0</v>
      </c>
      <c r="S21" s="80">
        <f>+S8</f>
        <v>0</v>
      </c>
      <c r="T21" s="81">
        <f>+S21/F21</f>
        <v>0</v>
      </c>
    </row>
    <row r="22" spans="2:20" ht="16.5" customHeight="1" x14ac:dyDescent="0.35">
      <c r="B22" s="76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</row>
    <row r="23" spans="2:20" x14ac:dyDescent="0.35">
      <c r="B23" s="82" t="s">
        <v>438</v>
      </c>
      <c r="C23" s="37" t="s">
        <v>439</v>
      </c>
      <c r="D23" s="73">
        <f>+D24+D25</f>
        <v>39657685775</v>
      </c>
      <c r="E23" s="73">
        <f t="shared" ref="E23:S23" si="7">+E24+E25</f>
        <v>0</v>
      </c>
      <c r="F23" s="73">
        <f t="shared" si="7"/>
        <v>39657685775</v>
      </c>
      <c r="G23" s="73">
        <f t="shared" si="7"/>
        <v>913001177</v>
      </c>
      <c r="H23" s="73">
        <f t="shared" si="7"/>
        <v>0</v>
      </c>
      <c r="I23" s="73">
        <f t="shared" si="7"/>
        <v>0</v>
      </c>
      <c r="J23" s="73">
        <f t="shared" si="7"/>
        <v>0</v>
      </c>
      <c r="K23" s="73">
        <f t="shared" si="7"/>
        <v>0</v>
      </c>
      <c r="L23" s="73">
        <f t="shared" si="7"/>
        <v>0</v>
      </c>
      <c r="M23" s="73">
        <f t="shared" si="7"/>
        <v>0</v>
      </c>
      <c r="N23" s="73">
        <f t="shared" si="7"/>
        <v>0</v>
      </c>
      <c r="O23" s="73">
        <f t="shared" si="7"/>
        <v>0</v>
      </c>
      <c r="P23" s="73">
        <f t="shared" si="7"/>
        <v>0</v>
      </c>
      <c r="Q23" s="73">
        <f t="shared" si="7"/>
        <v>0</v>
      </c>
      <c r="R23" s="73">
        <f t="shared" si="7"/>
        <v>0</v>
      </c>
      <c r="S23" s="73">
        <f t="shared" si="7"/>
        <v>913001177</v>
      </c>
      <c r="T23" s="83">
        <f>+S23/F23</f>
        <v>2.302204879477741E-2</v>
      </c>
    </row>
    <row r="24" spans="2:20" x14ac:dyDescent="0.35">
      <c r="B24" t="s">
        <v>440</v>
      </c>
      <c r="C24" t="s">
        <v>441</v>
      </c>
      <c r="D24" s="73"/>
      <c r="E24" s="73"/>
      <c r="F24" s="73">
        <f>+D24+E24</f>
        <v>0</v>
      </c>
      <c r="G24" s="73"/>
      <c r="H24" s="73"/>
      <c r="I24" s="73"/>
      <c r="J24" s="73"/>
      <c r="K24" s="73">
        <f>+I24+J24</f>
        <v>0</v>
      </c>
      <c r="L24" s="73"/>
      <c r="M24" s="73"/>
      <c r="N24" s="73"/>
      <c r="O24" s="73"/>
      <c r="P24" s="73"/>
      <c r="Q24" s="73"/>
      <c r="R24" s="73"/>
      <c r="S24" s="73"/>
      <c r="T24" s="83">
        <v>0</v>
      </c>
    </row>
    <row r="25" spans="2:20" x14ac:dyDescent="0.35">
      <c r="B25" t="s">
        <v>442</v>
      </c>
      <c r="C25" t="s">
        <v>443</v>
      </c>
      <c r="D25" s="73">
        <f>+D26+D28+D29+D30</f>
        <v>39657685775</v>
      </c>
      <c r="E25" s="73">
        <f>+E26+E28+E29+E30</f>
        <v>0</v>
      </c>
      <c r="F25" s="73">
        <f>+F26+F28+F29+F30</f>
        <v>39657685775</v>
      </c>
      <c r="G25" s="73">
        <f t="shared" ref="G25:R25" si="8">+G26+G28+G29+G30</f>
        <v>913001177</v>
      </c>
      <c r="H25" s="73">
        <f t="shared" si="8"/>
        <v>0</v>
      </c>
      <c r="I25" s="73">
        <f t="shared" si="8"/>
        <v>0</v>
      </c>
      <c r="J25" s="73">
        <f t="shared" si="8"/>
        <v>0</v>
      </c>
      <c r="K25" s="73">
        <f t="shared" si="8"/>
        <v>0</v>
      </c>
      <c r="L25" s="73">
        <f t="shared" si="8"/>
        <v>0</v>
      </c>
      <c r="M25" s="73">
        <f t="shared" si="8"/>
        <v>0</v>
      </c>
      <c r="N25" s="73">
        <f t="shared" si="8"/>
        <v>0</v>
      </c>
      <c r="O25" s="73">
        <f t="shared" si="8"/>
        <v>0</v>
      </c>
      <c r="P25" s="73">
        <f t="shared" si="8"/>
        <v>0</v>
      </c>
      <c r="Q25" s="73">
        <f t="shared" si="8"/>
        <v>0</v>
      </c>
      <c r="R25" s="73">
        <f t="shared" si="8"/>
        <v>0</v>
      </c>
      <c r="S25" s="73">
        <f>+S26+S28+S29+S30</f>
        <v>913001177</v>
      </c>
      <c r="T25" s="83">
        <f>+S25/F25</f>
        <v>2.302204879477741E-2</v>
      </c>
    </row>
    <row r="26" spans="2:20" x14ac:dyDescent="0.35">
      <c r="B26" t="s">
        <v>444</v>
      </c>
      <c r="C26" t="s">
        <v>445</v>
      </c>
      <c r="D26" s="73">
        <v>39657685775</v>
      </c>
      <c r="E26" s="73"/>
      <c r="F26" s="73">
        <f>+D26+E26</f>
        <v>39657685775</v>
      </c>
      <c r="G26" s="73">
        <v>913001177</v>
      </c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>
        <f>SUM(G26:R26)</f>
        <v>913001177</v>
      </c>
      <c r="T26" s="83">
        <f>+S26/F26</f>
        <v>2.302204879477741E-2</v>
      </c>
    </row>
    <row r="27" spans="2:20" x14ac:dyDescent="0.35">
      <c r="B27" t="s">
        <v>446</v>
      </c>
      <c r="C27" t="s">
        <v>447</v>
      </c>
      <c r="D27" s="73"/>
      <c r="E27" s="73"/>
      <c r="F27" s="73">
        <f>+D27+E27</f>
        <v>0</v>
      </c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83">
        <v>0</v>
      </c>
    </row>
    <row r="28" spans="2:20" x14ac:dyDescent="0.35">
      <c r="B28" t="s">
        <v>448</v>
      </c>
      <c r="C28" t="s">
        <v>449</v>
      </c>
      <c r="D28" s="73"/>
      <c r="E28" s="73"/>
      <c r="F28" s="73">
        <f>+D28+E28</f>
        <v>0</v>
      </c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83">
        <v>0</v>
      </c>
    </row>
    <row r="29" spans="2:20" x14ac:dyDescent="0.35">
      <c r="B29" t="s">
        <v>450</v>
      </c>
      <c r="C29" t="s">
        <v>451</v>
      </c>
      <c r="D29" s="73"/>
      <c r="E29" s="73"/>
      <c r="F29" s="73">
        <f>+D29+E29</f>
        <v>0</v>
      </c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83">
        <v>0</v>
      </c>
    </row>
    <row r="30" spans="2:20" x14ac:dyDescent="0.35">
      <c r="B30" t="s">
        <v>452</v>
      </c>
      <c r="C30" t="s">
        <v>453</v>
      </c>
      <c r="D30" s="73"/>
      <c r="E30" s="73"/>
      <c r="F30" s="73">
        <f>+D30+E30</f>
        <v>0</v>
      </c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83">
        <v>0</v>
      </c>
    </row>
    <row r="31" spans="2:20" x14ac:dyDescent="0.35"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</row>
    <row r="32" spans="2:20" x14ac:dyDescent="0.35">
      <c r="B32" s="84" t="s">
        <v>21</v>
      </c>
      <c r="C32" s="84"/>
      <c r="D32" s="85">
        <f>+D23</f>
        <v>39657685775</v>
      </c>
      <c r="E32" s="85">
        <f t="shared" ref="E32:S32" si="9">+E23</f>
        <v>0</v>
      </c>
      <c r="F32" s="85">
        <f t="shared" si="9"/>
        <v>39657685775</v>
      </c>
      <c r="G32" s="85">
        <f t="shared" si="9"/>
        <v>913001177</v>
      </c>
      <c r="H32" s="85">
        <f>+H23</f>
        <v>0</v>
      </c>
      <c r="I32" s="85">
        <f>+I23</f>
        <v>0</v>
      </c>
      <c r="J32" s="85">
        <f t="shared" si="9"/>
        <v>0</v>
      </c>
      <c r="K32" s="85">
        <f t="shared" si="9"/>
        <v>0</v>
      </c>
      <c r="L32" s="85">
        <f t="shared" si="9"/>
        <v>0</v>
      </c>
      <c r="M32" s="85">
        <f t="shared" si="9"/>
        <v>0</v>
      </c>
      <c r="N32" s="85">
        <f t="shared" si="9"/>
        <v>0</v>
      </c>
      <c r="O32" s="85">
        <f t="shared" si="9"/>
        <v>0</v>
      </c>
      <c r="P32" s="85">
        <f t="shared" si="9"/>
        <v>0</v>
      </c>
      <c r="Q32" s="85">
        <f t="shared" si="9"/>
        <v>0</v>
      </c>
      <c r="R32" s="85">
        <f t="shared" si="9"/>
        <v>0</v>
      </c>
      <c r="S32" s="85">
        <f t="shared" si="9"/>
        <v>913001177</v>
      </c>
      <c r="T32" s="86">
        <f>+S32/F32</f>
        <v>2.302204879477741E-2</v>
      </c>
    </row>
    <row r="33" spans="2:20" x14ac:dyDescent="0.35"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2:20" x14ac:dyDescent="0.35">
      <c r="B34" s="87" t="s">
        <v>454</v>
      </c>
      <c r="C34" s="87"/>
      <c r="D34" s="88">
        <f>+D21+D32</f>
        <v>45029140591</v>
      </c>
      <c r="E34" s="88">
        <f t="shared" ref="E34:R34" si="10">+E21+E32</f>
        <v>0</v>
      </c>
      <c r="F34" s="88">
        <f>+F21+F32</f>
        <v>45029140591</v>
      </c>
      <c r="G34" s="88">
        <f t="shared" si="10"/>
        <v>913001177</v>
      </c>
      <c r="H34" s="88">
        <f t="shared" si="10"/>
        <v>0</v>
      </c>
      <c r="I34" s="88">
        <f>+I21+I32</f>
        <v>0</v>
      </c>
      <c r="J34" s="88">
        <f t="shared" si="10"/>
        <v>0</v>
      </c>
      <c r="K34" s="88">
        <f t="shared" si="10"/>
        <v>0</v>
      </c>
      <c r="L34" s="88">
        <f t="shared" si="10"/>
        <v>0</v>
      </c>
      <c r="M34" s="88">
        <f t="shared" si="10"/>
        <v>0</v>
      </c>
      <c r="N34" s="88">
        <f t="shared" si="10"/>
        <v>0</v>
      </c>
      <c r="O34" s="88">
        <f t="shared" si="10"/>
        <v>0</v>
      </c>
      <c r="P34" s="88">
        <f t="shared" si="10"/>
        <v>0</v>
      </c>
      <c r="Q34" s="88">
        <f t="shared" si="10"/>
        <v>0</v>
      </c>
      <c r="R34" s="88">
        <f t="shared" si="10"/>
        <v>0</v>
      </c>
      <c r="S34" s="88">
        <f>+S21+S32</f>
        <v>913001177</v>
      </c>
      <c r="T34" s="89">
        <f>+S34/F34</f>
        <v>2.0275785080883423E-2</v>
      </c>
    </row>
    <row r="35" spans="2:20" x14ac:dyDescent="0.35">
      <c r="B35" s="90"/>
      <c r="C35" s="90"/>
      <c r="D35" s="91"/>
      <c r="E35" s="91"/>
      <c r="F35" s="91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3"/>
    </row>
    <row r="36" spans="2:20" ht="78" customHeight="1" x14ac:dyDescent="0.35">
      <c r="C36" s="94"/>
      <c r="D36" s="78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6"/>
      <c r="T36" s="95"/>
    </row>
    <row r="37" spans="2:20" ht="16.899999999999999" customHeight="1" x14ac:dyDescent="0.35">
      <c r="C37" s="97" t="s">
        <v>455</v>
      </c>
      <c r="G37" s="98" t="s">
        <v>113</v>
      </c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</row>
    <row r="38" spans="2:20" ht="28.9" customHeight="1" x14ac:dyDescent="0.35">
      <c r="C38" s="100" t="s">
        <v>456</v>
      </c>
      <c r="G38" s="101" t="s">
        <v>457</v>
      </c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</row>
    <row r="39" spans="2:20" ht="28.9" customHeight="1" x14ac:dyDescent="0.35">
      <c r="C39" s="103"/>
      <c r="G39" s="104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</row>
    <row r="41" spans="2:20" ht="16.5" x14ac:dyDescent="0.35">
      <c r="B41" t="s">
        <v>458</v>
      </c>
      <c r="F41" s="105"/>
      <c r="K41" s="78"/>
    </row>
  </sheetData>
  <mergeCells count="2">
    <mergeCell ref="G37:T37"/>
    <mergeCell ref="G38:T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INGRESOS</vt:lpstr>
      <vt:lpstr>GASTOS</vt:lpstr>
      <vt:lpstr>RESERVAS</vt:lpstr>
      <vt:lpstr>RESERVAS INGRESOS</vt:lpstr>
      <vt:lpstr>GASTOS!Títulos_a_imprimir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2021-02-06T01:01:31Z</cp:lastPrinted>
  <dcterms:created xsi:type="dcterms:W3CDTF">2021-02-01T15:12:33Z</dcterms:created>
  <dcterms:modified xsi:type="dcterms:W3CDTF">2021-02-06T01:05:05Z</dcterms:modified>
</cp:coreProperties>
</file>