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santos\Desktop\PRESUPUESTO_2021\REPORTES DICIEMBRE\EJECUCIONES\"/>
    </mc:Choice>
  </mc:AlternateContent>
  <xr:revisionPtr revIDLastSave="0" documentId="13_ncr:1_{681B436B-9E29-4CB8-AE4B-C166710A25C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EJEC RESERVAS PRESUPUESTALES" sheetId="1" r:id="rId1"/>
    <sheet name="EJEC RENTAS E INGRESOS" sheetId="2" r:id="rId2"/>
    <sheet name="EJEC GASTOS E INVERSIONES" sheetId="3" r:id="rId3"/>
    <sheet name="EJEC RESERVAS  INGRESOS 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4" l="1"/>
  <c r="F29" i="4"/>
  <c r="F28" i="4"/>
  <c r="F25" i="4" s="1"/>
  <c r="F27" i="4"/>
  <c r="S26" i="4"/>
  <c r="T26" i="4" s="1"/>
  <c r="F26" i="4"/>
  <c r="R25" i="4"/>
  <c r="R23" i="4" s="1"/>
  <c r="R32" i="4" s="1"/>
  <c r="Q25" i="4"/>
  <c r="P25" i="4"/>
  <c r="P23" i="4" s="1"/>
  <c r="P32" i="4" s="1"/>
  <c r="O25" i="4"/>
  <c r="O23" i="4" s="1"/>
  <c r="O32" i="4" s="1"/>
  <c r="N25" i="4"/>
  <c r="N23" i="4" s="1"/>
  <c r="N32" i="4" s="1"/>
  <c r="M25" i="4"/>
  <c r="M23" i="4" s="1"/>
  <c r="M32" i="4" s="1"/>
  <c r="L25" i="4"/>
  <c r="K25" i="4"/>
  <c r="J25" i="4"/>
  <c r="I25" i="4"/>
  <c r="H25" i="4"/>
  <c r="G25" i="4"/>
  <c r="E25" i="4"/>
  <c r="D25" i="4"/>
  <c r="D23" i="4" s="1"/>
  <c r="D32" i="4" s="1"/>
  <c r="K24" i="4"/>
  <c r="F24" i="4"/>
  <c r="F23" i="4" s="1"/>
  <c r="F32" i="4" s="1"/>
  <c r="Q23" i="4"/>
  <c r="Q32" i="4" s="1"/>
  <c r="L23" i="4"/>
  <c r="L32" i="4" s="1"/>
  <c r="K23" i="4"/>
  <c r="K32" i="4" s="1"/>
  <c r="J23" i="4"/>
  <c r="J32" i="4" s="1"/>
  <c r="I23" i="4"/>
  <c r="I32" i="4" s="1"/>
  <c r="H23" i="4"/>
  <c r="H32" i="4" s="1"/>
  <c r="G23" i="4"/>
  <c r="G32" i="4" s="1"/>
  <c r="E23" i="4"/>
  <c r="E32" i="4" s="1"/>
  <c r="F19" i="4"/>
  <c r="S18" i="4"/>
  <c r="F18" i="4"/>
  <c r="F16" i="4" s="1"/>
  <c r="S17" i="4"/>
  <c r="F17" i="4"/>
  <c r="N16" i="4"/>
  <c r="M16" i="4"/>
  <c r="L16" i="4"/>
  <c r="K16" i="4"/>
  <c r="J16" i="4"/>
  <c r="I16" i="4"/>
  <c r="H16" i="4"/>
  <c r="G16" i="4"/>
  <c r="S16" i="4" s="1"/>
  <c r="E16" i="4"/>
  <c r="D16" i="4"/>
  <c r="S15" i="4"/>
  <c r="F15" i="4"/>
  <c r="F14" i="4"/>
  <c r="F13" i="4"/>
  <c r="F12" i="4"/>
  <c r="S11" i="4"/>
  <c r="S10" i="4" s="1"/>
  <c r="D11" i="4"/>
  <c r="D10" i="4" s="1"/>
  <c r="R10" i="4"/>
  <c r="Q10" i="4"/>
  <c r="Q9" i="4" s="1"/>
  <c r="Q8" i="4" s="1"/>
  <c r="Q21" i="4" s="1"/>
  <c r="P10" i="4"/>
  <c r="O10" i="4"/>
  <c r="N10" i="4"/>
  <c r="M10" i="4"/>
  <c r="L10" i="4"/>
  <c r="K10" i="4"/>
  <c r="K9" i="4" s="1"/>
  <c r="K8" i="4" s="1"/>
  <c r="K21" i="4" s="1"/>
  <c r="K34" i="4" s="1"/>
  <c r="J10" i="4"/>
  <c r="J9" i="4" s="1"/>
  <c r="J8" i="4" s="1"/>
  <c r="J21" i="4" s="1"/>
  <c r="I10" i="4"/>
  <c r="I9" i="4" s="1"/>
  <c r="I8" i="4" s="1"/>
  <c r="I21" i="4" s="1"/>
  <c r="H10" i="4"/>
  <c r="H9" i="4" s="1"/>
  <c r="H8" i="4" s="1"/>
  <c r="H21" i="4" s="1"/>
  <c r="H34" i="4" s="1"/>
  <c r="G10" i="4"/>
  <c r="E10" i="4"/>
  <c r="E9" i="4" s="1"/>
  <c r="E8" i="4" s="1"/>
  <c r="E21" i="4" s="1"/>
  <c r="R9" i="4"/>
  <c r="P9" i="4"/>
  <c r="P8" i="4" s="1"/>
  <c r="P21" i="4" s="1"/>
  <c r="O9" i="4"/>
  <c r="O8" i="4" s="1"/>
  <c r="O21" i="4" s="1"/>
  <c r="N9" i="4"/>
  <c r="N8" i="4" s="1"/>
  <c r="N21" i="4" s="1"/>
  <c r="N34" i="4" s="1"/>
  <c r="M9" i="4"/>
  <c r="M8" i="4" s="1"/>
  <c r="M21" i="4" s="1"/>
  <c r="M34" i="4" s="1"/>
  <c r="L9" i="4"/>
  <c r="G9" i="4"/>
  <c r="R8" i="4"/>
  <c r="R21" i="4" s="1"/>
  <c r="L8" i="4"/>
  <c r="L21" i="4" s="1"/>
  <c r="G8" i="4"/>
  <c r="G21" i="4" s="1"/>
  <c r="G34" i="4" s="1"/>
  <c r="O34" i="4" l="1"/>
  <c r="P34" i="4"/>
  <c r="Q34" i="4"/>
  <c r="E34" i="4"/>
  <c r="F10" i="4"/>
  <c r="D9" i="4"/>
  <c r="L34" i="4"/>
  <c r="T10" i="4"/>
  <c r="S9" i="4"/>
  <c r="I34" i="4"/>
  <c r="R34" i="4"/>
  <c r="J34" i="4"/>
  <c r="F11" i="4"/>
  <c r="T11" i="4"/>
  <c r="S25" i="4"/>
  <c r="T9" i="4" l="1"/>
  <c r="S8" i="4"/>
  <c r="D8" i="4"/>
  <c r="F9" i="4"/>
  <c r="S23" i="4"/>
  <c r="T25" i="4"/>
  <c r="T23" i="4" l="1"/>
  <c r="S32" i="4"/>
  <c r="T32" i="4" s="1"/>
  <c r="F8" i="4"/>
  <c r="F21" i="4" s="1"/>
  <c r="F34" i="4" s="1"/>
  <c r="D21" i="4"/>
  <c r="D34" i="4" s="1"/>
  <c r="T8" i="4"/>
  <c r="S21" i="4"/>
  <c r="S34" i="4" l="1"/>
  <c r="T34" i="4" s="1"/>
  <c r="T21" i="4"/>
  <c r="K92" i="3" l="1"/>
  <c r="V86" i="3"/>
  <c r="U86" i="3"/>
  <c r="U92" i="3" s="1"/>
  <c r="T86" i="3"/>
  <c r="T92" i="3" s="1"/>
  <c r="R86" i="3"/>
  <c r="R92" i="3" s="1"/>
  <c r="Q86" i="3"/>
  <c r="Q92" i="3" s="1"/>
  <c r="P86" i="3"/>
  <c r="N86" i="3"/>
  <c r="M86" i="3"/>
  <c r="L86" i="3"/>
  <c r="K86" i="3"/>
  <c r="J86" i="3"/>
  <c r="J92" i="3" s="1"/>
  <c r="I86" i="3"/>
  <c r="I92" i="3" s="1"/>
  <c r="H86" i="3"/>
  <c r="H92" i="3" s="1"/>
  <c r="G86" i="3"/>
  <c r="G92" i="3" s="1"/>
  <c r="F86" i="3"/>
  <c r="F92" i="3" s="1"/>
  <c r="E86" i="3"/>
  <c r="E92" i="3" s="1"/>
  <c r="D86" i="3"/>
  <c r="D92" i="3" s="1"/>
  <c r="C86" i="3"/>
  <c r="V83" i="3"/>
  <c r="U83" i="3"/>
  <c r="T83" i="3"/>
  <c r="R83" i="3"/>
  <c r="Q83" i="3"/>
  <c r="P83" i="3"/>
  <c r="P92" i="3" s="1"/>
  <c r="N83" i="3"/>
  <c r="N92" i="3" s="1"/>
  <c r="M83" i="3"/>
  <c r="M92" i="3" s="1"/>
  <c r="L83" i="3"/>
  <c r="L92" i="3" s="1"/>
  <c r="K83" i="3"/>
  <c r="J83" i="3"/>
  <c r="I83" i="3"/>
  <c r="H83" i="3"/>
  <c r="G83" i="3"/>
  <c r="F83" i="3"/>
  <c r="E83" i="3"/>
  <c r="D83" i="3"/>
  <c r="C83" i="3"/>
  <c r="C92" i="3" s="1"/>
  <c r="V37" i="3"/>
  <c r="U37" i="3"/>
  <c r="T37" i="3"/>
  <c r="R37" i="3"/>
  <c r="Q37" i="3"/>
  <c r="P37" i="3"/>
  <c r="N37" i="3"/>
  <c r="M37" i="3"/>
  <c r="L37" i="3"/>
  <c r="K37" i="3"/>
  <c r="J37" i="3"/>
  <c r="I37" i="3"/>
  <c r="H37" i="3"/>
  <c r="G37" i="3"/>
  <c r="F37" i="3"/>
  <c r="E37" i="3"/>
  <c r="D37" i="3"/>
  <c r="C37" i="3"/>
  <c r="V11" i="3"/>
  <c r="U11" i="3"/>
  <c r="T11" i="3"/>
  <c r="R11" i="3"/>
  <c r="Q11" i="3"/>
  <c r="P11" i="3"/>
  <c r="N11" i="3"/>
  <c r="M11" i="3"/>
  <c r="L11" i="3"/>
  <c r="K11" i="3"/>
  <c r="J11" i="3"/>
  <c r="I11" i="3"/>
  <c r="H11" i="3"/>
  <c r="G11" i="3"/>
  <c r="F11" i="3"/>
  <c r="E11" i="3"/>
  <c r="D11" i="3"/>
  <c r="C11" i="3"/>
  <c r="H5" i="3"/>
</calcChain>
</file>

<file path=xl/sharedStrings.xml><?xml version="1.0" encoding="utf-8"?>
<sst xmlns="http://schemas.openxmlformats.org/spreadsheetml/2006/main" count="701" uniqueCount="487">
  <si>
    <t>2021</t>
  </si>
  <si>
    <t>1</t>
  </si>
  <si>
    <t>TOTALES</t>
  </si>
  <si>
    <t>13</t>
  </si>
  <si>
    <t>GASTOS</t>
  </si>
  <si>
    <t>131</t>
  </si>
  <si>
    <t>GASTOS DE FUNCIONAMIENTO</t>
  </si>
  <si>
    <t>13101</t>
  </si>
  <si>
    <t>Gastos de personal</t>
  </si>
  <si>
    <t>1310101</t>
  </si>
  <si>
    <t>Planta de personal permanente</t>
  </si>
  <si>
    <t>131010101</t>
  </si>
  <si>
    <t>Factores constitutivos de salario</t>
  </si>
  <si>
    <t>13101010101</t>
  </si>
  <si>
    <t>Factores salariales comunes</t>
  </si>
  <si>
    <t>1310101010101</t>
  </si>
  <si>
    <t>Sueldo básico</t>
  </si>
  <si>
    <t>1310101010110</t>
  </si>
  <si>
    <t>Prima de navidad</t>
  </si>
  <si>
    <t>1310101010111</t>
  </si>
  <si>
    <t>Prima de vacaciones</t>
  </si>
  <si>
    <t>13101010102</t>
  </si>
  <si>
    <t>Factores salariales especiales</t>
  </si>
  <si>
    <t>1310101010202</t>
  </si>
  <si>
    <t>Prima técnica</t>
  </si>
  <si>
    <t>131010102</t>
  </si>
  <si>
    <t>Contribuciones inherentes a la nómina</t>
  </si>
  <si>
    <t>13101010203</t>
  </si>
  <si>
    <t>Aportes de cesantías</t>
  </si>
  <si>
    <t>1310101020302</t>
  </si>
  <si>
    <t>Aportes de cesantías a fondos privados</t>
  </si>
  <si>
    <t>131010103</t>
  </si>
  <si>
    <t>Remuneraciones no constitutivas de factor salarial</t>
  </si>
  <si>
    <t>13101010301</t>
  </si>
  <si>
    <t>Indemnización por vacaciones</t>
  </si>
  <si>
    <t>13101010302</t>
  </si>
  <si>
    <t>Bonificación por recreación</t>
  </si>
  <si>
    <t>13101010305</t>
  </si>
  <si>
    <t>Reconocimiento por permanencia en el servicio público - Bogotá D.C.</t>
  </si>
  <si>
    <t>13102</t>
  </si>
  <si>
    <t>Adquisición de bienes y servicios</t>
  </si>
  <si>
    <t>1310201</t>
  </si>
  <si>
    <t>Adquisición de activos no financieros</t>
  </si>
  <si>
    <t>131020101</t>
  </si>
  <si>
    <t>Activos fijos</t>
  </si>
  <si>
    <t>13102010101</t>
  </si>
  <si>
    <t>Maquinaria y equipo</t>
  </si>
  <si>
    <t>1310201010103</t>
  </si>
  <si>
    <t>Maquinaria para uso general</t>
  </si>
  <si>
    <t>1310202</t>
  </si>
  <si>
    <t>Adquisiciones diferentes de activos no financieros</t>
  </si>
  <si>
    <t>131020201</t>
  </si>
  <si>
    <t>Materiales y suministros</t>
  </si>
  <si>
    <t>13102020101</t>
  </si>
  <si>
    <t>Productos alimenticios, bebidas y tabaco; textiles, prendas de vestir y productos de cuero</t>
  </si>
  <si>
    <t>1310202010105</t>
  </si>
  <si>
    <t>Artículos textiles (excepto prendas de vestir)</t>
  </si>
  <si>
    <t>1310202010106</t>
  </si>
  <si>
    <t>Dotación (prendas de vestir y calzado)</t>
  </si>
  <si>
    <t>13102020102</t>
  </si>
  <si>
    <t>Otros bienes transportables (excepto productos metálicos, maquinaria y equipo</t>
  </si>
  <si>
    <t>1310202010202</t>
  </si>
  <si>
    <t>Pasta o pulpa, papel y productos de papel; impresos y artículos relacionados</t>
  </si>
  <si>
    <t>1310202010203</t>
  </si>
  <si>
    <t>Productos de hornos de coque, de refinación de petróleo y combustible</t>
  </si>
  <si>
    <t>1310202010205</t>
  </si>
  <si>
    <t>Otros productos químicos; fibras artificiales (o fibras industriales hechas por el hombre)</t>
  </si>
  <si>
    <t>1310202010206</t>
  </si>
  <si>
    <t>Productos de caucho y plástico</t>
  </si>
  <si>
    <t>1310202010207</t>
  </si>
  <si>
    <t>Vidrio y productos de vidrio y otros productos no metálicos n.c.p.</t>
  </si>
  <si>
    <t>131020202</t>
  </si>
  <si>
    <t>Adquisición de servicios</t>
  </si>
  <si>
    <t>13102020201</t>
  </si>
  <si>
    <t>Servicios de venta y de distribución; alojamiento; servicios de suministro de comidas y bebidas; servicios de transporte; y servicios de distribución de electricidad, gas y agua</t>
  </si>
  <si>
    <t>1310202020102</t>
  </si>
  <si>
    <t>Servicios de transporte de pasajeros</t>
  </si>
  <si>
    <t>1310202020106</t>
  </si>
  <si>
    <t>Servicios postales y de mensajería</t>
  </si>
  <si>
    <t>131020202010601</t>
  </si>
  <si>
    <t>Servicios de mensajería</t>
  </si>
  <si>
    <t>13102020202</t>
  </si>
  <si>
    <t>Servicios financieros y servicios conexos, servicios inmobiliarios y servicios de leasing</t>
  </si>
  <si>
    <t>1310202020201</t>
  </si>
  <si>
    <t>Servicios financieros y servicios conexos</t>
  </si>
  <si>
    <t>131020202020110</t>
  </si>
  <si>
    <t>Servicios de seguro obligatorio de accidentes de tránsito (SOAT)</t>
  </si>
  <si>
    <t>131020202020112</t>
  </si>
  <si>
    <t>Otros servicios de seguros distintos de los seguros de vida n.c.p.</t>
  </si>
  <si>
    <t>1310202020202</t>
  </si>
  <si>
    <t>Servicios inmobiliarios</t>
  </si>
  <si>
    <t>131020202020201</t>
  </si>
  <si>
    <t>Servicios de alquiler o arrendamiento con o sin opción de compra relativos a bienes inmuebles no residenciales propios o arrendados</t>
  </si>
  <si>
    <t>13102020203</t>
  </si>
  <si>
    <t>Servicios prestados a las empresas y servicios de producción</t>
  </si>
  <si>
    <t>1310202020302</t>
  </si>
  <si>
    <t>Servicios jurídicos y contables</t>
  </si>
  <si>
    <t>131020202030202</t>
  </si>
  <si>
    <t>Servicios de arbitraje y conciliación</t>
  </si>
  <si>
    <t>131020202030203</t>
  </si>
  <si>
    <t>Otros servicios jurídicos n.c.p.</t>
  </si>
  <si>
    <t>1310202020303</t>
  </si>
  <si>
    <t>Otros servicios profesionales, científicos y técnicos</t>
  </si>
  <si>
    <t>131020202030313</t>
  </si>
  <si>
    <t>Otros servicios profesionales y técnicos n.c.p.</t>
  </si>
  <si>
    <t>1310202020304</t>
  </si>
  <si>
    <t>Servicios de telecomunicaciones, transmisión y suministro de información</t>
  </si>
  <si>
    <t>131020202030401</t>
  </si>
  <si>
    <t>Servicios de telefonía fija</t>
  </si>
  <si>
    <t>131020202030402</t>
  </si>
  <si>
    <t>Servicios de telecomunicaciones móviles</t>
  </si>
  <si>
    <t>131020202030408</t>
  </si>
  <si>
    <t>Servicios de transmisión</t>
  </si>
  <si>
    <t>1310202020305</t>
  </si>
  <si>
    <t>Servicios de soporte</t>
  </si>
  <si>
    <t>131020202030501</t>
  </si>
  <si>
    <t>Servicios de protección (guardas de seguridad)</t>
  </si>
  <si>
    <t>131020202030502</t>
  </si>
  <si>
    <t>Servicios de limpieza general</t>
  </si>
  <si>
    <t>1310202020306</t>
  </si>
  <si>
    <t>Servicios de mantenimiento, reparación e instalación (excepto servicios de construcción)</t>
  </si>
  <si>
    <t>131020202030604</t>
  </si>
  <si>
    <t>Servicios de mantenimiento y reparación de maquinaria y equipo de transporte</t>
  </si>
  <si>
    <t>13102020204</t>
  </si>
  <si>
    <t>Servicios administrativos del Gobierno</t>
  </si>
  <si>
    <t>1310202020401</t>
  </si>
  <si>
    <t>Otros servicios públicos generales del Gobierno n.c.p.</t>
  </si>
  <si>
    <t>131020202040101</t>
  </si>
  <si>
    <t>Energía</t>
  </si>
  <si>
    <t>131020202040102</t>
  </si>
  <si>
    <t>Acueducto y alcantarillado</t>
  </si>
  <si>
    <t>131020202040103</t>
  </si>
  <si>
    <t>Aseo</t>
  </si>
  <si>
    <t>131020202040104</t>
  </si>
  <si>
    <t>Gas</t>
  </si>
  <si>
    <t>13102020206</t>
  </si>
  <si>
    <t>Capacitación</t>
  </si>
  <si>
    <t>13102020207</t>
  </si>
  <si>
    <t>Bienestar e incentivos</t>
  </si>
  <si>
    <t>13102020208</t>
  </si>
  <si>
    <t>Salud ocupacional</t>
  </si>
  <si>
    <t>133</t>
  </si>
  <si>
    <t>INVERSIÓN</t>
  </si>
  <si>
    <t>13301</t>
  </si>
  <si>
    <t>DIRECTA</t>
  </si>
  <si>
    <t>1330115</t>
  </si>
  <si>
    <t>Bogotá Mejor Para Todos</t>
  </si>
  <si>
    <t>133011502</t>
  </si>
  <si>
    <t>Pilar Democracia urbana</t>
  </si>
  <si>
    <t>13301150213</t>
  </si>
  <si>
    <t>Infraestructura para el desarrollo del hábitat</t>
  </si>
  <si>
    <t>133011502130130</t>
  </si>
  <si>
    <t>130 - Gestión integral de residuos sólidos orientada al aprovechamiento</t>
  </si>
  <si>
    <t>133011502130130001109</t>
  </si>
  <si>
    <t>1109 - Gestión integral de residuos sólidos orientada al aprovechamiento</t>
  </si>
  <si>
    <t>1030400981</t>
  </si>
  <si>
    <t>Contratación de personal para el apoyo a la gestión</t>
  </si>
  <si>
    <t>1010105330</t>
  </si>
  <si>
    <t>Construcción, demolición, adecuación, estabilización de equipamientos o infraestructuras para la gestión integral de residuos sólidos y/o lixiviados</t>
  </si>
  <si>
    <t>1020600892</t>
  </si>
  <si>
    <t>Adquisición de servicios de transporte para apoyar el desarrollo de las labores de los proyectos de la entidad</t>
  </si>
  <si>
    <t>1050200510</t>
  </si>
  <si>
    <t>Operación, administración y mantenimiento del centro de reciclaje la alquería; reuniones itinerantes</t>
  </si>
  <si>
    <t>1050300060</t>
  </si>
  <si>
    <t>Interventoría a la prestación del servicio relacionado con la gestión de residuos solidos</t>
  </si>
  <si>
    <t>1050300120</t>
  </si>
  <si>
    <t>Pago de actividades relacionadas con la gestión integral de residuos, no cubiertas en la tarifa regulada del servicio público de aseo</t>
  </si>
  <si>
    <t>1010301221</t>
  </si>
  <si>
    <t>Atención a las actividades de las obligaciones de hacer</t>
  </si>
  <si>
    <t>133011502130132</t>
  </si>
  <si>
    <t>132 - Gestión para los servicios funerarios distritales</t>
  </si>
  <si>
    <t>133011502130132001048</t>
  </si>
  <si>
    <t>1048 - Gestión para la ampliación y modernización de los servicios funerarios prestados en los cementerios de propiedad del Distrito Capital</t>
  </si>
  <si>
    <t>1010100960</t>
  </si>
  <si>
    <t>Construcción, demolición y adecuación de equipamientos de servicios funerarios</t>
  </si>
  <si>
    <t>1030400651</t>
  </si>
  <si>
    <t>Personal de apoyo para gestión de servicios funerarios</t>
  </si>
  <si>
    <t>1050300010</t>
  </si>
  <si>
    <t>Interventoría de la concesión de cementerios</t>
  </si>
  <si>
    <t>133011503</t>
  </si>
  <si>
    <t>Pilar Construcción de comunidad y cultura ciudadana</t>
  </si>
  <si>
    <t>13301150319</t>
  </si>
  <si>
    <t>Seguridad y convivencia para todos</t>
  </si>
  <si>
    <t>133011503190148</t>
  </si>
  <si>
    <t>148 - Seguridad y convivencia para Bogotá</t>
  </si>
  <si>
    <t>133011503190148001045</t>
  </si>
  <si>
    <t>1045 - Gestión para la eficiencia energética del servicio de alumbrado público</t>
  </si>
  <si>
    <t>1050300020</t>
  </si>
  <si>
    <t>Interventoría a la prestación del servicio de alumbrado público</t>
  </si>
  <si>
    <t>1030400761</t>
  </si>
  <si>
    <t>Personal de apoyo para la gestión del alumbrado público</t>
  </si>
  <si>
    <t>133011507</t>
  </si>
  <si>
    <t>Eje transversal Gobierno legítimo, fortalecimiento local y eficiencia</t>
  </si>
  <si>
    <t>13301150742</t>
  </si>
  <si>
    <t>Transparencia, gestión pública y servicio a la ciudadanía</t>
  </si>
  <si>
    <t>133011507420185</t>
  </si>
  <si>
    <t>185 - Fortalecimiento a la gestión pública efectiva y eficiente</t>
  </si>
  <si>
    <t>133011507420185001042</t>
  </si>
  <si>
    <t>1042 - Fortalecimiento institucional en la gestión pública</t>
  </si>
  <si>
    <t>1020600882</t>
  </si>
  <si>
    <t>Adquisición de servicios de aseo y cafetería para los proyectos de la entidad</t>
  </si>
  <si>
    <t>1020300110</t>
  </si>
  <si>
    <t>Equipos, materiales, suministros y servicios para el proceso de gestión</t>
  </si>
  <si>
    <t>1020400070</t>
  </si>
  <si>
    <t>Gastos mantenimiento preventivo y correctivo de la infraestructura tecnológica y arrendamiento de equipos</t>
  </si>
  <si>
    <t>1330116</t>
  </si>
  <si>
    <t>Un Nuevo Contrato Social y Ambiental para la Bogotá del Siglo XXI</t>
  </si>
  <si>
    <t>133011601</t>
  </si>
  <si>
    <t>Hacer un nuevo contrato social con igualdad de oportunidades para la inclusión social, productiva y política</t>
  </si>
  <si>
    <t>13301160101</t>
  </si>
  <si>
    <t>Subsidios y transferencias para la equidad</t>
  </si>
  <si>
    <t>133011601010000007660</t>
  </si>
  <si>
    <t>Mejoramiento Subvenciones y ayudas para dar acceso a los servicios funerarios del distrito destinadas a la población en condición de vulnerabilidad Bogotá</t>
  </si>
  <si>
    <t>1020602502</t>
  </si>
  <si>
    <t>Subsidios para servicios funerarios</t>
  </si>
  <si>
    <t>133011602</t>
  </si>
  <si>
    <t>Cambiar nuestros hábitos de vida para reverdecer a Bogotá y adaptarnos y mitigar la crisis climática</t>
  </si>
  <si>
    <t>13301160237</t>
  </si>
  <si>
    <t>Provisión y mejoramiento de servicios públicos</t>
  </si>
  <si>
    <t>133011602370000007644</t>
  </si>
  <si>
    <t>Ampliación Gestión para la planeación, ampliación y revitalización de los servicios funerarios prestados en los cementerios de propiedad del distrito capital Bogotá</t>
  </si>
  <si>
    <t>1020601333</t>
  </si>
  <si>
    <t>Vigilancia</t>
  </si>
  <si>
    <t>1040101010</t>
  </si>
  <si>
    <t>Estudios aplicables al fortalecimiento de los procesos misionales</t>
  </si>
  <si>
    <t>13301160238</t>
  </si>
  <si>
    <t>Ecoeficiencia, reciclaje, manejo de residuos e inclusión de la población recicladora</t>
  </si>
  <si>
    <t>133011602380000007569</t>
  </si>
  <si>
    <t>Transformación Gestión integral de residuos sólidos hacia una cultura de aprovechamiento y valorización de residuos en el distrito capital Bogotá</t>
  </si>
  <si>
    <t>1010200270</t>
  </si>
  <si>
    <t>Adquisición de predios</t>
  </si>
  <si>
    <t>1020104892</t>
  </si>
  <si>
    <t>Insumos, materiales, suministros, equipos, servicios y dotación para apoyo integral a la misión</t>
  </si>
  <si>
    <t>1020301290</t>
  </si>
  <si>
    <t>Prestación del servicio público de aseo</t>
  </si>
  <si>
    <t>1030101690</t>
  </si>
  <si>
    <t>Gastos de divulgación institucional</t>
  </si>
  <si>
    <t>1030200121</t>
  </si>
  <si>
    <t>Plan gestión social reciclaje</t>
  </si>
  <si>
    <t>1050300130</t>
  </si>
  <si>
    <t>Interventoria a las actividades de las obligaciones de hacer</t>
  </si>
  <si>
    <t>133011603</t>
  </si>
  <si>
    <t>Inspirar confianza y legitimidad para vivir sin miedo y ser epicentro de cultura ciudadana, paz y reconciliación</t>
  </si>
  <si>
    <t>13301160345</t>
  </si>
  <si>
    <t>Espacio público más seguro y construido colectivamente</t>
  </si>
  <si>
    <t>133011603450000007652</t>
  </si>
  <si>
    <t>Fortalecimiento gestión para la eficiencia energética del servicio de alumbrado público Bogotá</t>
  </si>
  <si>
    <t>133011605</t>
  </si>
  <si>
    <t>Construir Bogotá Región con gobierno abierto, transparente y ciudadanía consciente</t>
  </si>
  <si>
    <t>13301160556</t>
  </si>
  <si>
    <t>Gestión Pública Efectiva</t>
  </si>
  <si>
    <t>133011605560000007628</t>
  </si>
  <si>
    <t>Fortalecimiento efectivo en la gestión institucional Bogotá</t>
  </si>
  <si>
    <t>1010600151</t>
  </si>
  <si>
    <t>Mejoramiento y mantenimiento de sedes administrativas</t>
  </si>
  <si>
    <t>1020300500</t>
  </si>
  <si>
    <t>Compras equipo, licencias y software</t>
  </si>
  <si>
    <t>Ejercicio</t>
  </si>
  <si>
    <t>Posición presupuestaria</t>
  </si>
  <si>
    <t>Descripcion</t>
  </si>
  <si>
    <t>SISTEMA DE PRESUPUESTO DISTRITAL - BOGDATA</t>
  </si>
  <si>
    <t>EJECUCION PRESUPUESTAL</t>
  </si>
  <si>
    <t>SECRETARIA DE HACIENDA - DIRECCION DISTRITAL DE PRESUPUESTO</t>
  </si>
  <si>
    <t>INFORME DE EJECUCION RESERVAS PRESUPUESTALES</t>
  </si>
  <si>
    <t>ENTIDAD:                                          228 - UNIDAD ADMINISTRATIVA ESPECIAL DE SERVICIOS PÚBLICOS</t>
  </si>
  <si>
    <t>UNIDAD EJECUTORA:                      01 - UNIDAD 01</t>
  </si>
  <si>
    <t>Autorización Giro
 Mes</t>
  </si>
  <si>
    <t>Autorización Giro 
Acumulada</t>
  </si>
  <si>
    <t>% Ej. Autorización 
Giro</t>
  </si>
  <si>
    <t>Reserva Sin Autorización
 Giro</t>
  </si>
  <si>
    <t>MES:   DICIEMBRE</t>
  </si>
  <si>
    <t>VIGENCIA FISCAL:  2021</t>
  </si>
  <si>
    <t>MARIA EVA SANTOS MURILLO</t>
  </si>
  <si>
    <t>LUZ AMANDA CAMACHO SANCHEZ</t>
  </si>
  <si>
    <t>RESPONSABLE DEL PRESUPUESTO</t>
  </si>
  <si>
    <t>ORDENADOR DEL GASTO</t>
  </si>
  <si>
    <t>CC No. 52070555</t>
  </si>
  <si>
    <t>CC No. 51816415 DE BOGOTÁ</t>
  </si>
  <si>
    <t>Teléfono: 3580400</t>
  </si>
  <si>
    <t>Reserva 
Constituida</t>
  </si>
  <si>
    <t>Anulaciones 
Mes</t>
  </si>
  <si>
    <t>Anulaciones 
Acumuladas</t>
  </si>
  <si>
    <t>Reserva 
Definitiva</t>
  </si>
  <si>
    <t>EJECUCION DE PRESUPUESTO RENTAS E INGRESOS</t>
  </si>
  <si>
    <t>ENTIDAD:                                    228 - UNIDAD ADMINISTRATIVA ESPECIAL DE SERVICIOS PÚBLICOS</t>
  </si>
  <si>
    <t>MES:                   DICIEMBRE</t>
  </si>
  <si>
    <t>UNIDAD EJECUTORA:               01 - UNIDAD 01</t>
  </si>
  <si>
    <t>Ce.gestores / Pos.presupuestarias</t>
  </si>
  <si>
    <t>Aprop. Inicial</t>
  </si>
  <si>
    <t>Modificaciones 
Mes</t>
  </si>
  <si>
    <t>Modificac. 
Acumulado</t>
  </si>
  <si>
    <t>Apropiación 
Vigente</t>
  </si>
  <si>
    <t>Recaudo Mes</t>
  </si>
  <si>
    <t>Recaudo 
Acumulado</t>
  </si>
  <si>
    <t>Saldo por 
Recaudar</t>
  </si>
  <si>
    <t>% 
Recaud.</t>
  </si>
  <si>
    <t>Reconocimiento
 Mes</t>
  </si>
  <si>
    <t>Reconon. 
Acumulado</t>
  </si>
  <si>
    <t>Saldo Pdte
 Reconocer</t>
  </si>
  <si>
    <t>% Ej. 
Ppto</t>
  </si>
  <si>
    <t>TOTAL</t>
  </si>
  <si>
    <t>0228-01  UNIDAD ADMINISTRATIVA ESPECIAL DE SERVIC</t>
  </si>
  <si>
    <t>12102040109        Multas no especificadas en otro numeral rentístico</t>
  </si>
  <si>
    <t>12102050101010201  Servicios de alquiler o arrendamiento con o sin op</t>
  </si>
  <si>
    <t>12102050101010301  Servicios de oficinas centrales</t>
  </si>
  <si>
    <t>121020501010104    Servicios Funerarios, de Cremación y Sepultura</t>
  </si>
  <si>
    <t>124030202          Superávit fiscal de ingresos de destinación especí</t>
  </si>
  <si>
    <t>124030302          Superávit fiscal no incorporado de ingresos de des</t>
  </si>
  <si>
    <t>124030303          Superávit fiscal no incorporado de ingresos de lib</t>
  </si>
  <si>
    <t>124050203          Recursos propios con destinación específica</t>
  </si>
  <si>
    <t>124050204          Recursos propios de libre destinación</t>
  </si>
  <si>
    <t>12409              REINTEGROS</t>
  </si>
  <si>
    <t>1250101            Vigencia</t>
  </si>
  <si>
    <t xml:space="preserve">         CC No. 51816415 DE BOGOTÁ</t>
  </si>
  <si>
    <t>INFORME DE EJECUCION DEL PRESUPUESTO DE GASTOS E INVERSIONES</t>
  </si>
  <si>
    <t>MES:                                                    DICIEMBRE</t>
  </si>
  <si>
    <t>VIGENCIA FISCAL:                                        2021</t>
  </si>
  <si>
    <t>Entidad/Proyecto/ObjetoGasto/Fuente</t>
  </si>
  <si>
    <t>Apropiación Inicial</t>
  </si>
  <si>
    <t>Modific. Acumulado</t>
  </si>
  <si>
    <t>Suspensión</t>
  </si>
  <si>
    <t>Aprop. Disponible</t>
  </si>
  <si>
    <t>CDP Mes</t>
  </si>
  <si>
    <t>CDP Acumulado</t>
  </si>
  <si>
    <t>Saldo Apr.
Disponible</t>
  </si>
  <si>
    <t>Compromisos  
Mes</t>
  </si>
  <si>
    <t>Compromisos 
Acumulad.</t>
  </si>
  <si>
    <t>Saldo p. 
Comprometer</t>
  </si>
  <si>
    <t>Eje Ptal
 %</t>
  </si>
  <si>
    <t>Giro Mes 
Presupuestal</t>
  </si>
  <si>
    <t>Giros Acumulados
 Ppto</t>
  </si>
  <si>
    <t>Saldo por Pagar</t>
  </si>
  <si>
    <t>% Ej.
Giro</t>
  </si>
  <si>
    <t>Giro Mes 
 Tesoral</t>
  </si>
  <si>
    <t>Giros Acumul
Tesoral</t>
  </si>
  <si>
    <t>Pdte 
Pagar 
Tesoral</t>
  </si>
  <si>
    <t>000000000000000000228  0228 - Programa Funcionamiento - UNIDAD ADMINISTRA</t>
  </si>
  <si>
    <t xml:space="preserve">GASTOS DE PERSONAL </t>
  </si>
  <si>
    <t>1310101010101    Sueldo básico</t>
  </si>
  <si>
    <t>1310101010104    Gastos de representación</t>
  </si>
  <si>
    <t>1310101010105    Horas extras, dominicales, festivos, recargo noctu</t>
  </si>
  <si>
    <t>1310101010106    Auxilio de transporte</t>
  </si>
  <si>
    <t>1310101010107    Subsidio de alimentación</t>
  </si>
  <si>
    <t>1310101010108    Bonificación por servicios prestados</t>
  </si>
  <si>
    <t>1310101010110    Prima de navidad</t>
  </si>
  <si>
    <t>1310101010111    Prima de vacaciones</t>
  </si>
  <si>
    <t>1310101010201    Prima de antigüedad</t>
  </si>
  <si>
    <t>1310101010202    Prima técnica</t>
  </si>
  <si>
    <t>1310101010203    Prima semestral</t>
  </si>
  <si>
    <t>1310101020101    Aportes a la seguridad social en pensiones pública</t>
  </si>
  <si>
    <t>1310101020102    Aportes a la seguridad social en pensiones privada</t>
  </si>
  <si>
    <t>1310101020201    Aportes a la seguridad social en salud pública</t>
  </si>
  <si>
    <t>1310101020202    Aportes a la seguridad social en salud privada</t>
  </si>
  <si>
    <t>1310101020301    Aportes de cesantías a fondos públicos</t>
  </si>
  <si>
    <t>1310101020302    Aportes de cesantías a fondos privados</t>
  </si>
  <si>
    <t>1310101020401    Compensar</t>
  </si>
  <si>
    <t>1310101020501    Aportes generales al sistema de riesgos laborales</t>
  </si>
  <si>
    <t>1310101020601    Aportes al ICBF de funcionarios</t>
  </si>
  <si>
    <t>1310101020701    Aportes al SENA de funcionarios</t>
  </si>
  <si>
    <t>13101010301      Indemnización por vacaciones</t>
  </si>
  <si>
    <t>13101010302      Bonificación por recreación</t>
  </si>
  <si>
    <t>13101010305      Reconocimiento por permanencia en el servicio públ</t>
  </si>
  <si>
    <t>13101010306      Prima secretarial</t>
  </si>
  <si>
    <t xml:space="preserve">ADQUISICION DE BIENES Y SERVICIOS </t>
  </si>
  <si>
    <t>1310201010103    Maquinaria para uso general</t>
  </si>
  <si>
    <t>1310201010105    Maquinaria de oficina, contabilidad e informática</t>
  </si>
  <si>
    <t>1310202010104    Bebidas</t>
  </si>
  <si>
    <t>1310202010105    Artículos textiles (excepto prendas de vestir)</t>
  </si>
  <si>
    <t>1310202010106    Dotación (prendas de vestir y calzado)</t>
  </si>
  <si>
    <t>1310202010202    Pasta o pulpa, papel y productos de papel; impreso</t>
  </si>
  <si>
    <t>1310202010203    Productos de hornos de coque, de refinación de pet</t>
  </si>
  <si>
    <t>1310202010204    Químicos básicos</t>
  </si>
  <si>
    <t>1310202010205    Otros productos químicos; fibras artificiales (o f</t>
  </si>
  <si>
    <t>1310202010206    Productos de caucho y plástico</t>
  </si>
  <si>
    <t>1310202010207    Vidrio y productos de vidrio y otros productos no</t>
  </si>
  <si>
    <t>1310202010208    Muebles; otros bienes transportables n.c.p.</t>
  </si>
  <si>
    <t>1310202010302    Productos metálicos elaborados (excepto maquinaria</t>
  </si>
  <si>
    <t>1310202020102    Servicios de transporte de pasajeros</t>
  </si>
  <si>
    <t>131020202010601  Servicios de mensajería</t>
  </si>
  <si>
    <t>131020202020107  Servicios de seguros de vehículos automotores</t>
  </si>
  <si>
    <t>131020202020108  Servicios de seguros contra incendio, terremoto o</t>
  </si>
  <si>
    <t>131020202020109  Servicios de seguros generales de responsabilidad</t>
  </si>
  <si>
    <t>131020202020110  Servicios de seguro obligatorio de accidentes de t</t>
  </si>
  <si>
    <t>131020202020111  Servicios de administración de fondos de pensiones</t>
  </si>
  <si>
    <t>131020202020112  Otros servicios de seguros distintos de los seguro</t>
  </si>
  <si>
    <t>131020202020201  Servicios de alquiler o arrendamiento con o sin op</t>
  </si>
  <si>
    <t>131020202030201  Servicios de documentación y certificación jurídic</t>
  </si>
  <si>
    <t>131020202030202  Servicios de arbitraje y conciliación</t>
  </si>
  <si>
    <t>131020202030203  Otros servicios jurídicos n.c.p.</t>
  </si>
  <si>
    <t>131020202030306  Servicios de arquitectura, servicios de planeación</t>
  </si>
  <si>
    <t>131020202030313  Otros servicios profesionales y técnicos n.c.p.</t>
  </si>
  <si>
    <t>131020202030401  Servicios de telefonía fija</t>
  </si>
  <si>
    <t>131020202030402  Servicios de telecomunicaciones móviles</t>
  </si>
  <si>
    <t>131020202030408  Servicios de transmisión</t>
  </si>
  <si>
    <t>131020202030501  Servicios de protección (guardas de seguridad)</t>
  </si>
  <si>
    <t>131020202030502  Servicios de limpieza general</t>
  </si>
  <si>
    <t>131020202030604  Servicios de mantenimiento y reparación de maquina</t>
  </si>
  <si>
    <t>131020202030605  Servicios de mantenimiento y reparación de otra ma</t>
  </si>
  <si>
    <t>131020202030611  Servicios de mantenimiento y reparación de ascenso</t>
  </si>
  <si>
    <t>131020202030612  Servicios de reparación de otros bienes</t>
  </si>
  <si>
    <t>131020202030702  Servicios de impresión</t>
  </si>
  <si>
    <t>131020202040101  Energía</t>
  </si>
  <si>
    <t>131020202040102  Acueducto y alcantarillado</t>
  </si>
  <si>
    <t>131020202040103  Aseo</t>
  </si>
  <si>
    <t>131020202040104  Gas</t>
  </si>
  <si>
    <t>13102020205      Viáticos y gastos de viaje</t>
  </si>
  <si>
    <t>13102020206      Capacitación</t>
  </si>
  <si>
    <t>13102020207      Bienestar e incentivos</t>
  </si>
  <si>
    <t>13102020208      Salud ocupacional</t>
  </si>
  <si>
    <t>TRANSFERENCIAS CORRIENTES DE FUNCIONAMIENTO</t>
  </si>
  <si>
    <t>13105010204      Servicio de alumbrado público</t>
  </si>
  <si>
    <t>131050701        Sentencias</t>
  </si>
  <si>
    <t xml:space="preserve">INVERSION DIRECTA </t>
  </si>
  <si>
    <t>133011601010000007660  Mejoramiento Subvenciones y ayudas para dar acceso</t>
  </si>
  <si>
    <t>133011602370000007644  Ampliación Gestión para la planeación, ampliación</t>
  </si>
  <si>
    <t>133011602380000007569  Transformación Gestión integral de residuos sólido</t>
  </si>
  <si>
    <t>133011603450000007652  Fortalecimiento gestión para la eficiencia energét</t>
  </si>
  <si>
    <t>133011605560000007628  Fortalecimiento efectivo en la gestión institucion</t>
  </si>
  <si>
    <t xml:space="preserve">GASTOS </t>
  </si>
  <si>
    <t>Reservas Presupuestales</t>
  </si>
  <si>
    <t>Presupuesto de Rentas e Ingresos</t>
  </si>
  <si>
    <t>Entidad: UNIDAD ADMINISTRATIVA ESPECIAL DE SERVICIOS PUBLICOS - UAESP</t>
  </si>
  <si>
    <t>Vigencia fiscal 2021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</si>
  <si>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</si>
  <si>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</si>
  <si>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</si>
  <si>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1"/>
        <color indexed="8"/>
        <rFont val="Calibri"/>
        <family val="2"/>
      </rPr>
      <t>1/</t>
    </r>
  </si>
  <si>
    <r>
      <t>Modificaciones</t>
    </r>
    <r>
      <rPr>
        <b/>
        <vertAlign val="superscript"/>
        <sz val="11"/>
        <color indexed="8"/>
        <rFont val="Calibri"/>
        <family val="2"/>
      </rPr>
      <t>2/</t>
    </r>
  </si>
  <si>
    <r>
      <t>Recursos que respaldan las Reservas Definitvas</t>
    </r>
    <r>
      <rPr>
        <b/>
        <vertAlign val="superscript"/>
        <sz val="11"/>
        <color indexed="8"/>
        <rFont val="Calibri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</si>
  <si>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</si>
  <si>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</si>
  <si>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</si>
  <si>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</si>
  <si>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</si>
  <si>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</si>
  <si>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</si>
  <si>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</si>
  <si>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</si>
  <si>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</si>
  <si>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</si>
  <si>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</si>
  <si>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Recaudo Acumulado</t>
  </si>
  <si>
    <t>% Ejec.</t>
  </si>
  <si>
    <t>2-4</t>
  </si>
  <si>
    <t>Recursos de Capital</t>
  </si>
  <si>
    <t>2-4-1</t>
  </si>
  <si>
    <t>Recursos del Balance</t>
  </si>
  <si>
    <t>2-4-1-08</t>
  </si>
  <si>
    <t>Otros Recursos del Balance</t>
  </si>
  <si>
    <t>2-4-1-08-01</t>
  </si>
  <si>
    <t>Otros Recursos del Balance de Destinación Específica</t>
  </si>
  <si>
    <t>2-4-1-08-01-01</t>
  </si>
  <si>
    <t xml:space="preserve">  Fosyga</t>
  </si>
  <si>
    <t>2-4-1-08-01-02</t>
  </si>
  <si>
    <t xml:space="preserve">  Otras Nación</t>
  </si>
  <si>
    <t>2-4-1-08-01-03</t>
  </si>
  <si>
    <t xml:space="preserve">  Otros Destinación Específica</t>
  </si>
  <si>
    <t>2-4-1-08-02</t>
  </si>
  <si>
    <t>Otros Recursos del Balance  de libre destinación</t>
  </si>
  <si>
    <t>2-4-3</t>
  </si>
  <si>
    <t>Rendimientos Financieros</t>
  </si>
  <si>
    <t>2-4-3-01</t>
  </si>
  <si>
    <r>
      <rPr>
        <sz val="11"/>
        <rFont val="Calibri"/>
        <family val="2"/>
        <scheme val="minor"/>
      </rPr>
      <t>Rendimientos</t>
    </r>
    <r>
      <rPr>
        <sz val="10"/>
        <rFont val="Arial"/>
      </rPr>
      <t xml:space="preserve"> provenientes de Recursos de Destinación Específica</t>
    </r>
  </si>
  <si>
    <t>2-4-3-02</t>
  </si>
  <si>
    <t>Rendimientos provenientes de Recursos de Libre Destinación</t>
  </si>
  <si>
    <t>2-4-3-03</t>
  </si>
  <si>
    <t>Rendimientos Financieros Estampilla UD</t>
  </si>
  <si>
    <t>2-2-4</t>
  </si>
  <si>
    <t>Aportes  Distrito</t>
  </si>
  <si>
    <t>2-2-4-01</t>
  </si>
  <si>
    <t>Aporte Ordinario</t>
  </si>
  <si>
    <t>2-2-4-02</t>
  </si>
  <si>
    <t>Vigencia Anterior</t>
  </si>
  <si>
    <t>2-2-4-01-02</t>
  </si>
  <si>
    <t>Reservas</t>
  </si>
  <si>
    <t>2-2-4-01-02-01</t>
  </si>
  <si>
    <t>Reservas SGP Salud</t>
  </si>
  <si>
    <t>2-2-4-01-04</t>
  </si>
  <si>
    <t>Reservas SGP Propósito General</t>
  </si>
  <si>
    <t>2-2-4-01-05</t>
  </si>
  <si>
    <t>IVA Cedido de Licores</t>
  </si>
  <si>
    <t>2-2-4-01-06</t>
  </si>
  <si>
    <t>IVA  Telefonía Móvil</t>
  </si>
  <si>
    <t>TOTAL  RECURSOS FINANCIACIÓN RESERVAS</t>
  </si>
  <si>
    <t>Responsable Del Presupuesto</t>
  </si>
  <si>
    <t>Ordenador del Gasto</t>
  </si>
  <si>
    <r>
      <rPr>
        <vertAlign val="superscript"/>
        <sz val="11"/>
        <color indexed="8"/>
        <rFont val="Calibri"/>
        <family val="2"/>
      </rPr>
      <t>1, 2 y 3/</t>
    </r>
    <r>
      <rPr>
        <sz val="10"/>
        <rFont val="Arial"/>
      </rPr>
      <t xml:space="preserve"> Los datos deben coincidir con el Informe de Ejecución de Reservas Presupuestales del sistema BogData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</si>
</sst>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  <numFmt numFmtId="166" formatCode="&quot;$&quot;\ #,##0"/>
    <numFmt numFmtId="167" formatCode="_(* #,##0.00_);_(* \(#,##0.00\);_(* &quot;-&quot;??_);_(@_)"/>
    <numFmt numFmtId="168" formatCode="_(* #,##0_);_(* \(#,##0\);_(* &quot;-&quot;??_);_(@_)"/>
    <numFmt numFmtId="169" formatCode="_(* #,##0.0_);_(* \(#,##0.0\);_(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5">
    <xf numFmtId="0" fontId="0" fillId="0" borderId="0" xfId="0" applyAlignment="1">
      <alignment vertical="top"/>
    </xf>
    <xf numFmtId="0" fontId="3" fillId="2" borderId="1" xfId="0" applyFont="1" applyFill="1" applyBorder="1"/>
    <xf numFmtId="164" fontId="3" fillId="2" borderId="1" xfId="1" applyNumberFormat="1" applyFont="1" applyFill="1" applyBorder="1"/>
    <xf numFmtId="165" fontId="3" fillId="2" borderId="1" xfId="1" applyNumberFormat="1" applyFont="1" applyFill="1" applyBorder="1"/>
    <xf numFmtId="165" fontId="3" fillId="2" borderId="1" xfId="0" applyNumberFormat="1" applyFont="1" applyFill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164" fontId="4" fillId="3" borderId="1" xfId="1" applyNumberFormat="1" applyFont="1" applyFill="1" applyBorder="1" applyAlignment="1">
      <alignment wrapText="1"/>
    </xf>
    <xf numFmtId="0" fontId="4" fillId="0" borderId="1" xfId="0" applyFont="1" applyBorder="1" applyAlignment="1">
      <alignment vertical="top"/>
    </xf>
    <xf numFmtId="3" fontId="4" fillId="0" borderId="1" xfId="0" applyNumberFormat="1" applyFont="1" applyBorder="1" applyAlignment="1">
      <alignment horizontal="right" vertical="top"/>
    </xf>
    <xf numFmtId="4" fontId="4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vertical="top"/>
    </xf>
    <xf numFmtId="3" fontId="5" fillId="0" borderId="1" xfId="0" applyNumberFormat="1" applyFont="1" applyBorder="1" applyAlignment="1">
      <alignment horizontal="right" vertical="top"/>
    </xf>
    <xf numFmtId="4" fontId="5" fillId="0" borderId="1" xfId="0" applyNumberFormat="1" applyFont="1" applyBorder="1" applyAlignment="1">
      <alignment horizontal="right" vertical="top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64" fontId="4" fillId="2" borderId="6" xfId="1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4" fontId="4" fillId="2" borderId="9" xfId="1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3" fontId="4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3" fontId="5" fillId="0" borderId="0" xfId="0" applyNumberFormat="1" applyFont="1" applyAlignment="1">
      <alignment vertical="top"/>
    </xf>
    <xf numFmtId="0" fontId="4" fillId="2" borderId="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2" xfId="2" applyFont="1" applyBorder="1" applyAlignment="1">
      <alignment horizontal="center" wrapText="1"/>
    </xf>
    <xf numFmtId="0" fontId="3" fillId="0" borderId="3" xfId="2" applyFont="1" applyBorder="1" applyAlignment="1">
      <alignment horizontal="center" wrapText="1"/>
    </xf>
    <xf numFmtId="0" fontId="3" fillId="0" borderId="4" xfId="2" applyFont="1" applyBorder="1" applyAlignment="1">
      <alignment horizontal="center" wrapText="1"/>
    </xf>
    <xf numFmtId="0" fontId="1" fillId="0" borderId="0" xfId="2"/>
    <xf numFmtId="0" fontId="3" fillId="0" borderId="5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3" fillId="0" borderId="5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3" fillId="0" borderId="2" xfId="2" applyFont="1" applyBorder="1"/>
    <xf numFmtId="164" fontId="3" fillId="0" borderId="3" xfId="3" applyNumberFormat="1" applyFont="1" applyBorder="1"/>
    <xf numFmtId="0" fontId="3" fillId="0" borderId="3" xfId="2" applyFont="1" applyBorder="1"/>
    <xf numFmtId="0" fontId="3" fillId="0" borderId="3" xfId="2" applyFont="1" applyBorder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/>
    </xf>
    <xf numFmtId="0" fontId="3" fillId="0" borderId="7" xfId="2" applyFont="1" applyBorder="1"/>
    <xf numFmtId="164" fontId="3" fillId="0" borderId="8" xfId="3" applyNumberFormat="1" applyFont="1" applyBorder="1"/>
    <xf numFmtId="0" fontId="3" fillId="0" borderId="8" xfId="2" applyFont="1" applyBorder="1"/>
    <xf numFmtId="0" fontId="3" fillId="0" borderId="8" xfId="2" applyFont="1" applyBorder="1" applyAlignment="1">
      <alignment horizontal="left" vertical="center" wrapText="1"/>
    </xf>
    <xf numFmtId="0" fontId="3" fillId="0" borderId="9" xfId="2" applyFont="1" applyBorder="1" applyAlignment="1">
      <alignment horizontal="left" vertical="center" wrapText="1"/>
    </xf>
    <xf numFmtId="0" fontId="3" fillId="0" borderId="1" xfId="2" applyFont="1" applyBorder="1"/>
    <xf numFmtId="164" fontId="3" fillId="0" borderId="1" xfId="3" applyNumberFormat="1" applyFont="1" applyBorder="1"/>
    <xf numFmtId="164" fontId="3" fillId="0" borderId="1" xfId="3" applyNumberFormat="1" applyFont="1" applyBorder="1" applyAlignment="1">
      <alignment wrapText="1"/>
    </xf>
    <xf numFmtId="0" fontId="3" fillId="0" borderId="1" xfId="2" applyFont="1" applyBorder="1" applyAlignment="1">
      <alignment wrapText="1"/>
    </xf>
    <xf numFmtId="2" fontId="3" fillId="0" borderId="1" xfId="2" applyNumberFormat="1" applyFont="1" applyBorder="1"/>
    <xf numFmtId="0" fontId="7" fillId="0" borderId="1" xfId="2" applyFont="1" applyBorder="1"/>
    <xf numFmtId="164" fontId="7" fillId="0" borderId="1" xfId="3" applyNumberFormat="1" applyFont="1" applyBorder="1"/>
    <xf numFmtId="2" fontId="7" fillId="0" borderId="1" xfId="2" applyNumberFormat="1" applyFont="1" applyBorder="1"/>
    <xf numFmtId="0" fontId="7" fillId="2" borderId="2" xfId="2" applyFont="1" applyFill="1" applyBorder="1"/>
    <xf numFmtId="164" fontId="7" fillId="2" borderId="0" xfId="3" applyNumberFormat="1" applyFont="1" applyFill="1" applyBorder="1"/>
    <xf numFmtId="164" fontId="7" fillId="2" borderId="4" xfId="3" applyNumberFormat="1" applyFont="1" applyFill="1" applyBorder="1"/>
    <xf numFmtId="0" fontId="7" fillId="2" borderId="5" xfId="2" applyFont="1" applyFill="1" applyBorder="1"/>
    <xf numFmtId="164" fontId="7" fillId="2" borderId="6" xfId="3" applyNumberFormat="1" applyFont="1" applyFill="1" applyBorder="1"/>
    <xf numFmtId="0" fontId="7" fillId="2" borderId="0" xfId="2" applyFont="1" applyFill="1"/>
    <xf numFmtId="164" fontId="7" fillId="2" borderId="8" xfId="3" applyNumberFormat="1" applyFont="1" applyFill="1" applyBorder="1"/>
    <xf numFmtId="0" fontId="3" fillId="2" borderId="3" xfId="2" applyFont="1" applyFill="1" applyBorder="1" applyAlignment="1">
      <alignment horizontal="center" wrapText="1"/>
    </xf>
    <xf numFmtId="164" fontId="3" fillId="2" borderId="3" xfId="3" applyNumberFormat="1" applyFont="1" applyFill="1" applyBorder="1" applyAlignment="1"/>
    <xf numFmtId="0" fontId="3" fillId="2" borderId="0" xfId="2" applyFont="1" applyFill="1" applyAlignment="1">
      <alignment horizontal="center" wrapText="1"/>
    </xf>
    <xf numFmtId="164" fontId="3" fillId="2" borderId="0" xfId="3" applyNumberFormat="1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164" fontId="3" fillId="2" borderId="0" xfId="3" applyNumberFormat="1" applyFont="1" applyFill="1" applyBorder="1" applyAlignment="1"/>
    <xf numFmtId="0" fontId="7" fillId="2" borderId="7" xfId="2" applyFont="1" applyFill="1" applyBorder="1"/>
    <xf numFmtId="0" fontId="7" fillId="2" borderId="8" xfId="2" applyFont="1" applyFill="1" applyBorder="1"/>
    <xf numFmtId="164" fontId="7" fillId="2" borderId="9" xfId="3" applyNumberFormat="1" applyFont="1" applyFill="1" applyBorder="1"/>
    <xf numFmtId="0" fontId="7" fillId="0" borderId="0" xfId="2" applyFont="1"/>
    <xf numFmtId="0" fontId="3" fillId="2" borderId="10" xfId="2" applyFont="1" applyFill="1" applyBorder="1" applyAlignment="1">
      <alignment horizontal="center" wrapText="1"/>
    </xf>
    <xf numFmtId="0" fontId="3" fillId="2" borderId="11" xfId="2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 wrapText="1"/>
    </xf>
    <xf numFmtId="0" fontId="3" fillId="2" borderId="1" xfId="2" applyFont="1" applyFill="1" applyBorder="1"/>
    <xf numFmtId="166" fontId="3" fillId="2" borderId="1" xfId="3" applyNumberFormat="1" applyFont="1" applyFill="1" applyBorder="1"/>
    <xf numFmtId="166" fontId="3" fillId="2" borderId="1" xfId="2" applyNumberFormat="1" applyFont="1" applyFill="1" applyBorder="1"/>
    <xf numFmtId="166" fontId="7" fillId="2" borderId="1" xfId="3" applyNumberFormat="1" applyFont="1" applyFill="1" applyBorder="1"/>
    <xf numFmtId="43" fontId="7" fillId="2" borderId="1" xfId="3" applyFont="1" applyFill="1" applyBorder="1"/>
    <xf numFmtId="0" fontId="7" fillId="2" borderId="1" xfId="2" applyFont="1" applyFill="1" applyBorder="1"/>
    <xf numFmtId="0" fontId="3" fillId="2" borderId="1" xfId="2" applyFont="1" applyFill="1" applyBorder="1" applyAlignment="1">
      <alignment horizontal="left" vertical="center" wrapText="1"/>
    </xf>
    <xf numFmtId="164" fontId="3" fillId="2" borderId="1" xfId="3" applyNumberFormat="1" applyFont="1" applyFill="1" applyBorder="1" applyAlignment="1">
      <alignment wrapText="1"/>
    </xf>
    <xf numFmtId="164" fontId="3" fillId="0" borderId="1" xfId="2" applyNumberFormat="1" applyFont="1" applyBorder="1" applyAlignment="1">
      <alignment wrapText="1"/>
    </xf>
    <xf numFmtId="164" fontId="3" fillId="2" borderId="1" xfId="2" applyNumberFormat="1" applyFont="1" applyFill="1" applyBorder="1" applyAlignment="1">
      <alignment wrapText="1"/>
    </xf>
    <xf numFmtId="164" fontId="3" fillId="0" borderId="1" xfId="2" applyNumberFormat="1" applyFont="1" applyBorder="1"/>
    <xf numFmtId="0" fontId="3" fillId="0" borderId="0" xfId="2" applyFont="1"/>
    <xf numFmtId="2" fontId="3" fillId="2" borderId="1" xfId="2" applyNumberFormat="1" applyFont="1" applyFill="1" applyBorder="1"/>
    <xf numFmtId="164" fontId="3" fillId="2" borderId="1" xfId="3" applyNumberFormat="1" applyFont="1" applyFill="1" applyBorder="1"/>
    <xf numFmtId="2" fontId="7" fillId="2" borderId="1" xfId="2" applyNumberFormat="1" applyFont="1" applyFill="1" applyBorder="1"/>
    <xf numFmtId="164" fontId="7" fillId="2" borderId="1" xfId="3" applyNumberFormat="1" applyFont="1" applyFill="1" applyBorder="1"/>
    <xf numFmtId="43" fontId="7" fillId="2" borderId="0" xfId="3" applyFont="1" applyFill="1" applyBorder="1"/>
    <xf numFmtId="164" fontId="3" fillId="2" borderId="3" xfId="3" applyNumberFormat="1" applyFont="1" applyFill="1" applyBorder="1" applyAlignment="1">
      <alignment horizontal="center"/>
    </xf>
    <xf numFmtId="43" fontId="7" fillId="2" borderId="8" xfId="3" applyFont="1" applyFill="1" applyBorder="1"/>
    <xf numFmtId="0" fontId="6" fillId="0" borderId="0" xfId="2" applyFont="1"/>
    <xf numFmtId="0" fontId="6" fillId="0" borderId="0" xfId="2" quotePrefix="1" applyFont="1" applyAlignment="1">
      <alignment horizontal="left"/>
    </xf>
    <xf numFmtId="0" fontId="6" fillId="4" borderId="13" xfId="2" applyFont="1" applyFill="1" applyBorder="1" applyAlignment="1">
      <alignment vertical="center"/>
    </xf>
    <xf numFmtId="0" fontId="6" fillId="4" borderId="14" xfId="2" applyFont="1" applyFill="1" applyBorder="1" applyAlignment="1">
      <alignment horizontal="center" vertical="center" wrapText="1"/>
    </xf>
    <xf numFmtId="0" fontId="6" fillId="4" borderId="14" xfId="2" quotePrefix="1" applyFont="1" applyFill="1" applyBorder="1" applyAlignment="1">
      <alignment horizontal="center" vertical="center" wrapText="1"/>
    </xf>
    <xf numFmtId="0" fontId="6" fillId="4" borderId="15" xfId="2" applyFont="1" applyFill="1" applyBorder="1" applyAlignment="1">
      <alignment horizontal="center" vertical="center" wrapText="1"/>
    </xf>
    <xf numFmtId="16" fontId="1" fillId="0" borderId="0" xfId="2" quotePrefix="1" applyNumberFormat="1"/>
    <xf numFmtId="168" fontId="0" fillId="0" borderId="0" xfId="4" applyNumberFormat="1" applyFont="1"/>
    <xf numFmtId="9" fontId="1" fillId="0" borderId="0" xfId="5" applyFont="1"/>
    <xf numFmtId="9" fontId="0" fillId="0" borderId="0" xfId="5" applyFont="1"/>
    <xf numFmtId="0" fontId="1" fillId="0" borderId="0" xfId="2" quotePrefix="1"/>
    <xf numFmtId="168" fontId="0" fillId="2" borderId="0" xfId="4" applyNumberFormat="1" applyFont="1" applyFill="1"/>
    <xf numFmtId="168" fontId="1" fillId="0" borderId="0" xfId="2" applyNumberFormat="1"/>
    <xf numFmtId="168" fontId="9" fillId="0" borderId="0" xfId="2" applyNumberFormat="1" applyFont="1"/>
    <xf numFmtId="168" fontId="10" fillId="0" borderId="16" xfId="2" applyNumberFormat="1" applyFont="1" applyBorder="1"/>
    <xf numFmtId="0" fontId="6" fillId="5" borderId="13" xfId="2" applyFont="1" applyFill="1" applyBorder="1" applyAlignment="1">
      <alignment vertical="center"/>
    </xf>
    <xf numFmtId="168" fontId="6" fillId="5" borderId="14" xfId="4" applyNumberFormat="1" applyFont="1" applyFill="1" applyBorder="1" applyAlignment="1">
      <alignment horizontal="right" vertical="center" wrapText="1"/>
    </xf>
    <xf numFmtId="9" fontId="6" fillId="5" borderId="15" xfId="5" applyFont="1" applyFill="1" applyBorder="1" applyAlignment="1">
      <alignment horizontal="center" vertical="center" wrapText="1"/>
    </xf>
    <xf numFmtId="0" fontId="6" fillId="0" borderId="0" xfId="2" quotePrefix="1" applyFont="1"/>
    <xf numFmtId="10" fontId="0" fillId="0" borderId="0" xfId="5" applyNumberFormat="1" applyFont="1"/>
    <xf numFmtId="169" fontId="6" fillId="6" borderId="17" xfId="2" applyNumberFormat="1" applyFont="1" applyFill="1" applyBorder="1"/>
    <xf numFmtId="169" fontId="9" fillId="0" borderId="0" xfId="2" applyNumberFormat="1" applyFont="1"/>
    <xf numFmtId="0" fontId="6" fillId="7" borderId="13" xfId="2" applyFont="1" applyFill="1" applyBorder="1" applyAlignment="1">
      <alignment vertical="center"/>
    </xf>
    <xf numFmtId="168" fontId="6" fillId="7" borderId="14" xfId="4" applyNumberFormat="1" applyFont="1" applyFill="1" applyBorder="1" applyAlignment="1">
      <alignment horizontal="right" vertical="center" wrapText="1"/>
    </xf>
    <xf numFmtId="10" fontId="6" fillId="7" borderId="15" xfId="5" applyNumberFormat="1" applyFont="1" applyFill="1" applyBorder="1" applyAlignment="1">
      <alignment horizontal="center" vertical="center" wrapText="1"/>
    </xf>
    <xf numFmtId="0" fontId="6" fillId="8" borderId="13" xfId="2" applyFont="1" applyFill="1" applyBorder="1" applyAlignment="1">
      <alignment vertical="center"/>
    </xf>
    <xf numFmtId="168" fontId="6" fillId="8" borderId="14" xfId="4" applyNumberFormat="1" applyFont="1" applyFill="1" applyBorder="1" applyAlignment="1">
      <alignment horizontal="right" vertical="center" wrapText="1"/>
    </xf>
    <xf numFmtId="10" fontId="6" fillId="8" borderId="15" xfId="5" applyNumberFormat="1" applyFont="1" applyFill="1" applyBorder="1" applyAlignment="1">
      <alignment horizontal="center" vertical="center" wrapText="1"/>
    </xf>
    <xf numFmtId="0" fontId="6" fillId="8" borderId="0" xfId="2" applyFont="1" applyFill="1" applyAlignment="1">
      <alignment vertical="center"/>
    </xf>
    <xf numFmtId="168" fontId="6" fillId="8" borderId="0" xfId="4" applyNumberFormat="1" applyFont="1" applyFill="1" applyBorder="1" applyAlignment="1">
      <alignment horizontal="right" vertical="center" wrapText="1"/>
    </xf>
    <xf numFmtId="168" fontId="6" fillId="8" borderId="18" xfId="4" applyNumberFormat="1" applyFont="1" applyFill="1" applyBorder="1" applyAlignment="1">
      <alignment horizontal="right" vertical="center" wrapText="1"/>
    </xf>
    <xf numFmtId="10" fontId="6" fillId="8" borderId="18" xfId="5" applyNumberFormat="1" applyFont="1" applyFill="1" applyBorder="1" applyAlignment="1">
      <alignment horizontal="center" vertical="center" wrapText="1"/>
    </xf>
    <xf numFmtId="0" fontId="6" fillId="0" borderId="3" xfId="2" quotePrefix="1" applyFont="1" applyBorder="1" applyAlignment="1">
      <alignment horizontal="center" wrapText="1"/>
    </xf>
    <xf numFmtId="0" fontId="6" fillId="0" borderId="3" xfId="2" applyFont="1" applyBorder="1" applyAlignment="1">
      <alignment horizontal="center" wrapText="1"/>
    </xf>
    <xf numFmtId="0" fontId="1" fillId="0" borderId="19" xfId="2" applyBorder="1"/>
    <xf numFmtId="168" fontId="1" fillId="0" borderId="19" xfId="2" applyNumberFormat="1" applyBorder="1"/>
    <xf numFmtId="0" fontId="6" fillId="0" borderId="3" xfId="2" quotePrefix="1" applyFont="1" applyBorder="1" applyAlignment="1">
      <alignment horizontal="center" wrapText="1"/>
    </xf>
    <xf numFmtId="0" fontId="6" fillId="0" borderId="3" xfId="2" quotePrefix="1" applyFont="1" applyBorder="1" applyAlignment="1">
      <alignment horizontal="center"/>
    </xf>
    <xf numFmtId="0" fontId="6" fillId="0" borderId="0" xfId="2" applyFont="1" applyAlignment="1">
      <alignment horizontal="center" vertical="top"/>
    </xf>
    <xf numFmtId="0" fontId="6" fillId="0" borderId="0" xfId="2" quotePrefix="1" applyFont="1" applyAlignment="1">
      <alignment horizontal="center" vertical="top"/>
    </xf>
    <xf numFmtId="0" fontId="6" fillId="0" borderId="0" xfId="2" applyFont="1" applyAlignment="1">
      <alignment horizontal="center" vertical="top"/>
    </xf>
    <xf numFmtId="0" fontId="6" fillId="0" borderId="0" xfId="2" applyFont="1" applyAlignment="1">
      <alignment horizontal="center"/>
    </xf>
    <xf numFmtId="0" fontId="6" fillId="0" borderId="0" xfId="2" quotePrefix="1" applyFont="1" applyAlignment="1">
      <alignment horizontal="center"/>
    </xf>
    <xf numFmtId="49" fontId="1" fillId="0" borderId="0" xfId="2" applyNumberFormat="1"/>
  </cellXfs>
  <cellStyles count="6">
    <cellStyle name="Millares" xfId="1" builtinId="3"/>
    <cellStyle name="Millares 2" xfId="3" xr:uid="{C850816C-1D59-4771-82FC-80E78CE1F3E5}"/>
    <cellStyle name="Millares 3" xfId="4" xr:uid="{4478DCB5-92D9-48E6-8D9A-0ECD5AA787D5}"/>
    <cellStyle name="Normal" xfId="0" builtinId="0"/>
    <cellStyle name="Normal 2" xfId="2" xr:uid="{07BFBC8A-A3C9-48B0-8ED3-CF2FF938172A}"/>
    <cellStyle name="Porcentaje 2" xfId="5" xr:uid="{89590F91-DEB0-4DCD-9008-5215A94C245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62"/>
  <sheetViews>
    <sheetView topLeftCell="D1" workbookViewId="0">
      <selection activeCell="D17" sqref="D17"/>
    </sheetView>
  </sheetViews>
  <sheetFormatPr baseColWidth="10" defaultColWidth="9.140625" defaultRowHeight="12" x14ac:dyDescent="0.2"/>
  <cols>
    <col min="1" max="1" width="3.42578125" style="27" customWidth="1"/>
    <col min="2" max="2" width="8.140625" style="27" customWidth="1"/>
    <col min="3" max="3" width="21.42578125" style="27" customWidth="1"/>
    <col min="4" max="4" width="55" style="27" customWidth="1"/>
    <col min="5" max="5" width="13.5703125" style="27" customWidth="1"/>
    <col min="6" max="6" width="11.28515625" style="27" customWidth="1"/>
    <col min="7" max="7" width="12" style="27" customWidth="1"/>
    <col min="8" max="8" width="13.28515625" style="27" customWidth="1"/>
    <col min="9" max="9" width="14.140625" style="27" customWidth="1"/>
    <col min="10" max="10" width="14.42578125" style="27" customWidth="1"/>
    <col min="11" max="11" width="10" style="27" customWidth="1"/>
    <col min="12" max="12" width="11.5703125" style="28" customWidth="1"/>
    <col min="13" max="13" width="9.140625" style="27"/>
    <col min="14" max="14" width="23.28515625" style="27" customWidth="1"/>
    <col min="15" max="15" width="11" style="27" bestFit="1" customWidth="1"/>
    <col min="16" max="16384" width="9.140625" style="27"/>
  </cols>
  <sheetData>
    <row r="1" spans="2:15" s="23" customFormat="1" x14ac:dyDescent="0.2">
      <c r="B1" s="32" t="s">
        <v>260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2:15" s="23" customFormat="1" x14ac:dyDescent="0.2">
      <c r="B2" s="32" t="s">
        <v>261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5" s="23" customFormat="1" x14ac:dyDescent="0.2">
      <c r="B3" s="32" t="s">
        <v>262</v>
      </c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2:15" s="23" customFormat="1" x14ac:dyDescent="0.2">
      <c r="B4" s="32" t="s">
        <v>263</v>
      </c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2:15" s="23" customFormat="1" x14ac:dyDescent="0.2">
      <c r="B5" s="1"/>
      <c r="C5" s="1" t="s">
        <v>264</v>
      </c>
      <c r="D5" s="2"/>
      <c r="E5" s="3"/>
      <c r="F5" s="3"/>
      <c r="G5" s="3"/>
      <c r="H5" s="3"/>
      <c r="I5" s="3"/>
      <c r="J5" s="4"/>
      <c r="K5" s="33" t="s">
        <v>270</v>
      </c>
      <c r="L5" s="33"/>
    </row>
    <row r="6" spans="2:15" s="23" customFormat="1" x14ac:dyDescent="0.2">
      <c r="B6" s="1"/>
      <c r="C6" s="1" t="s">
        <v>265</v>
      </c>
      <c r="D6" s="2"/>
      <c r="E6" s="3"/>
      <c r="F6" s="3"/>
      <c r="G6" s="3"/>
      <c r="H6" s="3"/>
      <c r="I6" s="3"/>
      <c r="J6" s="4"/>
      <c r="K6" s="33" t="s">
        <v>271</v>
      </c>
      <c r="L6" s="33"/>
    </row>
    <row r="7" spans="2:15" s="24" customFormat="1" ht="48" x14ac:dyDescent="0.2">
      <c r="B7" s="5" t="s">
        <v>257</v>
      </c>
      <c r="C7" s="5" t="s">
        <v>258</v>
      </c>
      <c r="D7" s="5" t="s">
        <v>259</v>
      </c>
      <c r="E7" s="6" t="s">
        <v>279</v>
      </c>
      <c r="F7" s="6" t="s">
        <v>280</v>
      </c>
      <c r="G7" s="6" t="s">
        <v>281</v>
      </c>
      <c r="H7" s="6" t="s">
        <v>282</v>
      </c>
      <c r="I7" s="6" t="s">
        <v>266</v>
      </c>
      <c r="J7" s="6" t="s">
        <v>267</v>
      </c>
      <c r="K7" s="6" t="s">
        <v>268</v>
      </c>
      <c r="L7" s="7" t="s">
        <v>269</v>
      </c>
      <c r="N7" s="23"/>
    </row>
    <row r="8" spans="2:15" s="25" customFormat="1" x14ac:dyDescent="0.2">
      <c r="B8" s="8" t="s">
        <v>0</v>
      </c>
      <c r="C8" s="8" t="s">
        <v>1</v>
      </c>
      <c r="D8" s="8" t="s">
        <v>2</v>
      </c>
      <c r="E8" s="9">
        <v>45029140591</v>
      </c>
      <c r="F8" s="9">
        <v>-40996351</v>
      </c>
      <c r="G8" s="9">
        <v>-1206052132</v>
      </c>
      <c r="H8" s="9">
        <v>43823088459</v>
      </c>
      <c r="I8" s="9">
        <v>3781791685</v>
      </c>
      <c r="J8" s="9">
        <v>37588903799</v>
      </c>
      <c r="K8" s="10">
        <v>85.77</v>
      </c>
      <c r="L8" s="9">
        <v>6234184660</v>
      </c>
      <c r="N8" s="23"/>
    </row>
    <row r="9" spans="2:15" s="25" customFormat="1" x14ac:dyDescent="0.2">
      <c r="B9" s="8" t="s">
        <v>0</v>
      </c>
      <c r="C9" s="8" t="s">
        <v>3</v>
      </c>
      <c r="D9" s="8" t="s">
        <v>4</v>
      </c>
      <c r="E9" s="9">
        <v>45029140591</v>
      </c>
      <c r="F9" s="9">
        <v>-40996351</v>
      </c>
      <c r="G9" s="9">
        <v>-1206052132</v>
      </c>
      <c r="H9" s="9">
        <v>43823088459</v>
      </c>
      <c r="I9" s="9">
        <v>3781791685</v>
      </c>
      <c r="J9" s="9">
        <v>37588903799</v>
      </c>
      <c r="K9" s="10">
        <v>85.77</v>
      </c>
      <c r="L9" s="9">
        <v>6234184660</v>
      </c>
      <c r="N9" s="26"/>
    </row>
    <row r="10" spans="2:15" s="25" customFormat="1" x14ac:dyDescent="0.2">
      <c r="B10" s="8" t="s">
        <v>0</v>
      </c>
      <c r="C10" s="8" t="s">
        <v>5</v>
      </c>
      <c r="D10" s="8" t="s">
        <v>6</v>
      </c>
      <c r="E10" s="9">
        <v>3102982477</v>
      </c>
      <c r="F10" s="9">
        <v>0</v>
      </c>
      <c r="G10" s="9">
        <v>-31400770</v>
      </c>
      <c r="H10" s="9">
        <v>3071581707</v>
      </c>
      <c r="I10" s="9">
        <v>1448736</v>
      </c>
      <c r="J10" s="9">
        <v>2427764455</v>
      </c>
      <c r="K10" s="10">
        <v>79.040000000000006</v>
      </c>
      <c r="L10" s="9">
        <v>643817252</v>
      </c>
      <c r="O10" s="26"/>
    </row>
    <row r="11" spans="2:15" x14ac:dyDescent="0.2">
      <c r="B11" s="11" t="s">
        <v>0</v>
      </c>
      <c r="C11" s="11" t="s">
        <v>7</v>
      </c>
      <c r="D11" s="11" t="s">
        <v>8</v>
      </c>
      <c r="E11" s="12">
        <v>856192191</v>
      </c>
      <c r="F11" s="12">
        <v>0</v>
      </c>
      <c r="G11" s="12">
        <v>0</v>
      </c>
      <c r="H11" s="12">
        <v>856192191</v>
      </c>
      <c r="I11" s="12">
        <v>0</v>
      </c>
      <c r="J11" s="12">
        <v>856192191</v>
      </c>
      <c r="K11" s="13">
        <v>100</v>
      </c>
      <c r="L11" s="12">
        <v>0</v>
      </c>
    </row>
    <row r="12" spans="2:15" x14ac:dyDescent="0.2">
      <c r="B12" s="11" t="s">
        <v>0</v>
      </c>
      <c r="C12" s="11" t="s">
        <v>9</v>
      </c>
      <c r="D12" s="11" t="s">
        <v>10</v>
      </c>
      <c r="E12" s="12">
        <v>856192191</v>
      </c>
      <c r="F12" s="12">
        <v>0</v>
      </c>
      <c r="G12" s="12">
        <v>0</v>
      </c>
      <c r="H12" s="12">
        <v>856192191</v>
      </c>
      <c r="I12" s="12">
        <v>0</v>
      </c>
      <c r="J12" s="12">
        <v>856192191</v>
      </c>
      <c r="K12" s="13">
        <v>100</v>
      </c>
      <c r="L12" s="12">
        <v>0</v>
      </c>
    </row>
    <row r="13" spans="2:15" x14ac:dyDescent="0.2">
      <c r="B13" s="11" t="s">
        <v>0</v>
      </c>
      <c r="C13" s="11" t="s">
        <v>11</v>
      </c>
      <c r="D13" s="11" t="s">
        <v>12</v>
      </c>
      <c r="E13" s="12">
        <v>259993961</v>
      </c>
      <c r="F13" s="12">
        <v>0</v>
      </c>
      <c r="G13" s="12">
        <v>0</v>
      </c>
      <c r="H13" s="12">
        <v>259993961</v>
      </c>
      <c r="I13" s="12">
        <v>0</v>
      </c>
      <c r="J13" s="12">
        <v>259993961</v>
      </c>
      <c r="K13" s="13">
        <v>100</v>
      </c>
      <c r="L13" s="12">
        <v>0</v>
      </c>
    </row>
    <row r="14" spans="2:15" x14ac:dyDescent="0.2">
      <c r="B14" s="11" t="s">
        <v>0</v>
      </c>
      <c r="C14" s="11" t="s">
        <v>13</v>
      </c>
      <c r="D14" s="11" t="s">
        <v>14</v>
      </c>
      <c r="E14" s="12">
        <v>259699101</v>
      </c>
      <c r="F14" s="12">
        <v>0</v>
      </c>
      <c r="G14" s="12">
        <v>0</v>
      </c>
      <c r="H14" s="12">
        <v>259699101</v>
      </c>
      <c r="I14" s="12">
        <v>0</v>
      </c>
      <c r="J14" s="12">
        <v>259699101</v>
      </c>
      <c r="K14" s="13">
        <v>100</v>
      </c>
      <c r="L14" s="12">
        <v>0</v>
      </c>
    </row>
    <row r="15" spans="2:15" x14ac:dyDescent="0.2">
      <c r="B15" s="11" t="s">
        <v>0</v>
      </c>
      <c r="C15" s="11" t="s">
        <v>15</v>
      </c>
      <c r="D15" s="11" t="s">
        <v>16</v>
      </c>
      <c r="E15" s="12">
        <v>982868</v>
      </c>
      <c r="F15" s="12">
        <v>0</v>
      </c>
      <c r="G15" s="12">
        <v>0</v>
      </c>
      <c r="H15" s="12">
        <v>982868</v>
      </c>
      <c r="I15" s="12">
        <v>0</v>
      </c>
      <c r="J15" s="12">
        <v>982868</v>
      </c>
      <c r="K15" s="13">
        <v>100</v>
      </c>
      <c r="L15" s="12">
        <v>0</v>
      </c>
    </row>
    <row r="16" spans="2:15" x14ac:dyDescent="0.2">
      <c r="B16" s="11" t="s">
        <v>0</v>
      </c>
      <c r="C16" s="11" t="s">
        <v>17</v>
      </c>
      <c r="D16" s="11" t="s">
        <v>18</v>
      </c>
      <c r="E16" s="12">
        <v>17583811</v>
      </c>
      <c r="F16" s="12">
        <v>0</v>
      </c>
      <c r="G16" s="12">
        <v>0</v>
      </c>
      <c r="H16" s="12">
        <v>17583811</v>
      </c>
      <c r="I16" s="12">
        <v>0</v>
      </c>
      <c r="J16" s="12">
        <v>17583811</v>
      </c>
      <c r="K16" s="13">
        <v>100</v>
      </c>
      <c r="L16" s="12">
        <v>0</v>
      </c>
    </row>
    <row r="17" spans="2:12" x14ac:dyDescent="0.2">
      <c r="B17" s="11" t="s">
        <v>0</v>
      </c>
      <c r="C17" s="11" t="s">
        <v>19</v>
      </c>
      <c r="D17" s="11" t="s">
        <v>20</v>
      </c>
      <c r="E17" s="12">
        <v>241132422</v>
      </c>
      <c r="F17" s="12">
        <v>0</v>
      </c>
      <c r="G17" s="12">
        <v>0</v>
      </c>
      <c r="H17" s="12">
        <v>241132422</v>
      </c>
      <c r="I17" s="12">
        <v>0</v>
      </c>
      <c r="J17" s="12">
        <v>241132422</v>
      </c>
      <c r="K17" s="13">
        <v>100</v>
      </c>
      <c r="L17" s="12">
        <v>0</v>
      </c>
    </row>
    <row r="18" spans="2:12" x14ac:dyDescent="0.2">
      <c r="B18" s="11" t="s">
        <v>0</v>
      </c>
      <c r="C18" s="11" t="s">
        <v>21</v>
      </c>
      <c r="D18" s="11" t="s">
        <v>22</v>
      </c>
      <c r="E18" s="12">
        <v>294860</v>
      </c>
      <c r="F18" s="12">
        <v>0</v>
      </c>
      <c r="G18" s="12">
        <v>0</v>
      </c>
      <c r="H18" s="12">
        <v>294860</v>
      </c>
      <c r="I18" s="12">
        <v>0</v>
      </c>
      <c r="J18" s="12">
        <v>294860</v>
      </c>
      <c r="K18" s="13">
        <v>100</v>
      </c>
      <c r="L18" s="12">
        <v>0</v>
      </c>
    </row>
    <row r="19" spans="2:12" x14ac:dyDescent="0.2">
      <c r="B19" s="11" t="s">
        <v>0</v>
      </c>
      <c r="C19" s="11" t="s">
        <v>23</v>
      </c>
      <c r="D19" s="11" t="s">
        <v>24</v>
      </c>
      <c r="E19" s="12">
        <v>294860</v>
      </c>
      <c r="F19" s="12">
        <v>0</v>
      </c>
      <c r="G19" s="12">
        <v>0</v>
      </c>
      <c r="H19" s="12">
        <v>294860</v>
      </c>
      <c r="I19" s="12">
        <v>0</v>
      </c>
      <c r="J19" s="12">
        <v>294860</v>
      </c>
      <c r="K19" s="13">
        <v>100</v>
      </c>
      <c r="L19" s="12">
        <v>0</v>
      </c>
    </row>
    <row r="20" spans="2:12" x14ac:dyDescent="0.2">
      <c r="B20" s="11" t="s">
        <v>0</v>
      </c>
      <c r="C20" s="11" t="s">
        <v>25</v>
      </c>
      <c r="D20" s="11" t="s">
        <v>26</v>
      </c>
      <c r="E20" s="12">
        <v>33229047</v>
      </c>
      <c r="F20" s="12">
        <v>0</v>
      </c>
      <c r="G20" s="12">
        <v>0</v>
      </c>
      <c r="H20" s="12">
        <v>33229047</v>
      </c>
      <c r="I20" s="12">
        <v>0</v>
      </c>
      <c r="J20" s="12">
        <v>33229047</v>
      </c>
      <c r="K20" s="13">
        <v>100</v>
      </c>
      <c r="L20" s="12">
        <v>0</v>
      </c>
    </row>
    <row r="21" spans="2:12" x14ac:dyDescent="0.2">
      <c r="B21" s="11" t="s">
        <v>0</v>
      </c>
      <c r="C21" s="11" t="s">
        <v>27</v>
      </c>
      <c r="D21" s="11" t="s">
        <v>28</v>
      </c>
      <c r="E21" s="12">
        <v>33229047</v>
      </c>
      <c r="F21" s="12">
        <v>0</v>
      </c>
      <c r="G21" s="12">
        <v>0</v>
      </c>
      <c r="H21" s="12">
        <v>33229047</v>
      </c>
      <c r="I21" s="12">
        <v>0</v>
      </c>
      <c r="J21" s="12">
        <v>33229047</v>
      </c>
      <c r="K21" s="13">
        <v>100</v>
      </c>
      <c r="L21" s="12">
        <v>0</v>
      </c>
    </row>
    <row r="22" spans="2:12" x14ac:dyDescent="0.2">
      <c r="B22" s="11" t="s">
        <v>0</v>
      </c>
      <c r="C22" s="11" t="s">
        <v>29</v>
      </c>
      <c r="D22" s="11" t="s">
        <v>30</v>
      </c>
      <c r="E22" s="12">
        <v>33229047</v>
      </c>
      <c r="F22" s="12">
        <v>0</v>
      </c>
      <c r="G22" s="12">
        <v>0</v>
      </c>
      <c r="H22" s="12">
        <v>33229047</v>
      </c>
      <c r="I22" s="12">
        <v>0</v>
      </c>
      <c r="J22" s="12">
        <v>33229047</v>
      </c>
      <c r="K22" s="13">
        <v>100</v>
      </c>
      <c r="L22" s="12">
        <v>0</v>
      </c>
    </row>
    <row r="23" spans="2:12" x14ac:dyDescent="0.2">
      <c r="B23" s="11" t="s">
        <v>0</v>
      </c>
      <c r="C23" s="11" t="s">
        <v>31</v>
      </c>
      <c r="D23" s="11" t="s">
        <v>32</v>
      </c>
      <c r="E23" s="12">
        <v>562969183</v>
      </c>
      <c r="F23" s="12">
        <v>0</v>
      </c>
      <c r="G23" s="12">
        <v>0</v>
      </c>
      <c r="H23" s="12">
        <v>562969183</v>
      </c>
      <c r="I23" s="12">
        <v>0</v>
      </c>
      <c r="J23" s="12">
        <v>562969183</v>
      </c>
      <c r="K23" s="13">
        <v>100</v>
      </c>
      <c r="L23" s="12">
        <v>0</v>
      </c>
    </row>
    <row r="24" spans="2:12" x14ac:dyDescent="0.2">
      <c r="B24" s="11" t="s">
        <v>0</v>
      </c>
      <c r="C24" s="11" t="s">
        <v>33</v>
      </c>
      <c r="D24" s="11" t="s">
        <v>34</v>
      </c>
      <c r="E24" s="12">
        <v>404061519</v>
      </c>
      <c r="F24" s="12">
        <v>0</v>
      </c>
      <c r="G24" s="12">
        <v>0</v>
      </c>
      <c r="H24" s="12">
        <v>404061519</v>
      </c>
      <c r="I24" s="12">
        <v>0</v>
      </c>
      <c r="J24" s="12">
        <v>404061519</v>
      </c>
      <c r="K24" s="13">
        <v>100</v>
      </c>
      <c r="L24" s="12">
        <v>0</v>
      </c>
    </row>
    <row r="25" spans="2:12" x14ac:dyDescent="0.2">
      <c r="B25" s="11" t="s">
        <v>0</v>
      </c>
      <c r="C25" s="11" t="s">
        <v>35</v>
      </c>
      <c r="D25" s="11" t="s">
        <v>36</v>
      </c>
      <c r="E25" s="12">
        <v>21527519</v>
      </c>
      <c r="F25" s="12">
        <v>0</v>
      </c>
      <c r="G25" s="12">
        <v>0</v>
      </c>
      <c r="H25" s="12">
        <v>21527519</v>
      </c>
      <c r="I25" s="12">
        <v>0</v>
      </c>
      <c r="J25" s="12">
        <v>21527519</v>
      </c>
      <c r="K25" s="13">
        <v>100</v>
      </c>
      <c r="L25" s="12">
        <v>0</v>
      </c>
    </row>
    <row r="26" spans="2:12" x14ac:dyDescent="0.2">
      <c r="B26" s="11" t="s">
        <v>0</v>
      </c>
      <c r="C26" s="11" t="s">
        <v>37</v>
      </c>
      <c r="D26" s="11" t="s">
        <v>38</v>
      </c>
      <c r="E26" s="12">
        <v>137380145</v>
      </c>
      <c r="F26" s="12">
        <v>0</v>
      </c>
      <c r="G26" s="12">
        <v>0</v>
      </c>
      <c r="H26" s="12">
        <v>137380145</v>
      </c>
      <c r="I26" s="12">
        <v>0</v>
      </c>
      <c r="J26" s="12">
        <v>137380145</v>
      </c>
      <c r="K26" s="13">
        <v>100</v>
      </c>
      <c r="L26" s="12">
        <v>0</v>
      </c>
    </row>
    <row r="27" spans="2:12" x14ac:dyDescent="0.2">
      <c r="B27" s="11" t="s">
        <v>0</v>
      </c>
      <c r="C27" s="11" t="s">
        <v>39</v>
      </c>
      <c r="D27" s="11" t="s">
        <v>40</v>
      </c>
      <c r="E27" s="12">
        <v>2246790286</v>
      </c>
      <c r="F27" s="12">
        <v>0</v>
      </c>
      <c r="G27" s="12">
        <v>-31400770</v>
      </c>
      <c r="H27" s="12">
        <v>2215389516</v>
      </c>
      <c r="I27" s="12">
        <v>1448736</v>
      </c>
      <c r="J27" s="12">
        <v>1571572264</v>
      </c>
      <c r="K27" s="13">
        <v>70.94</v>
      </c>
      <c r="L27" s="12">
        <v>643817252</v>
      </c>
    </row>
    <row r="28" spans="2:12" x14ac:dyDescent="0.2">
      <c r="B28" s="11" t="s">
        <v>0</v>
      </c>
      <c r="C28" s="11" t="s">
        <v>41</v>
      </c>
      <c r="D28" s="11" t="s">
        <v>42</v>
      </c>
      <c r="E28" s="12">
        <v>5391890</v>
      </c>
      <c r="F28" s="12">
        <v>0</v>
      </c>
      <c r="G28" s="12">
        <v>0</v>
      </c>
      <c r="H28" s="12">
        <v>5391890</v>
      </c>
      <c r="I28" s="12">
        <v>0</v>
      </c>
      <c r="J28" s="12">
        <v>5391890</v>
      </c>
      <c r="K28" s="13">
        <v>100</v>
      </c>
      <c r="L28" s="12">
        <v>0</v>
      </c>
    </row>
    <row r="29" spans="2:12" x14ac:dyDescent="0.2">
      <c r="B29" s="11" t="s">
        <v>0</v>
      </c>
      <c r="C29" s="11" t="s">
        <v>43</v>
      </c>
      <c r="D29" s="11" t="s">
        <v>44</v>
      </c>
      <c r="E29" s="12">
        <v>5391890</v>
      </c>
      <c r="F29" s="12">
        <v>0</v>
      </c>
      <c r="G29" s="12">
        <v>0</v>
      </c>
      <c r="H29" s="12">
        <v>5391890</v>
      </c>
      <c r="I29" s="12">
        <v>0</v>
      </c>
      <c r="J29" s="12">
        <v>5391890</v>
      </c>
      <c r="K29" s="13">
        <v>100</v>
      </c>
      <c r="L29" s="12">
        <v>0</v>
      </c>
    </row>
    <row r="30" spans="2:12" x14ac:dyDescent="0.2">
      <c r="B30" s="11" t="s">
        <v>0</v>
      </c>
      <c r="C30" s="11" t="s">
        <v>45</v>
      </c>
      <c r="D30" s="11" t="s">
        <v>46</v>
      </c>
      <c r="E30" s="12">
        <v>5391890</v>
      </c>
      <c r="F30" s="12">
        <v>0</v>
      </c>
      <c r="G30" s="12">
        <v>0</v>
      </c>
      <c r="H30" s="12">
        <v>5391890</v>
      </c>
      <c r="I30" s="12">
        <v>0</v>
      </c>
      <c r="J30" s="12">
        <v>5391890</v>
      </c>
      <c r="K30" s="13">
        <v>100</v>
      </c>
      <c r="L30" s="12">
        <v>0</v>
      </c>
    </row>
    <row r="31" spans="2:12" x14ac:dyDescent="0.2">
      <c r="B31" s="11" t="s">
        <v>0</v>
      </c>
      <c r="C31" s="11" t="s">
        <v>47</v>
      </c>
      <c r="D31" s="11" t="s">
        <v>48</v>
      </c>
      <c r="E31" s="12">
        <v>5391890</v>
      </c>
      <c r="F31" s="12">
        <v>0</v>
      </c>
      <c r="G31" s="12">
        <v>0</v>
      </c>
      <c r="H31" s="12">
        <v>5391890</v>
      </c>
      <c r="I31" s="12">
        <v>0</v>
      </c>
      <c r="J31" s="12">
        <v>5391890</v>
      </c>
      <c r="K31" s="13">
        <v>100</v>
      </c>
      <c r="L31" s="12">
        <v>0</v>
      </c>
    </row>
    <row r="32" spans="2:12" x14ac:dyDescent="0.2">
      <c r="B32" s="11" t="s">
        <v>0</v>
      </c>
      <c r="C32" s="11" t="s">
        <v>49</v>
      </c>
      <c r="D32" s="11" t="s">
        <v>50</v>
      </c>
      <c r="E32" s="12">
        <v>2241398396</v>
      </c>
      <c r="F32" s="12">
        <v>0</v>
      </c>
      <c r="G32" s="12">
        <v>-31400770</v>
      </c>
      <c r="H32" s="12">
        <v>2209997626</v>
      </c>
      <c r="I32" s="12">
        <v>1448736</v>
      </c>
      <c r="J32" s="12">
        <v>1566180374</v>
      </c>
      <c r="K32" s="13">
        <v>70.87</v>
      </c>
      <c r="L32" s="12">
        <v>643817252</v>
      </c>
    </row>
    <row r="33" spans="2:12" x14ac:dyDescent="0.2">
      <c r="B33" s="11" t="s">
        <v>0</v>
      </c>
      <c r="C33" s="11" t="s">
        <v>51</v>
      </c>
      <c r="D33" s="11" t="s">
        <v>52</v>
      </c>
      <c r="E33" s="12">
        <v>39848162</v>
      </c>
      <c r="F33" s="12">
        <v>0</v>
      </c>
      <c r="G33" s="12">
        <v>-5868546</v>
      </c>
      <c r="H33" s="12">
        <v>33979616</v>
      </c>
      <c r="I33" s="12">
        <v>0</v>
      </c>
      <c r="J33" s="12">
        <v>28029614</v>
      </c>
      <c r="K33" s="13">
        <v>82.49</v>
      </c>
      <c r="L33" s="12">
        <v>5950002</v>
      </c>
    </row>
    <row r="34" spans="2:12" x14ac:dyDescent="0.2">
      <c r="B34" s="11" t="s">
        <v>0</v>
      </c>
      <c r="C34" s="11" t="s">
        <v>53</v>
      </c>
      <c r="D34" s="11" t="s">
        <v>54</v>
      </c>
      <c r="E34" s="12">
        <v>10643442</v>
      </c>
      <c r="F34" s="12">
        <v>0</v>
      </c>
      <c r="G34" s="12">
        <v>0</v>
      </c>
      <c r="H34" s="12">
        <v>10643442</v>
      </c>
      <c r="I34" s="12">
        <v>0</v>
      </c>
      <c r="J34" s="12">
        <v>5693440</v>
      </c>
      <c r="K34" s="13">
        <v>53.49</v>
      </c>
      <c r="L34" s="12">
        <v>4950002</v>
      </c>
    </row>
    <row r="35" spans="2:12" x14ac:dyDescent="0.2">
      <c r="B35" s="11" t="s">
        <v>0</v>
      </c>
      <c r="C35" s="11" t="s">
        <v>55</v>
      </c>
      <c r="D35" s="11" t="s">
        <v>56</v>
      </c>
      <c r="E35" s="12">
        <v>3893442</v>
      </c>
      <c r="F35" s="12">
        <v>0</v>
      </c>
      <c r="G35" s="12">
        <v>0</v>
      </c>
      <c r="H35" s="12">
        <v>3893442</v>
      </c>
      <c r="I35" s="12">
        <v>0</v>
      </c>
      <c r="J35" s="12">
        <v>3893442</v>
      </c>
      <c r="K35" s="13">
        <v>100</v>
      </c>
      <c r="L35" s="12">
        <v>0</v>
      </c>
    </row>
    <row r="36" spans="2:12" x14ac:dyDescent="0.2">
      <c r="B36" s="11" t="s">
        <v>0</v>
      </c>
      <c r="C36" s="11" t="s">
        <v>57</v>
      </c>
      <c r="D36" s="11" t="s">
        <v>58</v>
      </c>
      <c r="E36" s="12">
        <v>6750000</v>
      </c>
      <c r="F36" s="12">
        <v>0</v>
      </c>
      <c r="G36" s="12">
        <v>0</v>
      </c>
      <c r="H36" s="12">
        <v>6750000</v>
      </c>
      <c r="I36" s="12">
        <v>0</v>
      </c>
      <c r="J36" s="12">
        <v>1799998</v>
      </c>
      <c r="K36" s="13">
        <v>26.67</v>
      </c>
      <c r="L36" s="12">
        <v>4950002</v>
      </c>
    </row>
    <row r="37" spans="2:12" x14ac:dyDescent="0.2">
      <c r="B37" s="11" t="s">
        <v>0</v>
      </c>
      <c r="C37" s="11" t="s">
        <v>59</v>
      </c>
      <c r="D37" s="11" t="s">
        <v>60</v>
      </c>
      <c r="E37" s="12">
        <v>29204720</v>
      </c>
      <c r="F37" s="12">
        <v>0</v>
      </c>
      <c r="G37" s="12">
        <v>-5868546</v>
      </c>
      <c r="H37" s="12">
        <v>23336174</v>
      </c>
      <c r="I37" s="12">
        <v>0</v>
      </c>
      <c r="J37" s="12">
        <v>22336174</v>
      </c>
      <c r="K37" s="13">
        <v>95.71</v>
      </c>
      <c r="L37" s="12">
        <v>1000000</v>
      </c>
    </row>
    <row r="38" spans="2:12" x14ac:dyDescent="0.2">
      <c r="B38" s="11" t="s">
        <v>0</v>
      </c>
      <c r="C38" s="11" t="s">
        <v>61</v>
      </c>
      <c r="D38" s="11" t="s">
        <v>62</v>
      </c>
      <c r="E38" s="12">
        <v>3000</v>
      </c>
      <c r="F38" s="12">
        <v>0</v>
      </c>
      <c r="G38" s="12">
        <v>-3000</v>
      </c>
      <c r="H38" s="12">
        <v>0</v>
      </c>
      <c r="I38" s="12">
        <v>0</v>
      </c>
      <c r="J38" s="12">
        <v>0</v>
      </c>
      <c r="K38" s="13">
        <v>0</v>
      </c>
      <c r="L38" s="12">
        <v>0</v>
      </c>
    </row>
    <row r="39" spans="2:12" x14ac:dyDescent="0.2">
      <c r="B39" s="11" t="s">
        <v>0</v>
      </c>
      <c r="C39" s="11" t="s">
        <v>63</v>
      </c>
      <c r="D39" s="11" t="s">
        <v>64</v>
      </c>
      <c r="E39" s="12">
        <v>22534224</v>
      </c>
      <c r="F39" s="12">
        <v>0</v>
      </c>
      <c r="G39" s="12">
        <v>-5589940</v>
      </c>
      <c r="H39" s="12">
        <v>16944284</v>
      </c>
      <c r="I39" s="12">
        <v>0</v>
      </c>
      <c r="J39" s="12">
        <v>16944284</v>
      </c>
      <c r="K39" s="13">
        <v>100</v>
      </c>
      <c r="L39" s="12">
        <v>0</v>
      </c>
    </row>
    <row r="40" spans="2:12" x14ac:dyDescent="0.2">
      <c r="B40" s="11" t="s">
        <v>0</v>
      </c>
      <c r="C40" s="11" t="s">
        <v>65</v>
      </c>
      <c r="D40" s="11" t="s">
        <v>66</v>
      </c>
      <c r="E40" s="12">
        <v>5391890</v>
      </c>
      <c r="F40" s="12">
        <v>0</v>
      </c>
      <c r="G40" s="12">
        <v>0</v>
      </c>
      <c r="H40" s="12">
        <v>5391890</v>
      </c>
      <c r="I40" s="12">
        <v>0</v>
      </c>
      <c r="J40" s="12">
        <v>5391890</v>
      </c>
      <c r="K40" s="13">
        <v>100</v>
      </c>
      <c r="L40" s="12">
        <v>0</v>
      </c>
    </row>
    <row r="41" spans="2:12" x14ac:dyDescent="0.2">
      <c r="B41" s="11" t="s">
        <v>0</v>
      </c>
      <c r="C41" s="11" t="s">
        <v>67</v>
      </c>
      <c r="D41" s="11" t="s">
        <v>68</v>
      </c>
      <c r="E41" s="12">
        <v>1000000</v>
      </c>
      <c r="F41" s="12">
        <v>0</v>
      </c>
      <c r="G41" s="12">
        <v>0</v>
      </c>
      <c r="H41" s="12">
        <v>1000000</v>
      </c>
      <c r="I41" s="12">
        <v>0</v>
      </c>
      <c r="J41" s="12">
        <v>0</v>
      </c>
      <c r="K41" s="13">
        <v>0</v>
      </c>
      <c r="L41" s="12">
        <v>1000000</v>
      </c>
    </row>
    <row r="42" spans="2:12" x14ac:dyDescent="0.2">
      <c r="B42" s="11" t="s">
        <v>0</v>
      </c>
      <c r="C42" s="11" t="s">
        <v>69</v>
      </c>
      <c r="D42" s="11" t="s">
        <v>70</v>
      </c>
      <c r="E42" s="12">
        <v>275606</v>
      </c>
      <c r="F42" s="12">
        <v>0</v>
      </c>
      <c r="G42" s="12">
        <v>-275606</v>
      </c>
      <c r="H42" s="12">
        <v>0</v>
      </c>
      <c r="I42" s="12">
        <v>0</v>
      </c>
      <c r="J42" s="12">
        <v>0</v>
      </c>
      <c r="K42" s="13">
        <v>0</v>
      </c>
      <c r="L42" s="12">
        <v>0</v>
      </c>
    </row>
    <row r="43" spans="2:12" x14ac:dyDescent="0.2">
      <c r="B43" s="11" t="s">
        <v>0</v>
      </c>
      <c r="C43" s="11" t="s">
        <v>71</v>
      </c>
      <c r="D43" s="11" t="s">
        <v>72</v>
      </c>
      <c r="E43" s="12">
        <v>2201550234</v>
      </c>
      <c r="F43" s="12">
        <v>0</v>
      </c>
      <c r="G43" s="12">
        <v>-25532224</v>
      </c>
      <c r="H43" s="12">
        <v>2176018010</v>
      </c>
      <c r="I43" s="12">
        <v>1448736</v>
      </c>
      <c r="J43" s="12">
        <v>1538150760</v>
      </c>
      <c r="K43" s="13">
        <v>70.69</v>
      </c>
      <c r="L43" s="12">
        <v>637867250</v>
      </c>
    </row>
    <row r="44" spans="2:12" x14ac:dyDescent="0.2">
      <c r="B44" s="11" t="s">
        <v>0</v>
      </c>
      <c r="C44" s="11" t="s">
        <v>73</v>
      </c>
      <c r="D44" s="11" t="s">
        <v>74</v>
      </c>
      <c r="E44" s="12">
        <v>81278972</v>
      </c>
      <c r="F44" s="12">
        <v>0</v>
      </c>
      <c r="G44" s="12">
        <v>-292415</v>
      </c>
      <c r="H44" s="12">
        <v>80986557</v>
      </c>
      <c r="I44" s="12">
        <v>0</v>
      </c>
      <c r="J44" s="12">
        <v>71566437</v>
      </c>
      <c r="K44" s="13">
        <v>88.37</v>
      </c>
      <c r="L44" s="12">
        <v>9420120</v>
      </c>
    </row>
    <row r="45" spans="2:12" x14ac:dyDescent="0.2">
      <c r="B45" s="11" t="s">
        <v>0</v>
      </c>
      <c r="C45" s="11" t="s">
        <v>75</v>
      </c>
      <c r="D45" s="11" t="s">
        <v>76</v>
      </c>
      <c r="E45" s="12">
        <v>292415</v>
      </c>
      <c r="F45" s="12">
        <v>0</v>
      </c>
      <c r="G45" s="12">
        <v>-292415</v>
      </c>
      <c r="H45" s="12">
        <v>0</v>
      </c>
      <c r="I45" s="12">
        <v>0</v>
      </c>
      <c r="J45" s="12">
        <v>0</v>
      </c>
      <c r="K45" s="13">
        <v>0</v>
      </c>
      <c r="L45" s="12">
        <v>0</v>
      </c>
    </row>
    <row r="46" spans="2:12" x14ac:dyDescent="0.2">
      <c r="B46" s="11" t="s">
        <v>0</v>
      </c>
      <c r="C46" s="11" t="s">
        <v>77</v>
      </c>
      <c r="D46" s="11" t="s">
        <v>78</v>
      </c>
      <c r="E46" s="12">
        <v>80986557</v>
      </c>
      <c r="F46" s="12">
        <v>0</v>
      </c>
      <c r="G46" s="12">
        <v>0</v>
      </c>
      <c r="H46" s="12">
        <v>80986557</v>
      </c>
      <c r="I46" s="12">
        <v>0</v>
      </c>
      <c r="J46" s="12">
        <v>71566437</v>
      </c>
      <c r="K46" s="13">
        <v>88.37</v>
      </c>
      <c r="L46" s="12">
        <v>9420120</v>
      </c>
    </row>
    <row r="47" spans="2:12" x14ac:dyDescent="0.2">
      <c r="B47" s="11" t="s">
        <v>0</v>
      </c>
      <c r="C47" s="11" t="s">
        <v>79</v>
      </c>
      <c r="D47" s="11" t="s">
        <v>80</v>
      </c>
      <c r="E47" s="12">
        <v>80986557</v>
      </c>
      <c r="F47" s="12">
        <v>0</v>
      </c>
      <c r="G47" s="12">
        <v>0</v>
      </c>
      <c r="H47" s="12">
        <v>80986557</v>
      </c>
      <c r="I47" s="12">
        <v>0</v>
      </c>
      <c r="J47" s="12">
        <v>71566437</v>
      </c>
      <c r="K47" s="13">
        <v>88.37</v>
      </c>
      <c r="L47" s="12">
        <v>9420120</v>
      </c>
    </row>
    <row r="48" spans="2:12" x14ac:dyDescent="0.2">
      <c r="B48" s="11" t="s">
        <v>0</v>
      </c>
      <c r="C48" s="11" t="s">
        <v>81</v>
      </c>
      <c r="D48" s="11" t="s">
        <v>82</v>
      </c>
      <c r="E48" s="12">
        <v>36275730</v>
      </c>
      <c r="F48" s="12">
        <v>0</v>
      </c>
      <c r="G48" s="12">
        <v>-4990390</v>
      </c>
      <c r="H48" s="12">
        <v>31285340</v>
      </c>
      <c r="I48" s="12">
        <v>0</v>
      </c>
      <c r="J48" s="12">
        <v>31285339</v>
      </c>
      <c r="K48" s="13">
        <v>100</v>
      </c>
      <c r="L48" s="12">
        <v>1</v>
      </c>
    </row>
    <row r="49" spans="2:12" x14ac:dyDescent="0.2">
      <c r="B49" s="11" t="s">
        <v>0</v>
      </c>
      <c r="C49" s="11" t="s">
        <v>83</v>
      </c>
      <c r="D49" s="11" t="s">
        <v>84</v>
      </c>
      <c r="E49" s="12">
        <v>11464308</v>
      </c>
      <c r="F49" s="12">
        <v>0</v>
      </c>
      <c r="G49" s="12">
        <v>-4989500</v>
      </c>
      <c r="H49" s="12">
        <v>6474808</v>
      </c>
      <c r="I49" s="12">
        <v>0</v>
      </c>
      <c r="J49" s="12">
        <v>6474807</v>
      </c>
      <c r="K49" s="13">
        <v>100</v>
      </c>
      <c r="L49" s="12">
        <v>1</v>
      </c>
    </row>
    <row r="50" spans="2:12" x14ac:dyDescent="0.2">
      <c r="B50" s="11" t="s">
        <v>0</v>
      </c>
      <c r="C50" s="11" t="s">
        <v>85</v>
      </c>
      <c r="D50" s="11" t="s">
        <v>86</v>
      </c>
      <c r="E50" s="12">
        <v>4989500</v>
      </c>
      <c r="F50" s="12">
        <v>0</v>
      </c>
      <c r="G50" s="12">
        <v>-4989500</v>
      </c>
      <c r="H50" s="12">
        <v>0</v>
      </c>
      <c r="I50" s="12">
        <v>0</v>
      </c>
      <c r="J50" s="12">
        <v>0</v>
      </c>
      <c r="K50" s="13">
        <v>0</v>
      </c>
      <c r="L50" s="12">
        <v>0</v>
      </c>
    </row>
    <row r="51" spans="2:12" x14ac:dyDescent="0.2">
      <c r="B51" s="11" t="s">
        <v>0</v>
      </c>
      <c r="C51" s="11" t="s">
        <v>87</v>
      </c>
      <c r="D51" s="11" t="s">
        <v>88</v>
      </c>
      <c r="E51" s="12">
        <v>6474808</v>
      </c>
      <c r="F51" s="12">
        <v>0</v>
      </c>
      <c r="G51" s="12">
        <v>0</v>
      </c>
      <c r="H51" s="12">
        <v>6474808</v>
      </c>
      <c r="I51" s="12">
        <v>0</v>
      </c>
      <c r="J51" s="12">
        <v>6474807</v>
      </c>
      <c r="K51" s="13">
        <v>100</v>
      </c>
      <c r="L51" s="12">
        <v>1</v>
      </c>
    </row>
    <row r="52" spans="2:12" x14ac:dyDescent="0.2">
      <c r="B52" s="11" t="s">
        <v>0</v>
      </c>
      <c r="C52" s="11" t="s">
        <v>89</v>
      </c>
      <c r="D52" s="11" t="s">
        <v>90</v>
      </c>
      <c r="E52" s="12">
        <v>24811422</v>
      </c>
      <c r="F52" s="12">
        <v>0</v>
      </c>
      <c r="G52" s="12">
        <v>-890</v>
      </c>
      <c r="H52" s="12">
        <v>24810532</v>
      </c>
      <c r="I52" s="12">
        <v>0</v>
      </c>
      <c r="J52" s="12">
        <v>24810532</v>
      </c>
      <c r="K52" s="13">
        <v>100</v>
      </c>
      <c r="L52" s="12">
        <v>0</v>
      </c>
    </row>
    <row r="53" spans="2:12" x14ac:dyDescent="0.2">
      <c r="B53" s="11" t="s">
        <v>0</v>
      </c>
      <c r="C53" s="11" t="s">
        <v>91</v>
      </c>
      <c r="D53" s="11" t="s">
        <v>92</v>
      </c>
      <c r="E53" s="12">
        <v>24811422</v>
      </c>
      <c r="F53" s="12">
        <v>0</v>
      </c>
      <c r="G53" s="12">
        <v>-890</v>
      </c>
      <c r="H53" s="12">
        <v>24810532</v>
      </c>
      <c r="I53" s="12">
        <v>0</v>
      </c>
      <c r="J53" s="12">
        <v>24810532</v>
      </c>
      <c r="K53" s="13">
        <v>100</v>
      </c>
      <c r="L53" s="12">
        <v>0</v>
      </c>
    </row>
    <row r="54" spans="2:12" x14ac:dyDescent="0.2">
      <c r="B54" s="11" t="s">
        <v>0</v>
      </c>
      <c r="C54" s="11" t="s">
        <v>93</v>
      </c>
      <c r="D54" s="11" t="s">
        <v>94</v>
      </c>
      <c r="E54" s="12">
        <v>1741317844</v>
      </c>
      <c r="F54" s="12">
        <v>0</v>
      </c>
      <c r="G54" s="12">
        <v>-3893088</v>
      </c>
      <c r="H54" s="12">
        <v>1737424756</v>
      </c>
      <c r="I54" s="12">
        <v>0</v>
      </c>
      <c r="J54" s="12">
        <v>1215859549</v>
      </c>
      <c r="K54" s="13">
        <v>69.98</v>
      </c>
      <c r="L54" s="12">
        <v>521565207</v>
      </c>
    </row>
    <row r="55" spans="2:12" x14ac:dyDescent="0.2">
      <c r="B55" s="11" t="s">
        <v>0</v>
      </c>
      <c r="C55" s="11" t="s">
        <v>95</v>
      </c>
      <c r="D55" s="11" t="s">
        <v>96</v>
      </c>
      <c r="E55" s="12">
        <v>1000215233</v>
      </c>
      <c r="F55" s="12">
        <v>0</v>
      </c>
      <c r="G55" s="12">
        <v>0</v>
      </c>
      <c r="H55" s="12">
        <v>1000215233</v>
      </c>
      <c r="I55" s="12">
        <v>0</v>
      </c>
      <c r="J55" s="12">
        <v>596103930</v>
      </c>
      <c r="K55" s="13">
        <v>59.6</v>
      </c>
      <c r="L55" s="12">
        <v>404111303</v>
      </c>
    </row>
    <row r="56" spans="2:12" x14ac:dyDescent="0.2">
      <c r="B56" s="11" t="s">
        <v>0</v>
      </c>
      <c r="C56" s="11" t="s">
        <v>97</v>
      </c>
      <c r="D56" s="11" t="s">
        <v>98</v>
      </c>
      <c r="E56" s="12">
        <v>142324000</v>
      </c>
      <c r="F56" s="12">
        <v>0</v>
      </c>
      <c r="G56" s="12">
        <v>0</v>
      </c>
      <c r="H56" s="12">
        <v>142324000</v>
      </c>
      <c r="I56" s="12">
        <v>0</v>
      </c>
      <c r="J56" s="12">
        <v>49813400</v>
      </c>
      <c r="K56" s="13">
        <v>35</v>
      </c>
      <c r="L56" s="12">
        <v>92510600</v>
      </c>
    </row>
    <row r="57" spans="2:12" x14ac:dyDescent="0.2">
      <c r="B57" s="11" t="s">
        <v>0</v>
      </c>
      <c r="C57" s="11" t="s">
        <v>99</v>
      </c>
      <c r="D57" s="11" t="s">
        <v>100</v>
      </c>
      <c r="E57" s="12">
        <v>857891233</v>
      </c>
      <c r="F57" s="12">
        <v>0</v>
      </c>
      <c r="G57" s="12">
        <v>0</v>
      </c>
      <c r="H57" s="12">
        <v>857891233</v>
      </c>
      <c r="I57" s="12">
        <v>0</v>
      </c>
      <c r="J57" s="12">
        <v>546290530</v>
      </c>
      <c r="K57" s="13">
        <v>63.68</v>
      </c>
      <c r="L57" s="12">
        <v>311600703</v>
      </c>
    </row>
    <row r="58" spans="2:12" x14ac:dyDescent="0.2">
      <c r="B58" s="11" t="s">
        <v>0</v>
      </c>
      <c r="C58" s="11" t="s">
        <v>101</v>
      </c>
      <c r="D58" s="11" t="s">
        <v>102</v>
      </c>
      <c r="E58" s="12">
        <v>319190906</v>
      </c>
      <c r="F58" s="12">
        <v>0</v>
      </c>
      <c r="G58" s="12">
        <v>0</v>
      </c>
      <c r="H58" s="12">
        <v>319190906</v>
      </c>
      <c r="I58" s="12">
        <v>0</v>
      </c>
      <c r="J58" s="12">
        <v>218690905</v>
      </c>
      <c r="K58" s="13">
        <v>68.510000000000005</v>
      </c>
      <c r="L58" s="12">
        <v>100500001</v>
      </c>
    </row>
    <row r="59" spans="2:12" x14ac:dyDescent="0.2">
      <c r="B59" s="11" t="s">
        <v>0</v>
      </c>
      <c r="C59" s="11" t="s">
        <v>103</v>
      </c>
      <c r="D59" s="11" t="s">
        <v>104</v>
      </c>
      <c r="E59" s="12">
        <v>319190906</v>
      </c>
      <c r="F59" s="12">
        <v>0</v>
      </c>
      <c r="G59" s="12">
        <v>0</v>
      </c>
      <c r="H59" s="12">
        <v>319190906</v>
      </c>
      <c r="I59" s="12">
        <v>0</v>
      </c>
      <c r="J59" s="12">
        <v>218690905</v>
      </c>
      <c r="K59" s="13">
        <v>68.510000000000005</v>
      </c>
      <c r="L59" s="12">
        <v>100500001</v>
      </c>
    </row>
    <row r="60" spans="2:12" x14ac:dyDescent="0.2">
      <c r="B60" s="11" t="s">
        <v>0</v>
      </c>
      <c r="C60" s="11" t="s">
        <v>105</v>
      </c>
      <c r="D60" s="11" t="s">
        <v>106</v>
      </c>
      <c r="E60" s="12">
        <v>21048001</v>
      </c>
      <c r="F60" s="12">
        <v>0</v>
      </c>
      <c r="G60" s="12">
        <v>-1747058</v>
      </c>
      <c r="H60" s="12">
        <v>19300943</v>
      </c>
      <c r="I60" s="12">
        <v>0</v>
      </c>
      <c r="J60" s="12">
        <v>3220294</v>
      </c>
      <c r="K60" s="13">
        <v>16.68</v>
      </c>
      <c r="L60" s="12">
        <v>16080649</v>
      </c>
    </row>
    <row r="61" spans="2:12" x14ac:dyDescent="0.2">
      <c r="B61" s="11" t="s">
        <v>0</v>
      </c>
      <c r="C61" s="11" t="s">
        <v>107</v>
      </c>
      <c r="D61" s="11" t="s">
        <v>108</v>
      </c>
      <c r="E61" s="12">
        <v>1504227</v>
      </c>
      <c r="F61" s="12">
        <v>0</v>
      </c>
      <c r="G61" s="12">
        <v>0</v>
      </c>
      <c r="H61" s="12">
        <v>1504227</v>
      </c>
      <c r="I61" s="12">
        <v>0</v>
      </c>
      <c r="J61" s="12">
        <v>1504227</v>
      </c>
      <c r="K61" s="13">
        <v>100</v>
      </c>
      <c r="L61" s="12">
        <v>0</v>
      </c>
    </row>
    <row r="62" spans="2:12" x14ac:dyDescent="0.2">
      <c r="B62" s="11" t="s">
        <v>0</v>
      </c>
      <c r="C62" s="11" t="s">
        <v>109</v>
      </c>
      <c r="D62" s="11" t="s">
        <v>110</v>
      </c>
      <c r="E62" s="12">
        <v>17796716</v>
      </c>
      <c r="F62" s="12">
        <v>0</v>
      </c>
      <c r="G62" s="12">
        <v>0</v>
      </c>
      <c r="H62" s="12">
        <v>17796716</v>
      </c>
      <c r="I62" s="12">
        <v>0</v>
      </c>
      <c r="J62" s="12">
        <v>1716067</v>
      </c>
      <c r="K62" s="13">
        <v>9.64</v>
      </c>
      <c r="L62" s="12">
        <v>16080649</v>
      </c>
    </row>
    <row r="63" spans="2:12" x14ac:dyDescent="0.2">
      <c r="B63" s="11" t="s">
        <v>0</v>
      </c>
      <c r="C63" s="11" t="s">
        <v>111</v>
      </c>
      <c r="D63" s="11" t="s">
        <v>112</v>
      </c>
      <c r="E63" s="12">
        <v>1747058</v>
      </c>
      <c r="F63" s="12">
        <v>0</v>
      </c>
      <c r="G63" s="12">
        <v>-1747058</v>
      </c>
      <c r="H63" s="12">
        <v>0</v>
      </c>
      <c r="I63" s="12">
        <v>0</v>
      </c>
      <c r="J63" s="12">
        <v>0</v>
      </c>
      <c r="K63" s="13">
        <v>0</v>
      </c>
      <c r="L63" s="12">
        <v>0</v>
      </c>
    </row>
    <row r="64" spans="2:12" x14ac:dyDescent="0.2">
      <c r="B64" s="11" t="s">
        <v>0</v>
      </c>
      <c r="C64" s="11" t="s">
        <v>113</v>
      </c>
      <c r="D64" s="11" t="s">
        <v>114</v>
      </c>
      <c r="E64" s="12">
        <v>375170165</v>
      </c>
      <c r="F64" s="12">
        <v>0</v>
      </c>
      <c r="G64" s="12">
        <v>-2052491</v>
      </c>
      <c r="H64" s="12">
        <v>373117674</v>
      </c>
      <c r="I64" s="12">
        <v>0</v>
      </c>
      <c r="J64" s="12">
        <v>372244420</v>
      </c>
      <c r="K64" s="13">
        <v>99.77</v>
      </c>
      <c r="L64" s="12">
        <v>873254</v>
      </c>
    </row>
    <row r="65" spans="2:12" x14ac:dyDescent="0.2">
      <c r="B65" s="11" t="s">
        <v>0</v>
      </c>
      <c r="C65" s="11" t="s">
        <v>115</v>
      </c>
      <c r="D65" s="11" t="s">
        <v>116</v>
      </c>
      <c r="E65" s="12">
        <v>269327374</v>
      </c>
      <c r="F65" s="12">
        <v>0</v>
      </c>
      <c r="G65" s="12">
        <v>0</v>
      </c>
      <c r="H65" s="12">
        <v>269327374</v>
      </c>
      <c r="I65" s="12">
        <v>0</v>
      </c>
      <c r="J65" s="12">
        <v>269327374</v>
      </c>
      <c r="K65" s="13">
        <v>100</v>
      </c>
      <c r="L65" s="12">
        <v>0</v>
      </c>
    </row>
    <row r="66" spans="2:12" x14ac:dyDescent="0.2">
      <c r="B66" s="11" t="s">
        <v>0</v>
      </c>
      <c r="C66" s="11" t="s">
        <v>117</v>
      </c>
      <c r="D66" s="11" t="s">
        <v>118</v>
      </c>
      <c r="E66" s="12">
        <v>105842791</v>
      </c>
      <c r="F66" s="12">
        <v>0</v>
      </c>
      <c r="G66" s="12">
        <v>-2052491</v>
      </c>
      <c r="H66" s="12">
        <v>103790300</v>
      </c>
      <c r="I66" s="12">
        <v>0</v>
      </c>
      <c r="J66" s="12">
        <v>102917046</v>
      </c>
      <c r="K66" s="13">
        <v>99.16</v>
      </c>
      <c r="L66" s="12">
        <v>873254</v>
      </c>
    </row>
    <row r="67" spans="2:12" x14ac:dyDescent="0.2">
      <c r="B67" s="11" t="s">
        <v>0</v>
      </c>
      <c r="C67" s="11" t="s">
        <v>119</v>
      </c>
      <c r="D67" s="11" t="s">
        <v>120</v>
      </c>
      <c r="E67" s="12">
        <v>25693539</v>
      </c>
      <c r="F67" s="12">
        <v>0</v>
      </c>
      <c r="G67" s="12">
        <v>-93539</v>
      </c>
      <c r="H67" s="12">
        <v>25600000</v>
      </c>
      <c r="I67" s="12">
        <v>0</v>
      </c>
      <c r="J67" s="12">
        <v>25600000</v>
      </c>
      <c r="K67" s="13">
        <v>100</v>
      </c>
      <c r="L67" s="12">
        <v>0</v>
      </c>
    </row>
    <row r="68" spans="2:12" x14ac:dyDescent="0.2">
      <c r="B68" s="11" t="s">
        <v>0</v>
      </c>
      <c r="C68" s="11" t="s">
        <v>121</v>
      </c>
      <c r="D68" s="11" t="s">
        <v>122</v>
      </c>
      <c r="E68" s="12">
        <v>25693539</v>
      </c>
      <c r="F68" s="12">
        <v>0</v>
      </c>
      <c r="G68" s="12">
        <v>-93539</v>
      </c>
      <c r="H68" s="12">
        <v>25600000</v>
      </c>
      <c r="I68" s="12">
        <v>0</v>
      </c>
      <c r="J68" s="12">
        <v>25600000</v>
      </c>
      <c r="K68" s="13">
        <v>100</v>
      </c>
      <c r="L68" s="12">
        <v>0</v>
      </c>
    </row>
    <row r="69" spans="2:12" x14ac:dyDescent="0.2">
      <c r="B69" s="11" t="s">
        <v>0</v>
      </c>
      <c r="C69" s="11" t="s">
        <v>123</v>
      </c>
      <c r="D69" s="11" t="s">
        <v>124</v>
      </c>
      <c r="E69" s="12">
        <v>26472273</v>
      </c>
      <c r="F69" s="12">
        <v>0</v>
      </c>
      <c r="G69" s="12">
        <v>-16356263</v>
      </c>
      <c r="H69" s="12">
        <v>10116010</v>
      </c>
      <c r="I69" s="12">
        <v>0</v>
      </c>
      <c r="J69" s="12">
        <v>8433970</v>
      </c>
      <c r="K69" s="13">
        <v>83.37</v>
      </c>
      <c r="L69" s="12">
        <v>1682040</v>
      </c>
    </row>
    <row r="70" spans="2:12" x14ac:dyDescent="0.2">
      <c r="B70" s="11" t="s">
        <v>0</v>
      </c>
      <c r="C70" s="11" t="s">
        <v>125</v>
      </c>
      <c r="D70" s="11" t="s">
        <v>126</v>
      </c>
      <c r="E70" s="12">
        <v>26472273</v>
      </c>
      <c r="F70" s="12">
        <v>0</v>
      </c>
      <c r="G70" s="12">
        <v>-16356263</v>
      </c>
      <c r="H70" s="12">
        <v>10116010</v>
      </c>
      <c r="I70" s="12">
        <v>0</v>
      </c>
      <c r="J70" s="12">
        <v>8433970</v>
      </c>
      <c r="K70" s="13">
        <v>83.37</v>
      </c>
      <c r="L70" s="12">
        <v>1682040</v>
      </c>
    </row>
    <row r="71" spans="2:12" x14ac:dyDescent="0.2">
      <c r="B71" s="11" t="s">
        <v>0</v>
      </c>
      <c r="C71" s="11" t="s">
        <v>127</v>
      </c>
      <c r="D71" s="11" t="s">
        <v>128</v>
      </c>
      <c r="E71" s="12">
        <v>175503</v>
      </c>
      <c r="F71" s="12">
        <v>0</v>
      </c>
      <c r="G71" s="12">
        <v>-175503</v>
      </c>
      <c r="H71" s="12">
        <v>0</v>
      </c>
      <c r="I71" s="12">
        <v>0</v>
      </c>
      <c r="J71" s="12">
        <v>0</v>
      </c>
      <c r="K71" s="13">
        <v>0</v>
      </c>
      <c r="L71" s="12">
        <v>0</v>
      </c>
    </row>
    <row r="72" spans="2:12" x14ac:dyDescent="0.2">
      <c r="B72" s="11" t="s">
        <v>0</v>
      </c>
      <c r="C72" s="11" t="s">
        <v>129</v>
      </c>
      <c r="D72" s="11" t="s">
        <v>130</v>
      </c>
      <c r="E72" s="12">
        <v>15515070</v>
      </c>
      <c r="F72" s="12">
        <v>0</v>
      </c>
      <c r="G72" s="12">
        <v>-10267430</v>
      </c>
      <c r="H72" s="12">
        <v>5247640</v>
      </c>
      <c r="I72" s="12">
        <v>0</v>
      </c>
      <c r="J72" s="12">
        <v>5247640</v>
      </c>
      <c r="K72" s="13">
        <v>100</v>
      </c>
      <c r="L72" s="12">
        <v>0</v>
      </c>
    </row>
    <row r="73" spans="2:12" x14ac:dyDescent="0.2">
      <c r="B73" s="11" t="s">
        <v>0</v>
      </c>
      <c r="C73" s="11" t="s">
        <v>131</v>
      </c>
      <c r="D73" s="11" t="s">
        <v>132</v>
      </c>
      <c r="E73" s="12">
        <v>9089460</v>
      </c>
      <c r="F73" s="12">
        <v>0</v>
      </c>
      <c r="G73" s="12">
        <v>-5913330</v>
      </c>
      <c r="H73" s="12">
        <v>3176130</v>
      </c>
      <c r="I73" s="12">
        <v>0</v>
      </c>
      <c r="J73" s="12">
        <v>3176130</v>
      </c>
      <c r="K73" s="13">
        <v>100</v>
      </c>
      <c r="L73" s="12">
        <v>0</v>
      </c>
    </row>
    <row r="74" spans="2:12" x14ac:dyDescent="0.2">
      <c r="B74" s="11" t="s">
        <v>0</v>
      </c>
      <c r="C74" s="11" t="s">
        <v>133</v>
      </c>
      <c r="D74" s="11" t="s">
        <v>134</v>
      </c>
      <c r="E74" s="12">
        <v>1692240</v>
      </c>
      <c r="F74" s="12">
        <v>0</v>
      </c>
      <c r="G74" s="12">
        <v>0</v>
      </c>
      <c r="H74" s="12">
        <v>1692240</v>
      </c>
      <c r="I74" s="12">
        <v>0</v>
      </c>
      <c r="J74" s="12">
        <v>10200</v>
      </c>
      <c r="K74" s="13">
        <v>0.6</v>
      </c>
      <c r="L74" s="12">
        <v>1682040</v>
      </c>
    </row>
    <row r="75" spans="2:12" x14ac:dyDescent="0.2">
      <c r="B75" s="11" t="s">
        <v>0</v>
      </c>
      <c r="C75" s="11" t="s">
        <v>135</v>
      </c>
      <c r="D75" s="11" t="s">
        <v>136</v>
      </c>
      <c r="E75" s="12">
        <v>31229600</v>
      </c>
      <c r="F75" s="12">
        <v>0</v>
      </c>
      <c r="G75" s="12">
        <v>0</v>
      </c>
      <c r="H75" s="12">
        <v>31229600</v>
      </c>
      <c r="I75" s="12">
        <v>0</v>
      </c>
      <c r="J75" s="12">
        <v>28370600</v>
      </c>
      <c r="K75" s="13">
        <v>90.85</v>
      </c>
      <c r="L75" s="12">
        <v>2859000</v>
      </c>
    </row>
    <row r="76" spans="2:12" x14ac:dyDescent="0.2">
      <c r="B76" s="11" t="s">
        <v>0</v>
      </c>
      <c r="C76" s="11" t="s">
        <v>137</v>
      </c>
      <c r="D76" s="11" t="s">
        <v>138</v>
      </c>
      <c r="E76" s="12">
        <v>198000000</v>
      </c>
      <c r="F76" s="12">
        <v>0</v>
      </c>
      <c r="G76" s="12">
        <v>0</v>
      </c>
      <c r="H76" s="12">
        <v>198000000</v>
      </c>
      <c r="I76" s="12">
        <v>0</v>
      </c>
      <c r="J76" s="12">
        <v>108746080</v>
      </c>
      <c r="K76" s="13">
        <v>54.92</v>
      </c>
      <c r="L76" s="12">
        <v>89253920</v>
      </c>
    </row>
    <row r="77" spans="2:12" x14ac:dyDescent="0.2">
      <c r="B77" s="11" t="s">
        <v>0</v>
      </c>
      <c r="C77" s="11" t="s">
        <v>139</v>
      </c>
      <c r="D77" s="11" t="s">
        <v>140</v>
      </c>
      <c r="E77" s="12">
        <v>86975815</v>
      </c>
      <c r="F77" s="12">
        <v>0</v>
      </c>
      <c r="G77" s="12">
        <v>-68</v>
      </c>
      <c r="H77" s="12">
        <v>86975747</v>
      </c>
      <c r="I77" s="12">
        <v>1448736</v>
      </c>
      <c r="J77" s="12">
        <v>73888785</v>
      </c>
      <c r="K77" s="13">
        <v>84.95</v>
      </c>
      <c r="L77" s="12">
        <v>13086962</v>
      </c>
    </row>
    <row r="78" spans="2:12" x14ac:dyDescent="0.2">
      <c r="B78" s="11" t="s">
        <v>0</v>
      </c>
      <c r="C78" s="11" t="s">
        <v>141</v>
      </c>
      <c r="D78" s="11" t="s">
        <v>142</v>
      </c>
      <c r="E78" s="12">
        <v>41926158114</v>
      </c>
      <c r="F78" s="12">
        <v>-40996351</v>
      </c>
      <c r="G78" s="12">
        <v>-1174651362</v>
      </c>
      <c r="H78" s="12">
        <v>40751506752</v>
      </c>
      <c r="I78" s="12">
        <v>3780342949</v>
      </c>
      <c r="J78" s="12">
        <v>35161139344</v>
      </c>
      <c r="K78" s="13">
        <v>86.28</v>
      </c>
      <c r="L78" s="12">
        <v>5590367408</v>
      </c>
    </row>
    <row r="79" spans="2:12" x14ac:dyDescent="0.2">
      <c r="B79" s="11" t="s">
        <v>0</v>
      </c>
      <c r="C79" s="11" t="s">
        <v>143</v>
      </c>
      <c r="D79" s="11" t="s">
        <v>144</v>
      </c>
      <c r="E79" s="12">
        <v>41926158114</v>
      </c>
      <c r="F79" s="12">
        <v>-40996351</v>
      </c>
      <c r="G79" s="12">
        <v>-1174651362</v>
      </c>
      <c r="H79" s="12">
        <v>40751506752</v>
      </c>
      <c r="I79" s="12">
        <v>3780342949</v>
      </c>
      <c r="J79" s="12">
        <v>35161139344</v>
      </c>
      <c r="K79" s="13">
        <v>86.28</v>
      </c>
      <c r="L79" s="12">
        <v>5590367408</v>
      </c>
    </row>
    <row r="80" spans="2:12" x14ac:dyDescent="0.2">
      <c r="B80" s="11" t="s">
        <v>0</v>
      </c>
      <c r="C80" s="11" t="s">
        <v>145</v>
      </c>
      <c r="D80" s="11" t="s">
        <v>146</v>
      </c>
      <c r="E80" s="12">
        <v>5335728826</v>
      </c>
      <c r="F80" s="12">
        <v>-9900000</v>
      </c>
      <c r="G80" s="12">
        <v>-456163892</v>
      </c>
      <c r="H80" s="12">
        <v>4879564934</v>
      </c>
      <c r="I80" s="12">
        <v>315518076</v>
      </c>
      <c r="J80" s="12">
        <v>3438924719</v>
      </c>
      <c r="K80" s="13">
        <v>70.48</v>
      </c>
      <c r="L80" s="12">
        <v>1440640215</v>
      </c>
    </row>
    <row r="81" spans="2:12" x14ac:dyDescent="0.2">
      <c r="B81" s="11" t="s">
        <v>0</v>
      </c>
      <c r="C81" s="11" t="s">
        <v>147</v>
      </c>
      <c r="D81" s="11" t="s">
        <v>148</v>
      </c>
      <c r="E81" s="12">
        <v>4526177491</v>
      </c>
      <c r="F81" s="12">
        <v>-9900000</v>
      </c>
      <c r="G81" s="12">
        <v>-436077731</v>
      </c>
      <c r="H81" s="12">
        <v>4090099760</v>
      </c>
      <c r="I81" s="12">
        <v>0</v>
      </c>
      <c r="J81" s="12">
        <v>2747131806</v>
      </c>
      <c r="K81" s="13">
        <v>67.17</v>
      </c>
      <c r="L81" s="12">
        <v>1342967954</v>
      </c>
    </row>
    <row r="82" spans="2:12" x14ac:dyDescent="0.2">
      <c r="B82" s="11" t="s">
        <v>0</v>
      </c>
      <c r="C82" s="11" t="s">
        <v>149</v>
      </c>
      <c r="D82" s="11" t="s">
        <v>150</v>
      </c>
      <c r="E82" s="12">
        <v>4526177491</v>
      </c>
      <c r="F82" s="12">
        <v>-9900000</v>
      </c>
      <c r="G82" s="12">
        <v>-436077731</v>
      </c>
      <c r="H82" s="12">
        <v>4090099760</v>
      </c>
      <c r="I82" s="12">
        <v>0</v>
      </c>
      <c r="J82" s="12">
        <v>2747131806</v>
      </c>
      <c r="K82" s="13">
        <v>67.17</v>
      </c>
      <c r="L82" s="12">
        <v>1342967954</v>
      </c>
    </row>
    <row r="83" spans="2:12" x14ac:dyDescent="0.2">
      <c r="B83" s="11" t="s">
        <v>0</v>
      </c>
      <c r="C83" s="11" t="s">
        <v>151</v>
      </c>
      <c r="D83" s="11" t="s">
        <v>152</v>
      </c>
      <c r="E83" s="12">
        <v>4458662859</v>
      </c>
      <c r="F83" s="12">
        <v>-9900000</v>
      </c>
      <c r="G83" s="12">
        <v>-429146991</v>
      </c>
      <c r="H83" s="12">
        <v>4029515868</v>
      </c>
      <c r="I83" s="12">
        <v>0</v>
      </c>
      <c r="J83" s="12">
        <v>2686547914</v>
      </c>
      <c r="K83" s="13">
        <v>66.67</v>
      </c>
      <c r="L83" s="12">
        <v>1342967954</v>
      </c>
    </row>
    <row r="84" spans="2:12" x14ac:dyDescent="0.2">
      <c r="B84" s="11" t="s">
        <v>0</v>
      </c>
      <c r="C84" s="11" t="s">
        <v>153</v>
      </c>
      <c r="D84" s="11" t="s">
        <v>154</v>
      </c>
      <c r="E84" s="12">
        <v>4458662859</v>
      </c>
      <c r="F84" s="12">
        <v>-9900000</v>
      </c>
      <c r="G84" s="12">
        <v>-429146991</v>
      </c>
      <c r="H84" s="12">
        <v>4029515868</v>
      </c>
      <c r="I84" s="12">
        <v>0</v>
      </c>
      <c r="J84" s="12">
        <v>2686547914</v>
      </c>
      <c r="K84" s="13">
        <v>66.67</v>
      </c>
      <c r="L84" s="12">
        <v>1342967954</v>
      </c>
    </row>
    <row r="85" spans="2:12" x14ac:dyDescent="0.2">
      <c r="B85" s="11" t="s">
        <v>0</v>
      </c>
      <c r="C85" s="11" t="s">
        <v>155</v>
      </c>
      <c r="D85" s="11" t="s">
        <v>156</v>
      </c>
      <c r="E85" s="12">
        <v>602548025</v>
      </c>
      <c r="F85" s="12">
        <v>-9900000</v>
      </c>
      <c r="G85" s="12">
        <v>-118461302</v>
      </c>
      <c r="H85" s="12">
        <v>484086723</v>
      </c>
      <c r="I85" s="12">
        <v>0</v>
      </c>
      <c r="J85" s="12">
        <v>50361385</v>
      </c>
      <c r="K85" s="13">
        <v>10.4</v>
      </c>
      <c r="L85" s="12">
        <v>433725338</v>
      </c>
    </row>
    <row r="86" spans="2:12" x14ac:dyDescent="0.2">
      <c r="B86" s="11" t="s">
        <v>0</v>
      </c>
      <c r="C86" s="11" t="s">
        <v>157</v>
      </c>
      <c r="D86" s="11" t="s">
        <v>158</v>
      </c>
      <c r="E86" s="12">
        <v>39485000</v>
      </c>
      <c r="F86" s="12">
        <v>0</v>
      </c>
      <c r="G86" s="12">
        <v>-25240000</v>
      </c>
      <c r="H86" s="12">
        <v>14245000</v>
      </c>
      <c r="I86" s="12">
        <v>0</v>
      </c>
      <c r="J86" s="12">
        <v>14245000</v>
      </c>
      <c r="K86" s="13">
        <v>100</v>
      </c>
      <c r="L86" s="12">
        <v>0</v>
      </c>
    </row>
    <row r="87" spans="2:12" x14ac:dyDescent="0.2">
      <c r="B87" s="11" t="s">
        <v>0</v>
      </c>
      <c r="C87" s="11" t="s">
        <v>159</v>
      </c>
      <c r="D87" s="11" t="s">
        <v>160</v>
      </c>
      <c r="E87" s="12">
        <v>186233</v>
      </c>
      <c r="F87" s="12">
        <v>0</v>
      </c>
      <c r="G87" s="12">
        <v>0</v>
      </c>
      <c r="H87" s="12">
        <v>186233</v>
      </c>
      <c r="I87" s="12">
        <v>0</v>
      </c>
      <c r="J87" s="12">
        <v>0</v>
      </c>
      <c r="K87" s="13">
        <v>0</v>
      </c>
      <c r="L87" s="12">
        <v>186233</v>
      </c>
    </row>
    <row r="88" spans="2:12" x14ac:dyDescent="0.2">
      <c r="B88" s="11" t="s">
        <v>0</v>
      </c>
      <c r="C88" s="11" t="s">
        <v>161</v>
      </c>
      <c r="D88" s="11" t="s">
        <v>162</v>
      </c>
      <c r="E88" s="12">
        <v>330279760</v>
      </c>
      <c r="F88" s="12">
        <v>0</v>
      </c>
      <c r="G88" s="12">
        <v>-18094596</v>
      </c>
      <c r="H88" s="12">
        <v>312185164</v>
      </c>
      <c r="I88" s="12">
        <v>0</v>
      </c>
      <c r="J88" s="12">
        <v>312185164</v>
      </c>
      <c r="K88" s="13">
        <v>100</v>
      </c>
      <c r="L88" s="12">
        <v>0</v>
      </c>
    </row>
    <row r="89" spans="2:12" x14ac:dyDescent="0.2">
      <c r="B89" s="11" t="s">
        <v>0</v>
      </c>
      <c r="C89" s="11" t="s">
        <v>163</v>
      </c>
      <c r="D89" s="11" t="s">
        <v>164</v>
      </c>
      <c r="E89" s="12">
        <v>1358860009</v>
      </c>
      <c r="F89" s="12">
        <v>0</v>
      </c>
      <c r="G89" s="12">
        <v>0</v>
      </c>
      <c r="H89" s="12">
        <v>1358860009</v>
      </c>
      <c r="I89" s="12">
        <v>0</v>
      </c>
      <c r="J89" s="12">
        <v>1358860009</v>
      </c>
      <c r="K89" s="13">
        <v>100</v>
      </c>
      <c r="L89" s="12">
        <v>0</v>
      </c>
    </row>
    <row r="90" spans="2:12" x14ac:dyDescent="0.2">
      <c r="B90" s="11" t="s">
        <v>0</v>
      </c>
      <c r="C90" s="11" t="s">
        <v>165</v>
      </c>
      <c r="D90" s="11" t="s">
        <v>166</v>
      </c>
      <c r="E90" s="12">
        <v>1977095126</v>
      </c>
      <c r="F90" s="12">
        <v>0</v>
      </c>
      <c r="G90" s="12">
        <v>-267351093</v>
      </c>
      <c r="H90" s="12">
        <v>1709744033</v>
      </c>
      <c r="I90" s="12">
        <v>0</v>
      </c>
      <c r="J90" s="12">
        <v>930369364</v>
      </c>
      <c r="K90" s="13">
        <v>54.42</v>
      </c>
      <c r="L90" s="12">
        <v>779374669</v>
      </c>
    </row>
    <row r="91" spans="2:12" x14ac:dyDescent="0.2">
      <c r="B91" s="11" t="s">
        <v>0</v>
      </c>
      <c r="C91" s="11" t="s">
        <v>167</v>
      </c>
      <c r="D91" s="11" t="s">
        <v>168</v>
      </c>
      <c r="E91" s="12">
        <v>150208706</v>
      </c>
      <c r="F91" s="12">
        <v>0</v>
      </c>
      <c r="G91" s="12">
        <v>0</v>
      </c>
      <c r="H91" s="12">
        <v>150208706</v>
      </c>
      <c r="I91" s="12">
        <v>0</v>
      </c>
      <c r="J91" s="12">
        <v>20526992</v>
      </c>
      <c r="K91" s="13">
        <v>13.67</v>
      </c>
      <c r="L91" s="12">
        <v>129681714</v>
      </c>
    </row>
    <row r="92" spans="2:12" x14ac:dyDescent="0.2">
      <c r="B92" s="11" t="s">
        <v>0</v>
      </c>
      <c r="C92" s="11" t="s">
        <v>169</v>
      </c>
      <c r="D92" s="11" t="s">
        <v>170</v>
      </c>
      <c r="E92" s="12">
        <v>67514632</v>
      </c>
      <c r="F92" s="12">
        <v>0</v>
      </c>
      <c r="G92" s="12">
        <v>-6930740</v>
      </c>
      <c r="H92" s="12">
        <v>60583892</v>
      </c>
      <c r="I92" s="12">
        <v>0</v>
      </c>
      <c r="J92" s="12">
        <v>60583892</v>
      </c>
      <c r="K92" s="13">
        <v>100</v>
      </c>
      <c r="L92" s="12">
        <v>0</v>
      </c>
    </row>
    <row r="93" spans="2:12" x14ac:dyDescent="0.2">
      <c r="B93" s="11" t="s">
        <v>0</v>
      </c>
      <c r="C93" s="11" t="s">
        <v>171</v>
      </c>
      <c r="D93" s="11" t="s">
        <v>172</v>
      </c>
      <c r="E93" s="12">
        <v>67514632</v>
      </c>
      <c r="F93" s="12">
        <v>0</v>
      </c>
      <c r="G93" s="12">
        <v>-6930740</v>
      </c>
      <c r="H93" s="12">
        <v>60583892</v>
      </c>
      <c r="I93" s="12">
        <v>0</v>
      </c>
      <c r="J93" s="12">
        <v>60583892</v>
      </c>
      <c r="K93" s="13">
        <v>100</v>
      </c>
      <c r="L93" s="12">
        <v>0</v>
      </c>
    </row>
    <row r="94" spans="2:12" x14ac:dyDescent="0.2">
      <c r="B94" s="11" t="s">
        <v>0</v>
      </c>
      <c r="C94" s="11" t="s">
        <v>173</v>
      </c>
      <c r="D94" s="11" t="s">
        <v>174</v>
      </c>
      <c r="E94" s="12">
        <v>35536125</v>
      </c>
      <c r="F94" s="12">
        <v>0</v>
      </c>
      <c r="G94" s="12">
        <v>-1457399</v>
      </c>
      <c r="H94" s="12">
        <v>34078726</v>
      </c>
      <c r="I94" s="12">
        <v>0</v>
      </c>
      <c r="J94" s="12">
        <v>34078726</v>
      </c>
      <c r="K94" s="13">
        <v>100</v>
      </c>
      <c r="L94" s="12">
        <v>0</v>
      </c>
    </row>
    <row r="95" spans="2:12" x14ac:dyDescent="0.2">
      <c r="B95" s="11" t="s">
        <v>0</v>
      </c>
      <c r="C95" s="11" t="s">
        <v>175</v>
      </c>
      <c r="D95" s="11" t="s">
        <v>176</v>
      </c>
      <c r="E95" s="12">
        <v>10540008</v>
      </c>
      <c r="F95" s="12">
        <v>0</v>
      </c>
      <c r="G95" s="12">
        <v>-5473341</v>
      </c>
      <c r="H95" s="12">
        <v>5066667</v>
      </c>
      <c r="I95" s="12">
        <v>0</v>
      </c>
      <c r="J95" s="12">
        <v>5066667</v>
      </c>
      <c r="K95" s="13">
        <v>100</v>
      </c>
      <c r="L95" s="12">
        <v>0</v>
      </c>
    </row>
    <row r="96" spans="2:12" x14ac:dyDescent="0.2">
      <c r="B96" s="11" t="s">
        <v>0</v>
      </c>
      <c r="C96" s="11" t="s">
        <v>177</v>
      </c>
      <c r="D96" s="11" t="s">
        <v>178</v>
      </c>
      <c r="E96" s="12">
        <v>21438499</v>
      </c>
      <c r="F96" s="12">
        <v>0</v>
      </c>
      <c r="G96" s="12">
        <v>0</v>
      </c>
      <c r="H96" s="12">
        <v>21438499</v>
      </c>
      <c r="I96" s="12">
        <v>0</v>
      </c>
      <c r="J96" s="12">
        <v>21438499</v>
      </c>
      <c r="K96" s="13">
        <v>100</v>
      </c>
      <c r="L96" s="12">
        <v>0</v>
      </c>
    </row>
    <row r="97" spans="2:12" x14ac:dyDescent="0.2">
      <c r="B97" s="11" t="s">
        <v>0</v>
      </c>
      <c r="C97" s="11" t="s">
        <v>179</v>
      </c>
      <c r="D97" s="11" t="s">
        <v>180</v>
      </c>
      <c r="E97" s="12">
        <v>329715062</v>
      </c>
      <c r="F97" s="12">
        <v>0</v>
      </c>
      <c r="G97" s="12">
        <v>-1166668</v>
      </c>
      <c r="H97" s="12">
        <v>328548394</v>
      </c>
      <c r="I97" s="12">
        <v>315518076</v>
      </c>
      <c r="J97" s="12">
        <v>328548394</v>
      </c>
      <c r="K97" s="13">
        <v>100</v>
      </c>
      <c r="L97" s="12">
        <v>0</v>
      </c>
    </row>
    <row r="98" spans="2:12" x14ac:dyDescent="0.2">
      <c r="B98" s="11" t="s">
        <v>0</v>
      </c>
      <c r="C98" s="11" t="s">
        <v>181</v>
      </c>
      <c r="D98" s="11" t="s">
        <v>182</v>
      </c>
      <c r="E98" s="12">
        <v>329715062</v>
      </c>
      <c r="F98" s="12">
        <v>0</v>
      </c>
      <c r="G98" s="12">
        <v>-1166668</v>
      </c>
      <c r="H98" s="12">
        <v>328548394</v>
      </c>
      <c r="I98" s="12">
        <v>315518076</v>
      </c>
      <c r="J98" s="12">
        <v>328548394</v>
      </c>
      <c r="K98" s="13">
        <v>100</v>
      </c>
      <c r="L98" s="12">
        <v>0</v>
      </c>
    </row>
    <row r="99" spans="2:12" x14ac:dyDescent="0.2">
      <c r="B99" s="11" t="s">
        <v>0</v>
      </c>
      <c r="C99" s="11" t="s">
        <v>183</v>
      </c>
      <c r="D99" s="11" t="s">
        <v>184</v>
      </c>
      <c r="E99" s="12">
        <v>329715062</v>
      </c>
      <c r="F99" s="12">
        <v>0</v>
      </c>
      <c r="G99" s="12">
        <v>-1166668</v>
      </c>
      <c r="H99" s="12">
        <v>328548394</v>
      </c>
      <c r="I99" s="12">
        <v>315518076</v>
      </c>
      <c r="J99" s="12">
        <v>328548394</v>
      </c>
      <c r="K99" s="13">
        <v>100</v>
      </c>
      <c r="L99" s="12">
        <v>0</v>
      </c>
    </row>
    <row r="100" spans="2:12" x14ac:dyDescent="0.2">
      <c r="B100" s="11" t="s">
        <v>0</v>
      </c>
      <c r="C100" s="11" t="s">
        <v>185</v>
      </c>
      <c r="D100" s="11" t="s">
        <v>186</v>
      </c>
      <c r="E100" s="12">
        <v>329715062</v>
      </c>
      <c r="F100" s="12">
        <v>0</v>
      </c>
      <c r="G100" s="12">
        <v>-1166668</v>
      </c>
      <c r="H100" s="12">
        <v>328548394</v>
      </c>
      <c r="I100" s="12">
        <v>315518076</v>
      </c>
      <c r="J100" s="12">
        <v>328548394</v>
      </c>
      <c r="K100" s="13">
        <v>100</v>
      </c>
      <c r="L100" s="12">
        <v>0</v>
      </c>
    </row>
    <row r="101" spans="2:12" x14ac:dyDescent="0.2">
      <c r="B101" s="11" t="s">
        <v>0</v>
      </c>
      <c r="C101" s="11" t="s">
        <v>187</v>
      </c>
      <c r="D101" s="11" t="s">
        <v>188</v>
      </c>
      <c r="E101" s="12">
        <v>315518076</v>
      </c>
      <c r="F101" s="12">
        <v>0</v>
      </c>
      <c r="G101" s="12">
        <v>0</v>
      </c>
      <c r="H101" s="12">
        <v>315518076</v>
      </c>
      <c r="I101" s="12">
        <v>315518076</v>
      </c>
      <c r="J101" s="12">
        <v>315518076</v>
      </c>
      <c r="K101" s="13">
        <v>100</v>
      </c>
      <c r="L101" s="12">
        <v>0</v>
      </c>
    </row>
    <row r="102" spans="2:12" x14ac:dyDescent="0.2">
      <c r="B102" s="11" t="s">
        <v>0</v>
      </c>
      <c r="C102" s="11" t="s">
        <v>189</v>
      </c>
      <c r="D102" s="11" t="s">
        <v>190</v>
      </c>
      <c r="E102" s="12">
        <v>14196986</v>
      </c>
      <c r="F102" s="12">
        <v>0</v>
      </c>
      <c r="G102" s="12">
        <v>-1166668</v>
      </c>
      <c r="H102" s="12">
        <v>13030318</v>
      </c>
      <c r="I102" s="12">
        <v>0</v>
      </c>
      <c r="J102" s="12">
        <v>13030318</v>
      </c>
      <c r="K102" s="13">
        <v>100</v>
      </c>
      <c r="L102" s="12">
        <v>0</v>
      </c>
    </row>
    <row r="103" spans="2:12" x14ac:dyDescent="0.2">
      <c r="B103" s="11" t="s">
        <v>0</v>
      </c>
      <c r="C103" s="11" t="s">
        <v>191</v>
      </c>
      <c r="D103" s="11" t="s">
        <v>192</v>
      </c>
      <c r="E103" s="12">
        <v>479836273</v>
      </c>
      <c r="F103" s="12">
        <v>0</v>
      </c>
      <c r="G103" s="12">
        <v>-18919493</v>
      </c>
      <c r="H103" s="12">
        <v>460916780</v>
      </c>
      <c r="I103" s="12">
        <v>0</v>
      </c>
      <c r="J103" s="12">
        <v>363244519</v>
      </c>
      <c r="K103" s="13">
        <v>78.81</v>
      </c>
      <c r="L103" s="12">
        <v>97672261</v>
      </c>
    </row>
    <row r="104" spans="2:12" x14ac:dyDescent="0.2">
      <c r="B104" s="11" t="s">
        <v>0</v>
      </c>
      <c r="C104" s="11" t="s">
        <v>193</v>
      </c>
      <c r="D104" s="11" t="s">
        <v>194</v>
      </c>
      <c r="E104" s="12">
        <v>479836273</v>
      </c>
      <c r="F104" s="12">
        <v>0</v>
      </c>
      <c r="G104" s="12">
        <v>-18919493</v>
      </c>
      <c r="H104" s="12">
        <v>460916780</v>
      </c>
      <c r="I104" s="12">
        <v>0</v>
      </c>
      <c r="J104" s="12">
        <v>363244519</v>
      </c>
      <c r="K104" s="13">
        <v>78.81</v>
      </c>
      <c r="L104" s="12">
        <v>97672261</v>
      </c>
    </row>
    <row r="105" spans="2:12" x14ac:dyDescent="0.2">
      <c r="B105" s="11" t="s">
        <v>0</v>
      </c>
      <c r="C105" s="11" t="s">
        <v>195</v>
      </c>
      <c r="D105" s="11" t="s">
        <v>196</v>
      </c>
      <c r="E105" s="12">
        <v>479836273</v>
      </c>
      <c r="F105" s="12">
        <v>0</v>
      </c>
      <c r="G105" s="12">
        <v>-18919493</v>
      </c>
      <c r="H105" s="12">
        <v>460916780</v>
      </c>
      <c r="I105" s="12">
        <v>0</v>
      </c>
      <c r="J105" s="12">
        <v>363244519</v>
      </c>
      <c r="K105" s="13">
        <v>78.81</v>
      </c>
      <c r="L105" s="12">
        <v>97672261</v>
      </c>
    </row>
    <row r="106" spans="2:12" x14ac:dyDescent="0.2">
      <c r="B106" s="11" t="s">
        <v>0</v>
      </c>
      <c r="C106" s="11" t="s">
        <v>197</v>
      </c>
      <c r="D106" s="11" t="s">
        <v>198</v>
      </c>
      <c r="E106" s="12">
        <v>479836273</v>
      </c>
      <c r="F106" s="12">
        <v>0</v>
      </c>
      <c r="G106" s="12">
        <v>-18919493</v>
      </c>
      <c r="H106" s="12">
        <v>460916780</v>
      </c>
      <c r="I106" s="12">
        <v>0</v>
      </c>
      <c r="J106" s="12">
        <v>363244519</v>
      </c>
      <c r="K106" s="13">
        <v>78.81</v>
      </c>
      <c r="L106" s="12">
        <v>97672261</v>
      </c>
    </row>
    <row r="107" spans="2:12" x14ac:dyDescent="0.2">
      <c r="B107" s="11" t="s">
        <v>0</v>
      </c>
      <c r="C107" s="11" t="s">
        <v>199</v>
      </c>
      <c r="D107" s="11" t="s">
        <v>200</v>
      </c>
      <c r="E107" s="12">
        <v>37695158</v>
      </c>
      <c r="F107" s="12">
        <v>0</v>
      </c>
      <c r="G107" s="12">
        <v>-684923</v>
      </c>
      <c r="H107" s="12">
        <v>37010235</v>
      </c>
      <c r="I107" s="12">
        <v>0</v>
      </c>
      <c r="J107" s="12">
        <v>34343460</v>
      </c>
      <c r="K107" s="13">
        <v>92.79</v>
      </c>
      <c r="L107" s="12">
        <v>2666775</v>
      </c>
    </row>
    <row r="108" spans="2:12" x14ac:dyDescent="0.2">
      <c r="B108" s="11" t="s">
        <v>0</v>
      </c>
      <c r="C108" s="11" t="s">
        <v>155</v>
      </c>
      <c r="D108" s="11" t="s">
        <v>156</v>
      </c>
      <c r="E108" s="12">
        <v>164936852</v>
      </c>
      <c r="F108" s="12">
        <v>0</v>
      </c>
      <c r="G108" s="12">
        <v>-18234570</v>
      </c>
      <c r="H108" s="12">
        <v>146702282</v>
      </c>
      <c r="I108" s="12">
        <v>0</v>
      </c>
      <c r="J108" s="12">
        <v>144064501</v>
      </c>
      <c r="K108" s="13">
        <v>98.2</v>
      </c>
      <c r="L108" s="12">
        <v>2637781</v>
      </c>
    </row>
    <row r="109" spans="2:12" x14ac:dyDescent="0.2">
      <c r="B109" s="11" t="s">
        <v>0</v>
      </c>
      <c r="C109" s="11" t="s">
        <v>201</v>
      </c>
      <c r="D109" s="11" t="s">
        <v>202</v>
      </c>
      <c r="E109" s="12">
        <v>76480824</v>
      </c>
      <c r="F109" s="12">
        <v>0</v>
      </c>
      <c r="G109" s="12">
        <v>0</v>
      </c>
      <c r="H109" s="12">
        <v>76480824</v>
      </c>
      <c r="I109" s="12">
        <v>0</v>
      </c>
      <c r="J109" s="12">
        <v>57360618</v>
      </c>
      <c r="K109" s="13">
        <v>75</v>
      </c>
      <c r="L109" s="12">
        <v>19120206</v>
      </c>
    </row>
    <row r="110" spans="2:12" x14ac:dyDescent="0.2">
      <c r="B110" s="11" t="s">
        <v>0</v>
      </c>
      <c r="C110" s="11" t="s">
        <v>203</v>
      </c>
      <c r="D110" s="11" t="s">
        <v>204</v>
      </c>
      <c r="E110" s="12">
        <v>200723439</v>
      </c>
      <c r="F110" s="12">
        <v>0</v>
      </c>
      <c r="G110" s="12">
        <v>0</v>
      </c>
      <c r="H110" s="12">
        <v>200723439</v>
      </c>
      <c r="I110" s="12">
        <v>0</v>
      </c>
      <c r="J110" s="12">
        <v>127475940</v>
      </c>
      <c r="K110" s="13">
        <v>63.51</v>
      </c>
      <c r="L110" s="12">
        <v>73247499</v>
      </c>
    </row>
    <row r="111" spans="2:12" x14ac:dyDescent="0.2">
      <c r="B111" s="11" t="s">
        <v>0</v>
      </c>
      <c r="C111" s="11" t="s">
        <v>205</v>
      </c>
      <c r="D111" s="11" t="s">
        <v>206</v>
      </c>
      <c r="E111" s="12">
        <v>36590429288</v>
      </c>
      <c r="F111" s="12">
        <v>-31096351</v>
      </c>
      <c r="G111" s="12">
        <v>-718487470</v>
      </c>
      <c r="H111" s="12">
        <v>35871941818</v>
      </c>
      <c r="I111" s="12">
        <v>3464824873</v>
      </c>
      <c r="J111" s="12">
        <v>31722214625</v>
      </c>
      <c r="K111" s="13">
        <v>88.43</v>
      </c>
      <c r="L111" s="12">
        <v>4149727193</v>
      </c>
    </row>
    <row r="112" spans="2:12" x14ac:dyDescent="0.2">
      <c r="B112" s="11" t="s">
        <v>0</v>
      </c>
      <c r="C112" s="11" t="s">
        <v>207</v>
      </c>
      <c r="D112" s="11" t="s">
        <v>208</v>
      </c>
      <c r="E112" s="12">
        <v>400000000</v>
      </c>
      <c r="F112" s="12">
        <v>0</v>
      </c>
      <c r="G112" s="12">
        <v>0</v>
      </c>
      <c r="H112" s="12">
        <v>400000000</v>
      </c>
      <c r="I112" s="12">
        <v>0</v>
      </c>
      <c r="J112" s="12">
        <v>399865415</v>
      </c>
      <c r="K112" s="13">
        <v>99.97</v>
      </c>
      <c r="L112" s="12">
        <v>134585</v>
      </c>
    </row>
    <row r="113" spans="2:12" x14ac:dyDescent="0.2">
      <c r="B113" s="11" t="s">
        <v>0</v>
      </c>
      <c r="C113" s="11" t="s">
        <v>209</v>
      </c>
      <c r="D113" s="11" t="s">
        <v>210</v>
      </c>
      <c r="E113" s="12">
        <v>400000000</v>
      </c>
      <c r="F113" s="12">
        <v>0</v>
      </c>
      <c r="G113" s="12">
        <v>0</v>
      </c>
      <c r="H113" s="12">
        <v>400000000</v>
      </c>
      <c r="I113" s="12">
        <v>0</v>
      </c>
      <c r="J113" s="12">
        <v>399865415</v>
      </c>
      <c r="K113" s="13">
        <v>99.97</v>
      </c>
      <c r="L113" s="12">
        <v>134585</v>
      </c>
    </row>
    <row r="114" spans="2:12" x14ac:dyDescent="0.2">
      <c r="B114" s="11" t="s">
        <v>0</v>
      </c>
      <c r="C114" s="11" t="s">
        <v>211</v>
      </c>
      <c r="D114" s="11" t="s">
        <v>212</v>
      </c>
      <c r="E114" s="12">
        <v>400000000</v>
      </c>
      <c r="F114" s="12">
        <v>0</v>
      </c>
      <c r="G114" s="12">
        <v>0</v>
      </c>
      <c r="H114" s="12">
        <v>400000000</v>
      </c>
      <c r="I114" s="12">
        <v>0</v>
      </c>
      <c r="J114" s="12">
        <v>399865415</v>
      </c>
      <c r="K114" s="13">
        <v>99.97</v>
      </c>
      <c r="L114" s="12">
        <v>134585</v>
      </c>
    </row>
    <row r="115" spans="2:12" x14ac:dyDescent="0.2">
      <c r="B115" s="11" t="s">
        <v>0</v>
      </c>
      <c r="C115" s="11" t="s">
        <v>213</v>
      </c>
      <c r="D115" s="11" t="s">
        <v>214</v>
      </c>
      <c r="E115" s="12">
        <v>400000000</v>
      </c>
      <c r="F115" s="12">
        <v>0</v>
      </c>
      <c r="G115" s="12">
        <v>0</v>
      </c>
      <c r="H115" s="12">
        <v>400000000</v>
      </c>
      <c r="I115" s="12">
        <v>0</v>
      </c>
      <c r="J115" s="12">
        <v>399865415</v>
      </c>
      <c r="K115" s="13">
        <v>99.97</v>
      </c>
      <c r="L115" s="12">
        <v>134585</v>
      </c>
    </row>
    <row r="116" spans="2:12" x14ac:dyDescent="0.2">
      <c r="B116" s="11" t="s">
        <v>0</v>
      </c>
      <c r="C116" s="11" t="s">
        <v>215</v>
      </c>
      <c r="D116" s="11" t="s">
        <v>216</v>
      </c>
      <c r="E116" s="12">
        <v>27091482714</v>
      </c>
      <c r="F116" s="12">
        <v>-2968678</v>
      </c>
      <c r="G116" s="12">
        <v>-464137942</v>
      </c>
      <c r="H116" s="12">
        <v>26627344772</v>
      </c>
      <c r="I116" s="12">
        <v>2889931229</v>
      </c>
      <c r="J116" s="12">
        <v>23072023099</v>
      </c>
      <c r="K116" s="13">
        <v>86.65</v>
      </c>
      <c r="L116" s="12">
        <v>3555321673</v>
      </c>
    </row>
    <row r="117" spans="2:12" x14ac:dyDescent="0.2">
      <c r="B117" s="11" t="s">
        <v>0</v>
      </c>
      <c r="C117" s="11" t="s">
        <v>217</v>
      </c>
      <c r="D117" s="11" t="s">
        <v>218</v>
      </c>
      <c r="E117" s="12">
        <v>1933413498</v>
      </c>
      <c r="F117" s="12">
        <v>0</v>
      </c>
      <c r="G117" s="12">
        <v>-1734081</v>
      </c>
      <c r="H117" s="12">
        <v>1931679417</v>
      </c>
      <c r="I117" s="12">
        <v>134167791</v>
      </c>
      <c r="J117" s="12">
        <v>1591036066</v>
      </c>
      <c r="K117" s="13">
        <v>82.37</v>
      </c>
      <c r="L117" s="12">
        <v>340643351</v>
      </c>
    </row>
    <row r="118" spans="2:12" x14ac:dyDescent="0.2">
      <c r="B118" s="11" t="s">
        <v>0</v>
      </c>
      <c r="C118" s="11" t="s">
        <v>219</v>
      </c>
      <c r="D118" s="11" t="s">
        <v>220</v>
      </c>
      <c r="E118" s="12">
        <v>1933413498</v>
      </c>
      <c r="F118" s="12">
        <v>0</v>
      </c>
      <c r="G118" s="12">
        <v>-1734081</v>
      </c>
      <c r="H118" s="12">
        <v>1931679417</v>
      </c>
      <c r="I118" s="12">
        <v>134167791</v>
      </c>
      <c r="J118" s="12">
        <v>1591036066</v>
      </c>
      <c r="K118" s="13">
        <v>82.37</v>
      </c>
      <c r="L118" s="12">
        <v>340643351</v>
      </c>
    </row>
    <row r="119" spans="2:12" x14ac:dyDescent="0.2">
      <c r="B119" s="11" t="s">
        <v>0</v>
      </c>
      <c r="C119" s="11" t="s">
        <v>173</v>
      </c>
      <c r="D119" s="11" t="s">
        <v>174</v>
      </c>
      <c r="E119" s="12">
        <v>1184792617</v>
      </c>
      <c r="F119" s="12">
        <v>0</v>
      </c>
      <c r="G119" s="12">
        <v>0</v>
      </c>
      <c r="H119" s="12">
        <v>1184792617</v>
      </c>
      <c r="I119" s="12">
        <v>47532191</v>
      </c>
      <c r="J119" s="12">
        <v>975384146</v>
      </c>
      <c r="K119" s="13">
        <v>82.33</v>
      </c>
      <c r="L119" s="12">
        <v>209408471</v>
      </c>
    </row>
    <row r="120" spans="2:12" x14ac:dyDescent="0.2">
      <c r="B120" s="11" t="s">
        <v>0</v>
      </c>
      <c r="C120" s="11" t="s">
        <v>175</v>
      </c>
      <c r="D120" s="11" t="s">
        <v>176</v>
      </c>
      <c r="E120" s="12">
        <v>215740664</v>
      </c>
      <c r="F120" s="12">
        <v>0</v>
      </c>
      <c r="G120" s="12">
        <v>-1734081</v>
      </c>
      <c r="H120" s="12">
        <v>214006583</v>
      </c>
      <c r="I120" s="12">
        <v>0</v>
      </c>
      <c r="J120" s="12">
        <v>214006583</v>
      </c>
      <c r="K120" s="13">
        <v>100</v>
      </c>
      <c r="L120" s="12">
        <v>0</v>
      </c>
    </row>
    <row r="121" spans="2:12" x14ac:dyDescent="0.2">
      <c r="B121" s="11" t="s">
        <v>0</v>
      </c>
      <c r="C121" s="11" t="s">
        <v>221</v>
      </c>
      <c r="D121" s="11" t="s">
        <v>222</v>
      </c>
      <c r="E121" s="12">
        <v>148115354</v>
      </c>
      <c r="F121" s="12">
        <v>0</v>
      </c>
      <c r="G121" s="12">
        <v>0</v>
      </c>
      <c r="H121" s="12">
        <v>148115354</v>
      </c>
      <c r="I121" s="12">
        <v>0</v>
      </c>
      <c r="J121" s="12">
        <v>146833874</v>
      </c>
      <c r="K121" s="13">
        <v>99.13</v>
      </c>
      <c r="L121" s="12">
        <v>1281480</v>
      </c>
    </row>
    <row r="122" spans="2:12" x14ac:dyDescent="0.2">
      <c r="B122" s="11" t="s">
        <v>0</v>
      </c>
      <c r="C122" s="11" t="s">
        <v>177</v>
      </c>
      <c r="D122" s="11" t="s">
        <v>178</v>
      </c>
      <c r="E122" s="12">
        <v>168175863</v>
      </c>
      <c r="F122" s="12">
        <v>0</v>
      </c>
      <c r="G122" s="12">
        <v>0</v>
      </c>
      <c r="H122" s="12">
        <v>168175863</v>
      </c>
      <c r="I122" s="12">
        <v>0</v>
      </c>
      <c r="J122" s="12">
        <v>168175863</v>
      </c>
      <c r="K122" s="13">
        <v>100</v>
      </c>
      <c r="L122" s="12">
        <v>0</v>
      </c>
    </row>
    <row r="123" spans="2:12" x14ac:dyDescent="0.2">
      <c r="B123" s="11" t="s">
        <v>0</v>
      </c>
      <c r="C123" s="11" t="s">
        <v>223</v>
      </c>
      <c r="D123" s="11" t="s">
        <v>224</v>
      </c>
      <c r="E123" s="12">
        <v>216589000</v>
      </c>
      <c r="F123" s="12">
        <v>0</v>
      </c>
      <c r="G123" s="12">
        <v>0</v>
      </c>
      <c r="H123" s="12">
        <v>216589000</v>
      </c>
      <c r="I123" s="12">
        <v>86635600</v>
      </c>
      <c r="J123" s="12">
        <v>86635600</v>
      </c>
      <c r="K123" s="13">
        <v>40</v>
      </c>
      <c r="L123" s="12">
        <v>129953400</v>
      </c>
    </row>
    <row r="124" spans="2:12" x14ac:dyDescent="0.2">
      <c r="B124" s="11" t="s">
        <v>0</v>
      </c>
      <c r="C124" s="11" t="s">
        <v>225</v>
      </c>
      <c r="D124" s="11" t="s">
        <v>226</v>
      </c>
      <c r="E124" s="12">
        <v>25158069216</v>
      </c>
      <c r="F124" s="12">
        <v>-2968678</v>
      </c>
      <c r="G124" s="12">
        <v>-462403861</v>
      </c>
      <c r="H124" s="12">
        <v>24695665355</v>
      </c>
      <c r="I124" s="12">
        <v>2755763438</v>
      </c>
      <c r="J124" s="12">
        <v>21480987033</v>
      </c>
      <c r="K124" s="13">
        <v>86.98</v>
      </c>
      <c r="L124" s="12">
        <v>3214678322</v>
      </c>
    </row>
    <row r="125" spans="2:12" x14ac:dyDescent="0.2">
      <c r="B125" s="11" t="s">
        <v>0</v>
      </c>
      <c r="C125" s="11" t="s">
        <v>227</v>
      </c>
      <c r="D125" s="11" t="s">
        <v>228</v>
      </c>
      <c r="E125" s="12">
        <v>25158069216</v>
      </c>
      <c r="F125" s="12">
        <v>-2968678</v>
      </c>
      <c r="G125" s="12">
        <v>-462403861</v>
      </c>
      <c r="H125" s="12">
        <v>24695665355</v>
      </c>
      <c r="I125" s="12">
        <v>2755763438</v>
      </c>
      <c r="J125" s="12">
        <v>21480987033</v>
      </c>
      <c r="K125" s="13">
        <v>86.98</v>
      </c>
      <c r="L125" s="12">
        <v>3214678322</v>
      </c>
    </row>
    <row r="126" spans="2:12" x14ac:dyDescent="0.2">
      <c r="B126" s="11" t="s">
        <v>0</v>
      </c>
      <c r="C126" s="11" t="s">
        <v>165</v>
      </c>
      <c r="D126" s="11" t="s">
        <v>166</v>
      </c>
      <c r="E126" s="12">
        <v>6636995128</v>
      </c>
      <c r="F126" s="12">
        <v>0</v>
      </c>
      <c r="G126" s="12">
        <v>0</v>
      </c>
      <c r="H126" s="12">
        <v>6636995128</v>
      </c>
      <c r="I126" s="12">
        <v>176545601</v>
      </c>
      <c r="J126" s="12">
        <v>5769057634</v>
      </c>
      <c r="K126" s="13">
        <v>86.92</v>
      </c>
      <c r="L126" s="12">
        <v>867937494</v>
      </c>
    </row>
    <row r="127" spans="2:12" x14ac:dyDescent="0.2">
      <c r="B127" s="11" t="s">
        <v>0</v>
      </c>
      <c r="C127" s="11" t="s">
        <v>155</v>
      </c>
      <c r="D127" s="11" t="s">
        <v>156</v>
      </c>
      <c r="E127" s="12">
        <v>2143382645</v>
      </c>
      <c r="F127" s="12">
        <v>-190000</v>
      </c>
      <c r="G127" s="12">
        <v>-119635621</v>
      </c>
      <c r="H127" s="12">
        <v>2023747024</v>
      </c>
      <c r="I127" s="12">
        <v>2477000</v>
      </c>
      <c r="J127" s="12">
        <v>2000167024</v>
      </c>
      <c r="K127" s="13">
        <v>98.83</v>
      </c>
      <c r="L127" s="12">
        <v>23580000</v>
      </c>
    </row>
    <row r="128" spans="2:12" x14ac:dyDescent="0.2">
      <c r="B128" s="11" t="s">
        <v>0</v>
      </c>
      <c r="C128" s="11" t="s">
        <v>157</v>
      </c>
      <c r="D128" s="11" t="s">
        <v>158</v>
      </c>
      <c r="E128" s="12">
        <v>657126111</v>
      </c>
      <c r="F128" s="12">
        <v>0</v>
      </c>
      <c r="G128" s="12">
        <v>0</v>
      </c>
      <c r="H128" s="12">
        <v>657126111</v>
      </c>
      <c r="I128" s="12">
        <v>96316104</v>
      </c>
      <c r="J128" s="12">
        <v>337982947</v>
      </c>
      <c r="K128" s="13">
        <v>51.43</v>
      </c>
      <c r="L128" s="12">
        <v>319143164</v>
      </c>
    </row>
    <row r="129" spans="2:12" x14ac:dyDescent="0.2">
      <c r="B129" s="11" t="s">
        <v>0</v>
      </c>
      <c r="C129" s="11" t="s">
        <v>229</v>
      </c>
      <c r="D129" s="11" t="s">
        <v>230</v>
      </c>
      <c r="E129" s="12">
        <v>279600670</v>
      </c>
      <c r="F129" s="12">
        <v>0</v>
      </c>
      <c r="G129" s="12">
        <v>-279600670</v>
      </c>
      <c r="H129" s="12">
        <v>0</v>
      </c>
      <c r="I129" s="12">
        <v>0</v>
      </c>
      <c r="J129" s="12">
        <v>0</v>
      </c>
      <c r="K129" s="13">
        <v>0</v>
      </c>
      <c r="L129" s="12">
        <v>0</v>
      </c>
    </row>
    <row r="130" spans="2:12" x14ac:dyDescent="0.2">
      <c r="B130" s="11" t="s">
        <v>0</v>
      </c>
      <c r="C130" s="11" t="s">
        <v>231</v>
      </c>
      <c r="D130" s="11" t="s">
        <v>232</v>
      </c>
      <c r="E130" s="12">
        <v>690462098</v>
      </c>
      <c r="F130" s="12">
        <v>0</v>
      </c>
      <c r="G130" s="12">
        <v>0</v>
      </c>
      <c r="H130" s="12">
        <v>690462098</v>
      </c>
      <c r="I130" s="12">
        <v>112477439</v>
      </c>
      <c r="J130" s="12">
        <v>690462098</v>
      </c>
      <c r="K130" s="13">
        <v>100</v>
      </c>
      <c r="L130" s="12">
        <v>0</v>
      </c>
    </row>
    <row r="131" spans="2:12" x14ac:dyDescent="0.2">
      <c r="B131" s="11" t="s">
        <v>0</v>
      </c>
      <c r="C131" s="11" t="s">
        <v>233</v>
      </c>
      <c r="D131" s="11" t="s">
        <v>234</v>
      </c>
      <c r="E131" s="12">
        <v>1785000</v>
      </c>
      <c r="F131" s="12">
        <v>0</v>
      </c>
      <c r="G131" s="12">
        <v>-1785000</v>
      </c>
      <c r="H131" s="12">
        <v>0</v>
      </c>
      <c r="I131" s="12">
        <v>0</v>
      </c>
      <c r="J131" s="12">
        <v>0</v>
      </c>
      <c r="K131" s="13">
        <v>0</v>
      </c>
      <c r="L131" s="12">
        <v>0</v>
      </c>
    </row>
    <row r="132" spans="2:12" x14ac:dyDescent="0.2">
      <c r="B132" s="11" t="s">
        <v>0</v>
      </c>
      <c r="C132" s="11" t="s">
        <v>159</v>
      </c>
      <c r="D132" s="11" t="s">
        <v>160</v>
      </c>
      <c r="E132" s="12">
        <v>185419010</v>
      </c>
      <c r="F132" s="12">
        <v>-2778678</v>
      </c>
      <c r="G132" s="12">
        <v>-2778678</v>
      </c>
      <c r="H132" s="12">
        <v>182640332</v>
      </c>
      <c r="I132" s="12">
        <v>0</v>
      </c>
      <c r="J132" s="12">
        <v>182640332</v>
      </c>
      <c r="K132" s="13">
        <v>100</v>
      </c>
      <c r="L132" s="12">
        <v>0</v>
      </c>
    </row>
    <row r="133" spans="2:12" x14ac:dyDescent="0.2">
      <c r="B133" s="11" t="s">
        <v>0</v>
      </c>
      <c r="C133" s="11" t="s">
        <v>235</v>
      </c>
      <c r="D133" s="11" t="s">
        <v>236</v>
      </c>
      <c r="E133" s="12">
        <v>570000000</v>
      </c>
      <c r="F133" s="12">
        <v>0</v>
      </c>
      <c r="G133" s="12">
        <v>0</v>
      </c>
      <c r="H133" s="12">
        <v>570000000</v>
      </c>
      <c r="I133" s="12">
        <v>113138461</v>
      </c>
      <c r="J133" s="12">
        <v>502907581</v>
      </c>
      <c r="K133" s="13">
        <v>88.23</v>
      </c>
      <c r="L133" s="12">
        <v>67092419</v>
      </c>
    </row>
    <row r="134" spans="2:12" x14ac:dyDescent="0.2">
      <c r="B134" s="11" t="s">
        <v>0</v>
      </c>
      <c r="C134" s="11" t="s">
        <v>237</v>
      </c>
      <c r="D134" s="11" t="s">
        <v>238</v>
      </c>
      <c r="E134" s="12">
        <v>5423958273</v>
      </c>
      <c r="F134" s="12">
        <v>0</v>
      </c>
      <c r="G134" s="12">
        <v>0</v>
      </c>
      <c r="H134" s="12">
        <v>5423958273</v>
      </c>
      <c r="I134" s="12">
        <v>644371575</v>
      </c>
      <c r="J134" s="12">
        <v>5368663775</v>
      </c>
      <c r="K134" s="13">
        <v>98.98</v>
      </c>
      <c r="L134" s="12">
        <v>55294498</v>
      </c>
    </row>
    <row r="135" spans="2:12" x14ac:dyDescent="0.2">
      <c r="B135" s="11" t="s">
        <v>0</v>
      </c>
      <c r="C135" s="11" t="s">
        <v>223</v>
      </c>
      <c r="D135" s="11" t="s">
        <v>224</v>
      </c>
      <c r="E135" s="12">
        <v>3796014328</v>
      </c>
      <c r="F135" s="12">
        <v>0</v>
      </c>
      <c r="G135" s="12">
        <v>0</v>
      </c>
      <c r="H135" s="12">
        <v>3796014328</v>
      </c>
      <c r="I135" s="12">
        <v>682288796</v>
      </c>
      <c r="J135" s="12">
        <v>2348816676</v>
      </c>
      <c r="K135" s="13">
        <v>61.88</v>
      </c>
      <c r="L135" s="12">
        <v>1447197652</v>
      </c>
    </row>
    <row r="136" spans="2:12" x14ac:dyDescent="0.2">
      <c r="B136" s="11" t="s">
        <v>0</v>
      </c>
      <c r="C136" s="11" t="s">
        <v>161</v>
      </c>
      <c r="D136" s="11" t="s">
        <v>162</v>
      </c>
      <c r="E136" s="12">
        <v>875811958</v>
      </c>
      <c r="F136" s="12">
        <v>0</v>
      </c>
      <c r="G136" s="12">
        <v>-58603892</v>
      </c>
      <c r="H136" s="12">
        <v>817208066</v>
      </c>
      <c r="I136" s="12">
        <v>0</v>
      </c>
      <c r="J136" s="12">
        <v>817208066</v>
      </c>
      <c r="K136" s="13">
        <v>100</v>
      </c>
      <c r="L136" s="12">
        <v>0</v>
      </c>
    </row>
    <row r="137" spans="2:12" x14ac:dyDescent="0.2">
      <c r="B137" s="11" t="s">
        <v>0</v>
      </c>
      <c r="C137" s="11" t="s">
        <v>167</v>
      </c>
      <c r="D137" s="11" t="s">
        <v>168</v>
      </c>
      <c r="E137" s="12">
        <v>2381055430</v>
      </c>
      <c r="F137" s="12">
        <v>0</v>
      </c>
      <c r="G137" s="12">
        <v>0</v>
      </c>
      <c r="H137" s="12">
        <v>2381055430</v>
      </c>
      <c r="I137" s="12">
        <v>688707636</v>
      </c>
      <c r="J137" s="12">
        <v>2026435944</v>
      </c>
      <c r="K137" s="13">
        <v>85.11</v>
      </c>
      <c r="L137" s="12">
        <v>354619486</v>
      </c>
    </row>
    <row r="138" spans="2:12" x14ac:dyDescent="0.2">
      <c r="B138" s="11" t="s">
        <v>0</v>
      </c>
      <c r="C138" s="11" t="s">
        <v>239</v>
      </c>
      <c r="D138" s="11" t="s">
        <v>240</v>
      </c>
      <c r="E138" s="12">
        <v>1516458565</v>
      </c>
      <c r="F138" s="12">
        <v>0</v>
      </c>
      <c r="G138" s="12">
        <v>0</v>
      </c>
      <c r="H138" s="12">
        <v>1516458565</v>
      </c>
      <c r="I138" s="12">
        <v>239440826</v>
      </c>
      <c r="J138" s="12">
        <v>1436644956</v>
      </c>
      <c r="K138" s="13">
        <v>94.74</v>
      </c>
      <c r="L138" s="12">
        <v>79813609</v>
      </c>
    </row>
    <row r="139" spans="2:12" x14ac:dyDescent="0.2">
      <c r="B139" s="11" t="s">
        <v>0</v>
      </c>
      <c r="C139" s="11" t="s">
        <v>241</v>
      </c>
      <c r="D139" s="11" t="s">
        <v>242</v>
      </c>
      <c r="E139" s="12">
        <v>2720488380</v>
      </c>
      <c r="F139" s="12">
        <v>0</v>
      </c>
      <c r="G139" s="12">
        <v>-2944096</v>
      </c>
      <c r="H139" s="12">
        <v>2717544284</v>
      </c>
      <c r="I139" s="12">
        <v>105172690</v>
      </c>
      <c r="J139" s="12">
        <v>2717544284</v>
      </c>
      <c r="K139" s="13">
        <v>100</v>
      </c>
      <c r="L139" s="12">
        <v>0</v>
      </c>
    </row>
    <row r="140" spans="2:12" x14ac:dyDescent="0.2">
      <c r="B140" s="11" t="s">
        <v>0</v>
      </c>
      <c r="C140" s="11" t="s">
        <v>243</v>
      </c>
      <c r="D140" s="11" t="s">
        <v>244</v>
      </c>
      <c r="E140" s="12">
        <v>2720488380</v>
      </c>
      <c r="F140" s="12">
        <v>0</v>
      </c>
      <c r="G140" s="12">
        <v>-2944096</v>
      </c>
      <c r="H140" s="12">
        <v>2717544284</v>
      </c>
      <c r="I140" s="12">
        <v>105172690</v>
      </c>
      <c r="J140" s="12">
        <v>2717544284</v>
      </c>
      <c r="K140" s="13">
        <v>100</v>
      </c>
      <c r="L140" s="12">
        <v>0</v>
      </c>
    </row>
    <row r="141" spans="2:12" x14ac:dyDescent="0.2">
      <c r="B141" s="11" t="s">
        <v>0</v>
      </c>
      <c r="C141" s="11" t="s">
        <v>245</v>
      </c>
      <c r="D141" s="11" t="s">
        <v>246</v>
      </c>
      <c r="E141" s="12">
        <v>2720488380</v>
      </c>
      <c r="F141" s="12">
        <v>0</v>
      </c>
      <c r="G141" s="12">
        <v>-2944096</v>
      </c>
      <c r="H141" s="12">
        <v>2717544284</v>
      </c>
      <c r="I141" s="12">
        <v>105172690</v>
      </c>
      <c r="J141" s="12">
        <v>2717544284</v>
      </c>
      <c r="K141" s="13">
        <v>100</v>
      </c>
      <c r="L141" s="12">
        <v>0</v>
      </c>
    </row>
    <row r="142" spans="2:12" x14ac:dyDescent="0.2">
      <c r="B142" s="11" t="s">
        <v>0</v>
      </c>
      <c r="C142" s="11" t="s">
        <v>189</v>
      </c>
      <c r="D142" s="11" t="s">
        <v>190</v>
      </c>
      <c r="E142" s="12">
        <v>245315690</v>
      </c>
      <c r="F142" s="12">
        <v>0</v>
      </c>
      <c r="G142" s="12">
        <v>-2944096</v>
      </c>
      <c r="H142" s="12">
        <v>242371594</v>
      </c>
      <c r="I142" s="12">
        <v>0</v>
      </c>
      <c r="J142" s="12">
        <v>242371594</v>
      </c>
      <c r="K142" s="13">
        <v>100</v>
      </c>
      <c r="L142" s="12">
        <v>0</v>
      </c>
    </row>
    <row r="143" spans="2:12" x14ac:dyDescent="0.2">
      <c r="B143" s="11" t="s">
        <v>0</v>
      </c>
      <c r="C143" s="11" t="s">
        <v>187</v>
      </c>
      <c r="D143" s="11" t="s">
        <v>188</v>
      </c>
      <c r="E143" s="12">
        <v>2475172690</v>
      </c>
      <c r="F143" s="12">
        <v>0</v>
      </c>
      <c r="G143" s="12">
        <v>0</v>
      </c>
      <c r="H143" s="12">
        <v>2475172690</v>
      </c>
      <c r="I143" s="12">
        <v>105172690</v>
      </c>
      <c r="J143" s="12">
        <v>2475172690</v>
      </c>
      <c r="K143" s="13">
        <v>100</v>
      </c>
      <c r="L143" s="12">
        <v>0</v>
      </c>
    </row>
    <row r="144" spans="2:12" x14ac:dyDescent="0.2">
      <c r="B144" s="11" t="s">
        <v>0</v>
      </c>
      <c r="C144" s="11" t="s">
        <v>247</v>
      </c>
      <c r="D144" s="11" t="s">
        <v>248</v>
      </c>
      <c r="E144" s="12">
        <v>6378458194</v>
      </c>
      <c r="F144" s="12">
        <v>-28127673</v>
      </c>
      <c r="G144" s="12">
        <v>-251405432</v>
      </c>
      <c r="H144" s="12">
        <v>6127052762</v>
      </c>
      <c r="I144" s="12">
        <v>469720954</v>
      </c>
      <c r="J144" s="12">
        <v>5532781827</v>
      </c>
      <c r="K144" s="13">
        <v>90.3</v>
      </c>
      <c r="L144" s="12">
        <v>594270935</v>
      </c>
    </row>
    <row r="145" spans="2:12" x14ac:dyDescent="0.2">
      <c r="B145" s="11" t="s">
        <v>0</v>
      </c>
      <c r="C145" s="11" t="s">
        <v>249</v>
      </c>
      <c r="D145" s="11" t="s">
        <v>250</v>
      </c>
      <c r="E145" s="12">
        <v>6378458194</v>
      </c>
      <c r="F145" s="12">
        <v>-28127673</v>
      </c>
      <c r="G145" s="12">
        <v>-251405432</v>
      </c>
      <c r="H145" s="12">
        <v>6127052762</v>
      </c>
      <c r="I145" s="12">
        <v>469720954</v>
      </c>
      <c r="J145" s="12">
        <v>5532781827</v>
      </c>
      <c r="K145" s="13">
        <v>90.3</v>
      </c>
      <c r="L145" s="12">
        <v>594270935</v>
      </c>
    </row>
    <row r="146" spans="2:12" x14ac:dyDescent="0.2">
      <c r="B146" s="11" t="s">
        <v>0</v>
      </c>
      <c r="C146" s="11" t="s">
        <v>251</v>
      </c>
      <c r="D146" s="11" t="s">
        <v>252</v>
      </c>
      <c r="E146" s="12">
        <v>6378458194</v>
      </c>
      <c r="F146" s="12">
        <v>-28127673</v>
      </c>
      <c r="G146" s="12">
        <v>-251405432</v>
      </c>
      <c r="H146" s="12">
        <v>6127052762</v>
      </c>
      <c r="I146" s="12">
        <v>469720954</v>
      </c>
      <c r="J146" s="12">
        <v>5532781827</v>
      </c>
      <c r="K146" s="13">
        <v>90.3</v>
      </c>
      <c r="L146" s="12">
        <v>594270935</v>
      </c>
    </row>
    <row r="147" spans="2:12" x14ac:dyDescent="0.2">
      <c r="B147" s="11" t="s">
        <v>0</v>
      </c>
      <c r="C147" s="11" t="s">
        <v>203</v>
      </c>
      <c r="D147" s="11" t="s">
        <v>204</v>
      </c>
      <c r="E147" s="12">
        <v>70836621</v>
      </c>
      <c r="F147" s="12">
        <v>-28127673</v>
      </c>
      <c r="G147" s="12">
        <v>-28127673</v>
      </c>
      <c r="H147" s="12">
        <v>42708948</v>
      </c>
      <c r="I147" s="12">
        <v>1846880</v>
      </c>
      <c r="J147" s="12">
        <v>38550771</v>
      </c>
      <c r="K147" s="13">
        <v>90.26</v>
      </c>
      <c r="L147" s="12">
        <v>4158177</v>
      </c>
    </row>
    <row r="148" spans="2:12" x14ac:dyDescent="0.2">
      <c r="B148" s="11" t="s">
        <v>0</v>
      </c>
      <c r="C148" s="11" t="s">
        <v>253</v>
      </c>
      <c r="D148" s="11" t="s">
        <v>254</v>
      </c>
      <c r="E148" s="12">
        <v>1034776874</v>
      </c>
      <c r="F148" s="12">
        <v>0</v>
      </c>
      <c r="G148" s="12">
        <v>0</v>
      </c>
      <c r="H148" s="12">
        <v>1034776874</v>
      </c>
      <c r="I148" s="12">
        <v>9864538</v>
      </c>
      <c r="J148" s="12">
        <v>735627999</v>
      </c>
      <c r="K148" s="13">
        <v>71.09</v>
      </c>
      <c r="L148" s="12">
        <v>299148875</v>
      </c>
    </row>
    <row r="149" spans="2:12" x14ac:dyDescent="0.2">
      <c r="B149" s="11" t="s">
        <v>0</v>
      </c>
      <c r="C149" s="11" t="s">
        <v>235</v>
      </c>
      <c r="D149" s="11" t="s">
        <v>236</v>
      </c>
      <c r="E149" s="12">
        <v>755776416</v>
      </c>
      <c r="F149" s="12">
        <v>0</v>
      </c>
      <c r="G149" s="12">
        <v>-3</v>
      </c>
      <c r="H149" s="12">
        <v>755776413</v>
      </c>
      <c r="I149" s="12">
        <v>337238283</v>
      </c>
      <c r="J149" s="12">
        <v>715838023</v>
      </c>
      <c r="K149" s="13">
        <v>94.72</v>
      </c>
      <c r="L149" s="12">
        <v>39938390</v>
      </c>
    </row>
    <row r="150" spans="2:12" x14ac:dyDescent="0.2">
      <c r="B150" s="11" t="s">
        <v>0</v>
      </c>
      <c r="C150" s="11" t="s">
        <v>155</v>
      </c>
      <c r="D150" s="11" t="s">
        <v>156</v>
      </c>
      <c r="E150" s="12">
        <v>2730508266</v>
      </c>
      <c r="F150" s="12">
        <v>0</v>
      </c>
      <c r="G150" s="12">
        <v>-223277756</v>
      </c>
      <c r="H150" s="12">
        <v>2507230510</v>
      </c>
      <c r="I150" s="12">
        <v>79021233</v>
      </c>
      <c r="J150" s="12">
        <v>2258139389</v>
      </c>
      <c r="K150" s="13">
        <v>90.07</v>
      </c>
      <c r="L150" s="12">
        <v>249091121</v>
      </c>
    </row>
    <row r="151" spans="2:12" x14ac:dyDescent="0.2">
      <c r="B151" s="11" t="s">
        <v>0</v>
      </c>
      <c r="C151" s="11" t="s">
        <v>201</v>
      </c>
      <c r="D151" s="11" t="s">
        <v>202</v>
      </c>
      <c r="E151" s="12">
        <v>273447132</v>
      </c>
      <c r="F151" s="12">
        <v>0</v>
      </c>
      <c r="G151" s="12">
        <v>0</v>
      </c>
      <c r="H151" s="12">
        <v>273447132</v>
      </c>
      <c r="I151" s="12">
        <v>38649727</v>
      </c>
      <c r="J151" s="12">
        <v>272457080</v>
      </c>
      <c r="K151" s="13">
        <v>99.64</v>
      </c>
      <c r="L151" s="12">
        <v>990052</v>
      </c>
    </row>
    <row r="152" spans="2:12" x14ac:dyDescent="0.2">
      <c r="B152" s="11" t="s">
        <v>0</v>
      </c>
      <c r="C152" s="11" t="s">
        <v>255</v>
      </c>
      <c r="D152" s="11" t="s">
        <v>256</v>
      </c>
      <c r="E152" s="12">
        <v>987881559</v>
      </c>
      <c r="F152" s="12">
        <v>0</v>
      </c>
      <c r="G152" s="12">
        <v>0</v>
      </c>
      <c r="H152" s="12">
        <v>987881559</v>
      </c>
      <c r="I152" s="12">
        <v>3100293</v>
      </c>
      <c r="J152" s="12">
        <v>987881555</v>
      </c>
      <c r="K152" s="13">
        <v>100</v>
      </c>
      <c r="L152" s="12">
        <v>4</v>
      </c>
    </row>
    <row r="153" spans="2:12" x14ac:dyDescent="0.2">
      <c r="B153" s="11" t="s">
        <v>0</v>
      </c>
      <c r="C153" s="11" t="s">
        <v>221</v>
      </c>
      <c r="D153" s="11" t="s">
        <v>222</v>
      </c>
      <c r="E153" s="12">
        <v>525231326</v>
      </c>
      <c r="F153" s="12">
        <v>0</v>
      </c>
      <c r="G153" s="12">
        <v>0</v>
      </c>
      <c r="H153" s="12">
        <v>525231326</v>
      </c>
      <c r="I153" s="12">
        <v>0</v>
      </c>
      <c r="J153" s="12">
        <v>524287010</v>
      </c>
      <c r="K153" s="13">
        <v>99.82</v>
      </c>
      <c r="L153" s="12">
        <v>944316</v>
      </c>
    </row>
    <row r="154" spans="2:12" s="23" customFormat="1" x14ac:dyDescent="0.2">
      <c r="B154" s="14"/>
      <c r="C154" s="15"/>
      <c r="D154" s="15"/>
      <c r="E154" s="15"/>
      <c r="F154" s="15"/>
      <c r="G154" s="15"/>
      <c r="H154" s="15"/>
      <c r="I154" s="15"/>
      <c r="J154" s="15"/>
      <c r="K154" s="15"/>
      <c r="L154" s="16"/>
    </row>
    <row r="155" spans="2:12" s="23" customFormat="1" x14ac:dyDescent="0.2">
      <c r="B155" s="17"/>
      <c r="C155" s="18"/>
      <c r="D155" s="18"/>
      <c r="E155" s="18"/>
      <c r="F155" s="18"/>
      <c r="G155" s="18"/>
      <c r="H155" s="18"/>
      <c r="I155" s="18"/>
      <c r="J155" s="18"/>
      <c r="K155" s="18"/>
      <c r="L155" s="19"/>
    </row>
    <row r="156" spans="2:12" s="23" customFormat="1" x14ac:dyDescent="0.2">
      <c r="B156" s="17"/>
      <c r="C156" s="18"/>
      <c r="D156" s="18"/>
      <c r="E156" s="18"/>
      <c r="F156" s="18"/>
      <c r="G156" s="18"/>
      <c r="H156" s="18"/>
      <c r="I156" s="18"/>
      <c r="J156" s="18"/>
      <c r="K156" s="18"/>
      <c r="L156" s="19"/>
    </row>
    <row r="157" spans="2:12" s="23" customFormat="1" x14ac:dyDescent="0.2">
      <c r="B157" s="17"/>
      <c r="C157" s="18"/>
      <c r="D157" s="18"/>
      <c r="E157" s="18"/>
      <c r="F157" s="18"/>
      <c r="G157" s="18"/>
      <c r="H157" s="18"/>
      <c r="I157" s="18"/>
      <c r="J157" s="18"/>
      <c r="K157" s="18"/>
      <c r="L157" s="19"/>
    </row>
    <row r="158" spans="2:12" s="23" customFormat="1" x14ac:dyDescent="0.2">
      <c r="B158" s="17"/>
      <c r="C158" s="18"/>
      <c r="D158" s="18"/>
      <c r="E158" s="18"/>
      <c r="F158" s="18"/>
      <c r="G158" s="18"/>
      <c r="H158" s="18"/>
      <c r="I158" s="18"/>
      <c r="J158" s="18"/>
      <c r="K158" s="18"/>
      <c r="L158" s="19"/>
    </row>
    <row r="159" spans="2:12" s="23" customFormat="1" x14ac:dyDescent="0.2">
      <c r="B159" s="17"/>
      <c r="C159" s="18"/>
      <c r="D159" s="15" t="s">
        <v>272</v>
      </c>
      <c r="E159" s="18"/>
      <c r="F159" s="18"/>
      <c r="G159" s="18"/>
      <c r="H159" s="29" t="s">
        <v>273</v>
      </c>
      <c r="I159" s="29"/>
      <c r="J159" s="18"/>
      <c r="K159" s="18"/>
      <c r="L159" s="19"/>
    </row>
    <row r="160" spans="2:12" s="23" customFormat="1" x14ac:dyDescent="0.2">
      <c r="B160" s="17"/>
      <c r="C160" s="18"/>
      <c r="D160" s="18" t="s">
        <v>274</v>
      </c>
      <c r="E160" s="18"/>
      <c r="F160" s="18"/>
      <c r="G160" s="18"/>
      <c r="H160" s="30" t="s">
        <v>275</v>
      </c>
      <c r="I160" s="30"/>
      <c r="J160" s="18"/>
      <c r="K160" s="18"/>
      <c r="L160" s="19"/>
    </row>
    <row r="161" spans="2:12" s="23" customFormat="1" x14ac:dyDescent="0.2">
      <c r="B161" s="17"/>
      <c r="C161" s="18"/>
      <c r="D161" s="18" t="s">
        <v>276</v>
      </c>
      <c r="E161" s="18"/>
      <c r="F161" s="18"/>
      <c r="G161" s="18"/>
      <c r="H161" s="30" t="s">
        <v>277</v>
      </c>
      <c r="I161" s="30"/>
      <c r="J161" s="18"/>
      <c r="K161" s="18"/>
      <c r="L161" s="19"/>
    </row>
    <row r="162" spans="2:12" s="23" customFormat="1" x14ac:dyDescent="0.2">
      <c r="B162" s="20"/>
      <c r="C162" s="21"/>
      <c r="D162" s="21" t="s">
        <v>278</v>
      </c>
      <c r="E162" s="21"/>
      <c r="F162" s="21"/>
      <c r="G162" s="21"/>
      <c r="H162" s="31" t="s">
        <v>278</v>
      </c>
      <c r="I162" s="31"/>
      <c r="J162" s="21"/>
      <c r="K162" s="21"/>
      <c r="L162" s="22"/>
    </row>
  </sheetData>
  <mergeCells count="10">
    <mergeCell ref="H159:I159"/>
    <mergeCell ref="H160:I160"/>
    <mergeCell ref="H161:I161"/>
    <mergeCell ref="H162:I162"/>
    <mergeCell ref="B1:L1"/>
    <mergeCell ref="B2:L2"/>
    <mergeCell ref="B3:L3"/>
    <mergeCell ref="B4:L4"/>
    <mergeCell ref="K5:L5"/>
    <mergeCell ref="K6:L6"/>
  </mergeCells>
  <phoneticPr fontId="0" type="noConversion"/>
  <printOptions horizontalCentered="1" verticalCentered="1"/>
  <pageMargins left="0.55118110236220474" right="0.55118110236220474" top="0.59055118110236227" bottom="0.59055118110236227" header="0.51181102362204722" footer="0.51181102362204722"/>
  <pageSetup paperSize="5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3EB97-4C0C-4F76-8E18-FC6BA164F015}">
  <sheetPr>
    <pageSetUpPr fitToPage="1"/>
  </sheetPr>
  <dimension ref="A1:M31"/>
  <sheetViews>
    <sheetView topLeftCell="B1" workbookViewId="0">
      <selection activeCell="G12" sqref="G12"/>
    </sheetView>
  </sheetViews>
  <sheetFormatPr baseColWidth="10" defaultRowHeight="15" x14ac:dyDescent="0.25"/>
  <cols>
    <col min="1" max="1" width="53.28515625" style="37" customWidth="1"/>
    <col min="2" max="2" width="14.140625" style="37" customWidth="1"/>
    <col min="3" max="3" width="12.5703125" style="37" customWidth="1"/>
    <col min="4" max="4" width="9.42578125" style="37" customWidth="1"/>
    <col min="5" max="5" width="13.5703125" style="37" customWidth="1"/>
    <col min="6" max="6" width="12.7109375" style="37" customWidth="1"/>
    <col min="7" max="7" width="13.7109375" style="37" customWidth="1"/>
    <col min="8" max="8" width="13" style="37" customWidth="1"/>
    <col min="9" max="9" width="6.28515625" style="37" customWidth="1"/>
    <col min="10" max="10" width="12.7109375" style="37" customWidth="1"/>
    <col min="11" max="11" width="13" style="37" customWidth="1"/>
    <col min="12" max="12" width="8.7109375" style="37" customWidth="1"/>
    <col min="13" max="13" width="6.28515625" style="37" customWidth="1"/>
    <col min="14" max="16384" width="11.42578125" style="37"/>
  </cols>
  <sheetData>
    <row r="1" spans="1:13" x14ac:dyDescent="0.25">
      <c r="A1" s="34" t="s">
        <v>260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x14ac:dyDescent="0.25">
      <c r="A2" s="38" t="s">
        <v>261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ht="15.75" customHeight="1" x14ac:dyDescent="0.25">
      <c r="A3" s="38" t="s">
        <v>262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5.75" customHeight="1" x14ac:dyDescent="0.25">
      <c r="A4" s="38" t="s">
        <v>283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40"/>
    </row>
    <row r="5" spans="1:13" x14ac:dyDescent="0.25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3"/>
    </row>
    <row r="6" spans="1:13" ht="15" customHeight="1" x14ac:dyDescent="0.25">
      <c r="A6" s="44" t="s">
        <v>284</v>
      </c>
      <c r="B6" s="45"/>
      <c r="C6" s="45"/>
      <c r="D6" s="45"/>
      <c r="E6" s="45"/>
      <c r="F6" s="45"/>
      <c r="G6" s="45"/>
      <c r="H6" s="45"/>
      <c r="I6" s="46"/>
      <c r="J6" s="47" t="s">
        <v>285</v>
      </c>
      <c r="K6" s="47"/>
      <c r="L6" s="47"/>
      <c r="M6" s="48"/>
    </row>
    <row r="7" spans="1:13" ht="15" customHeight="1" x14ac:dyDescent="0.25">
      <c r="A7" s="49" t="s">
        <v>286</v>
      </c>
      <c r="B7" s="50"/>
      <c r="C7" s="50"/>
      <c r="D7" s="50"/>
      <c r="E7" s="50"/>
      <c r="F7" s="50"/>
      <c r="G7" s="50"/>
      <c r="H7" s="50"/>
      <c r="I7" s="51"/>
      <c r="J7" s="52" t="s">
        <v>271</v>
      </c>
      <c r="K7" s="52"/>
      <c r="L7" s="52"/>
      <c r="M7" s="53"/>
    </row>
    <row r="8" spans="1:13" ht="27" customHeight="1" x14ac:dyDescent="0.25">
      <c r="A8" s="54" t="s">
        <v>287</v>
      </c>
      <c r="B8" s="55" t="s">
        <v>288</v>
      </c>
      <c r="C8" s="56" t="s">
        <v>289</v>
      </c>
      <c r="D8" s="56" t="s">
        <v>290</v>
      </c>
      <c r="E8" s="56" t="s">
        <v>291</v>
      </c>
      <c r="F8" s="55" t="s">
        <v>292</v>
      </c>
      <c r="G8" s="56" t="s">
        <v>293</v>
      </c>
      <c r="H8" s="56" t="s">
        <v>294</v>
      </c>
      <c r="I8" s="57" t="s">
        <v>295</v>
      </c>
      <c r="J8" s="57" t="s">
        <v>296</v>
      </c>
      <c r="K8" s="57" t="s">
        <v>297</v>
      </c>
      <c r="L8" s="57" t="s">
        <v>298</v>
      </c>
      <c r="M8" s="57" t="s">
        <v>299</v>
      </c>
    </row>
    <row r="9" spans="1:13" x14ac:dyDescent="0.25">
      <c r="A9" s="54" t="s">
        <v>300</v>
      </c>
      <c r="B9" s="55">
        <v>-378470965000</v>
      </c>
      <c r="C9" s="55">
        <v>0</v>
      </c>
      <c r="D9" s="55">
        <v>0</v>
      </c>
      <c r="E9" s="55">
        <v>-378470965000</v>
      </c>
      <c r="F9" s="55">
        <v>-74022633710</v>
      </c>
      <c r="G9" s="55">
        <v>-299440714189</v>
      </c>
      <c r="H9" s="55">
        <v>-79030250811</v>
      </c>
      <c r="I9" s="58">
        <v>79.118499999999997</v>
      </c>
      <c r="J9" s="55">
        <v>-41242597146</v>
      </c>
      <c r="K9" s="55">
        <v>-41242597146</v>
      </c>
      <c r="L9" s="55">
        <v>0</v>
      </c>
      <c r="M9" s="58">
        <v>10.8972</v>
      </c>
    </row>
    <row r="10" spans="1:13" x14ac:dyDescent="0.25">
      <c r="A10" s="54" t="s">
        <v>301</v>
      </c>
      <c r="B10" s="55">
        <v>-378470965000</v>
      </c>
      <c r="C10" s="55">
        <v>0</v>
      </c>
      <c r="D10" s="55">
        <v>0</v>
      </c>
      <c r="E10" s="55">
        <v>-378470965000</v>
      </c>
      <c r="F10" s="55">
        <v>-74022633710</v>
      </c>
      <c r="G10" s="55">
        <v>-299440714189</v>
      </c>
      <c r="H10" s="55">
        <v>-79030250811</v>
      </c>
      <c r="I10" s="58">
        <v>79.118499999999997</v>
      </c>
      <c r="J10" s="55">
        <v>-41242597146</v>
      </c>
      <c r="K10" s="55">
        <v>-41242597146</v>
      </c>
      <c r="L10" s="55">
        <v>0</v>
      </c>
      <c r="M10" s="58">
        <v>10.8972</v>
      </c>
    </row>
    <row r="11" spans="1:13" x14ac:dyDescent="0.25">
      <c r="A11" s="59" t="s">
        <v>302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-4966655</v>
      </c>
      <c r="H11" s="60">
        <v>4966655</v>
      </c>
      <c r="I11" s="61">
        <v>0</v>
      </c>
      <c r="J11" s="60">
        <v>0</v>
      </c>
      <c r="K11" s="60">
        <v>0</v>
      </c>
      <c r="L11" s="60">
        <v>0</v>
      </c>
      <c r="M11" s="61">
        <v>0</v>
      </c>
    </row>
    <row r="12" spans="1:13" x14ac:dyDescent="0.25">
      <c r="A12" s="59" t="s">
        <v>303</v>
      </c>
      <c r="B12" s="60">
        <v>-30446000</v>
      </c>
      <c r="C12" s="60">
        <v>0</v>
      </c>
      <c r="D12" s="60">
        <v>0</v>
      </c>
      <c r="E12" s="60">
        <v>-30446000</v>
      </c>
      <c r="F12" s="60">
        <v>-3511100</v>
      </c>
      <c r="G12" s="60">
        <v>-37431492</v>
      </c>
      <c r="H12" s="60">
        <v>6985492</v>
      </c>
      <c r="I12" s="61">
        <v>122.9439</v>
      </c>
      <c r="J12" s="60">
        <v>0</v>
      </c>
      <c r="K12" s="60">
        <v>0</v>
      </c>
      <c r="L12" s="60">
        <v>0</v>
      </c>
      <c r="M12" s="61">
        <v>0</v>
      </c>
    </row>
    <row r="13" spans="1:13" x14ac:dyDescent="0.25">
      <c r="A13" s="59" t="s">
        <v>304</v>
      </c>
      <c r="B13" s="60">
        <v>-190160000</v>
      </c>
      <c r="C13" s="60">
        <v>0</v>
      </c>
      <c r="D13" s="60">
        <v>0</v>
      </c>
      <c r="E13" s="60">
        <v>-190160000</v>
      </c>
      <c r="F13" s="60">
        <v>0</v>
      </c>
      <c r="G13" s="60">
        <v>-3653277900</v>
      </c>
      <c r="H13" s="60">
        <v>3463117900</v>
      </c>
      <c r="I13" s="61">
        <v>1921.16</v>
      </c>
      <c r="J13" s="60">
        <v>0</v>
      </c>
      <c r="K13" s="60">
        <v>0</v>
      </c>
      <c r="L13" s="60">
        <v>0</v>
      </c>
      <c r="M13" s="61">
        <v>0</v>
      </c>
    </row>
    <row r="14" spans="1:13" x14ac:dyDescent="0.25">
      <c r="A14" s="59" t="s">
        <v>305</v>
      </c>
      <c r="B14" s="60">
        <v>-1706545000</v>
      </c>
      <c r="C14" s="60">
        <v>0</v>
      </c>
      <c r="D14" s="60">
        <v>0</v>
      </c>
      <c r="E14" s="60">
        <v>-1706545000</v>
      </c>
      <c r="F14" s="60">
        <v>0</v>
      </c>
      <c r="G14" s="60">
        <v>-440606411</v>
      </c>
      <c r="H14" s="60">
        <v>-1265938589</v>
      </c>
      <c r="I14" s="61">
        <v>25.8186</v>
      </c>
      <c r="J14" s="60">
        <v>0</v>
      </c>
      <c r="K14" s="60">
        <v>0</v>
      </c>
      <c r="L14" s="60">
        <v>0</v>
      </c>
      <c r="M14" s="61">
        <v>0</v>
      </c>
    </row>
    <row r="15" spans="1:13" x14ac:dyDescent="0.25">
      <c r="A15" s="59" t="s">
        <v>306</v>
      </c>
      <c r="B15" s="60">
        <v>-24075155000</v>
      </c>
      <c r="C15" s="60">
        <v>0</v>
      </c>
      <c r="D15" s="60">
        <v>0</v>
      </c>
      <c r="E15" s="60">
        <v>-24075155000</v>
      </c>
      <c r="F15" s="60">
        <v>0</v>
      </c>
      <c r="G15" s="60">
        <v>-24075155000</v>
      </c>
      <c r="H15" s="60">
        <v>0</v>
      </c>
      <c r="I15" s="61">
        <v>100</v>
      </c>
      <c r="J15" s="60">
        <v>0</v>
      </c>
      <c r="K15" s="60">
        <v>0</v>
      </c>
      <c r="L15" s="60">
        <v>0</v>
      </c>
      <c r="M15" s="61">
        <v>0</v>
      </c>
    </row>
    <row r="16" spans="1:13" x14ac:dyDescent="0.25">
      <c r="A16" s="59" t="s">
        <v>307</v>
      </c>
      <c r="B16" s="60">
        <v>-10889784000</v>
      </c>
      <c r="C16" s="60">
        <v>0</v>
      </c>
      <c r="D16" s="60">
        <v>0</v>
      </c>
      <c r="E16" s="60">
        <v>-10889784000</v>
      </c>
      <c r="F16" s="60">
        <v>0</v>
      </c>
      <c r="G16" s="60">
        <v>-10889784000</v>
      </c>
      <c r="H16" s="60">
        <v>0</v>
      </c>
      <c r="I16" s="61">
        <v>100</v>
      </c>
      <c r="J16" s="60">
        <v>0</v>
      </c>
      <c r="K16" s="60">
        <v>0</v>
      </c>
      <c r="L16" s="60">
        <v>0</v>
      </c>
      <c r="M16" s="61">
        <v>0</v>
      </c>
    </row>
    <row r="17" spans="1:13" x14ac:dyDescent="0.25">
      <c r="A17" s="59" t="s">
        <v>308</v>
      </c>
      <c r="B17" s="60">
        <v>-2825163000</v>
      </c>
      <c r="C17" s="60">
        <v>0</v>
      </c>
      <c r="D17" s="60">
        <v>0</v>
      </c>
      <c r="E17" s="60">
        <v>-2825163000</v>
      </c>
      <c r="F17" s="60">
        <v>0</v>
      </c>
      <c r="G17" s="60">
        <v>-2825163000</v>
      </c>
      <c r="H17" s="60">
        <v>0</v>
      </c>
      <c r="I17" s="61">
        <v>100</v>
      </c>
      <c r="J17" s="60">
        <v>0</v>
      </c>
      <c r="K17" s="60">
        <v>0</v>
      </c>
      <c r="L17" s="60">
        <v>0</v>
      </c>
      <c r="M17" s="61">
        <v>0</v>
      </c>
    </row>
    <row r="18" spans="1:13" x14ac:dyDescent="0.25">
      <c r="A18" s="59" t="s">
        <v>309</v>
      </c>
      <c r="B18" s="60">
        <v>-3500000000</v>
      </c>
      <c r="C18" s="60">
        <v>0</v>
      </c>
      <c r="D18" s="60">
        <v>0</v>
      </c>
      <c r="E18" s="60">
        <v>-3500000000</v>
      </c>
      <c r="F18" s="60">
        <v>-158765603</v>
      </c>
      <c r="G18" s="60">
        <v>-1569226140</v>
      </c>
      <c r="H18" s="60">
        <v>-1930773860</v>
      </c>
      <c r="I18" s="61">
        <v>44.835000000000001</v>
      </c>
      <c r="J18" s="60">
        <v>0</v>
      </c>
      <c r="K18" s="60">
        <v>0</v>
      </c>
      <c r="L18" s="60">
        <v>0</v>
      </c>
      <c r="M18" s="61">
        <v>0</v>
      </c>
    </row>
    <row r="19" spans="1:13" x14ac:dyDescent="0.25">
      <c r="A19" s="59" t="s">
        <v>310</v>
      </c>
      <c r="B19" s="60">
        <v>-252000000</v>
      </c>
      <c r="C19" s="60">
        <v>0</v>
      </c>
      <c r="D19" s="60">
        <v>0</v>
      </c>
      <c r="E19" s="60">
        <v>-252000000</v>
      </c>
      <c r="F19" s="60">
        <v>-15099935</v>
      </c>
      <c r="G19" s="60">
        <v>-149396156</v>
      </c>
      <c r="H19" s="60">
        <v>-102603844</v>
      </c>
      <c r="I19" s="61">
        <v>59.284199999999998</v>
      </c>
      <c r="J19" s="60">
        <v>0</v>
      </c>
      <c r="K19" s="60">
        <v>0</v>
      </c>
      <c r="L19" s="60">
        <v>0</v>
      </c>
      <c r="M19" s="61">
        <v>0</v>
      </c>
    </row>
    <row r="20" spans="1:13" x14ac:dyDescent="0.25">
      <c r="A20" s="59" t="s">
        <v>311</v>
      </c>
      <c r="B20" s="60">
        <v>0</v>
      </c>
      <c r="C20" s="60">
        <v>0</v>
      </c>
      <c r="D20" s="60">
        <v>0</v>
      </c>
      <c r="E20" s="60">
        <v>0</v>
      </c>
      <c r="F20" s="60">
        <v>-12</v>
      </c>
      <c r="G20" s="60">
        <v>-832409</v>
      </c>
      <c r="H20" s="60">
        <v>832409</v>
      </c>
      <c r="I20" s="61">
        <v>0</v>
      </c>
      <c r="J20" s="60">
        <v>0</v>
      </c>
      <c r="K20" s="60">
        <v>0</v>
      </c>
      <c r="L20" s="60">
        <v>0</v>
      </c>
      <c r="M20" s="61">
        <v>0</v>
      </c>
    </row>
    <row r="21" spans="1:13" x14ac:dyDescent="0.25">
      <c r="A21" s="59" t="s">
        <v>312</v>
      </c>
      <c r="B21" s="60">
        <v>-335001712000</v>
      </c>
      <c r="C21" s="60">
        <v>0</v>
      </c>
      <c r="D21" s="60">
        <v>0</v>
      </c>
      <c r="E21" s="60">
        <v>-335001712000</v>
      </c>
      <c r="F21" s="60">
        <v>-73845257060</v>
      </c>
      <c r="G21" s="60">
        <v>-255794875026</v>
      </c>
      <c r="H21" s="60">
        <v>-79206836974</v>
      </c>
      <c r="I21" s="61">
        <v>76.356300000000005</v>
      </c>
      <c r="J21" s="60">
        <v>-41242597146</v>
      </c>
      <c r="K21" s="60">
        <v>-41242597146</v>
      </c>
      <c r="L21" s="60">
        <v>0</v>
      </c>
      <c r="M21" s="61">
        <v>12.311199999999999</v>
      </c>
    </row>
    <row r="22" spans="1:13" x14ac:dyDescent="0.25">
      <c r="A22" s="62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4"/>
    </row>
    <row r="23" spans="1:13" x14ac:dyDescent="0.25">
      <c r="A23" s="65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6"/>
    </row>
    <row r="24" spans="1:13" x14ac:dyDescent="0.25">
      <c r="A24" s="65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6"/>
    </row>
    <row r="25" spans="1:13" x14ac:dyDescent="0.25">
      <c r="A25" s="65"/>
      <c r="B25" s="67"/>
      <c r="C25" s="63"/>
      <c r="D25" s="63"/>
      <c r="E25" s="63"/>
      <c r="F25" s="63"/>
      <c r="G25" s="63"/>
      <c r="H25" s="63"/>
      <c r="I25" s="68"/>
      <c r="J25" s="68"/>
      <c r="K25" s="68"/>
      <c r="L25" s="68"/>
      <c r="M25" s="66"/>
    </row>
    <row r="26" spans="1:13" x14ac:dyDescent="0.25">
      <c r="A26" s="65"/>
      <c r="B26" s="69" t="s">
        <v>272</v>
      </c>
      <c r="C26" s="69"/>
      <c r="D26" s="63"/>
      <c r="E26" s="63"/>
      <c r="F26" s="63"/>
      <c r="G26" s="63"/>
      <c r="H26" s="63"/>
      <c r="I26" s="70" t="s">
        <v>273</v>
      </c>
      <c r="J26" s="70"/>
      <c r="K26" s="70"/>
      <c r="L26" s="70"/>
      <c r="M26" s="66"/>
    </row>
    <row r="27" spans="1:13" x14ac:dyDescent="0.25">
      <c r="A27" s="65"/>
      <c r="B27" s="71" t="s">
        <v>274</v>
      </c>
      <c r="C27" s="71"/>
      <c r="D27" s="63"/>
      <c r="E27" s="63"/>
      <c r="F27" s="63"/>
      <c r="G27" s="63"/>
      <c r="H27" s="72" t="s">
        <v>275</v>
      </c>
      <c r="I27" s="72"/>
      <c r="J27" s="72"/>
      <c r="K27" s="72"/>
      <c r="L27" s="72"/>
      <c r="M27" s="66"/>
    </row>
    <row r="28" spans="1:13" x14ac:dyDescent="0.25">
      <c r="A28" s="65"/>
      <c r="B28" s="73" t="s">
        <v>276</v>
      </c>
      <c r="C28" s="73"/>
      <c r="D28" s="63"/>
      <c r="E28" s="63"/>
      <c r="F28" s="63"/>
      <c r="G28" s="63"/>
      <c r="H28" s="72" t="s">
        <v>313</v>
      </c>
      <c r="I28" s="72"/>
      <c r="J28" s="72"/>
      <c r="K28" s="72"/>
      <c r="L28" s="72"/>
      <c r="M28" s="66"/>
    </row>
    <row r="29" spans="1:13" x14ac:dyDescent="0.25">
      <c r="A29" s="65"/>
      <c r="B29" s="73" t="s">
        <v>278</v>
      </c>
      <c r="C29" s="73"/>
      <c r="D29" s="63"/>
      <c r="E29" s="63"/>
      <c r="F29" s="63"/>
      <c r="G29" s="63"/>
      <c r="H29" s="63"/>
      <c r="I29" s="63"/>
      <c r="J29" s="74" t="s">
        <v>278</v>
      </c>
      <c r="K29" s="74"/>
      <c r="L29" s="63"/>
      <c r="M29" s="66"/>
    </row>
    <row r="30" spans="1:13" x14ac:dyDescent="0.25">
      <c r="A30" s="75"/>
      <c r="B30" s="76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77"/>
    </row>
    <row r="31" spans="1:13" x14ac:dyDescent="0.25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</row>
  </sheetData>
  <mergeCells count="12">
    <mergeCell ref="B26:C26"/>
    <mergeCell ref="B27:C27"/>
    <mergeCell ref="H27:L27"/>
    <mergeCell ref="B28:C28"/>
    <mergeCell ref="H28:L28"/>
    <mergeCell ref="B29:C29"/>
    <mergeCell ref="A1:M1"/>
    <mergeCell ref="A2:M2"/>
    <mergeCell ref="A3:M3"/>
    <mergeCell ref="A4:M4"/>
    <mergeCell ref="J6:M6"/>
    <mergeCell ref="J7:M7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41CE6-5BDA-4339-AFC0-470EFF628AD7}">
  <sheetPr>
    <pageSetUpPr fitToPage="1"/>
  </sheetPr>
  <dimension ref="A1:V102"/>
  <sheetViews>
    <sheetView workbookViewId="0">
      <selection activeCell="B16" sqref="B16"/>
    </sheetView>
  </sheetViews>
  <sheetFormatPr baseColWidth="10" defaultRowHeight="12" x14ac:dyDescent="0.2"/>
  <cols>
    <col min="1" max="1" width="4.28515625" style="78" customWidth="1"/>
    <col min="2" max="2" width="62" style="78" customWidth="1"/>
    <col min="3" max="3" width="13.85546875" style="78" customWidth="1"/>
    <col min="4" max="4" width="12.28515625" style="78" customWidth="1"/>
    <col min="5" max="5" width="15.140625" style="78" customWidth="1"/>
    <col min="6" max="6" width="13.7109375" style="78" customWidth="1"/>
    <col min="7" max="7" width="9.140625" style="78" customWidth="1"/>
    <col min="8" max="8" width="15" style="78" customWidth="1"/>
    <col min="9" max="9" width="14.140625" style="78" customWidth="1"/>
    <col min="10" max="10" width="15" style="78" customWidth="1"/>
    <col min="11" max="11" width="13.5703125" style="78" customWidth="1"/>
    <col min="12" max="13" width="13.85546875" style="78" customWidth="1"/>
    <col min="14" max="14" width="10.7109375" style="78" customWidth="1"/>
    <col min="15" max="15" width="6.140625" style="78" customWidth="1"/>
    <col min="16" max="16" width="13.140625" style="78" customWidth="1"/>
    <col min="17" max="17" width="14.140625" style="78" customWidth="1"/>
    <col min="18" max="18" width="12.85546875" style="78" customWidth="1"/>
    <col min="19" max="19" width="5.7109375" style="78" customWidth="1"/>
    <col min="20" max="20" width="12.85546875" style="78" customWidth="1"/>
    <col min="21" max="21" width="14" style="78" customWidth="1"/>
    <col min="22" max="22" width="12.85546875" style="78" customWidth="1"/>
    <col min="23" max="16384" width="11.42578125" style="78"/>
  </cols>
  <sheetData>
    <row r="1" spans="1:22" x14ac:dyDescent="0.2">
      <c r="B1" s="79" t="s">
        <v>260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</row>
    <row r="2" spans="1:22" x14ac:dyDescent="0.2">
      <c r="B2" s="80" t="s">
        <v>261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</row>
    <row r="3" spans="1:22" x14ac:dyDescent="0.2">
      <c r="B3" s="80" t="s">
        <v>262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</row>
    <row r="4" spans="1:22" x14ac:dyDescent="0.2">
      <c r="B4" s="81" t="s">
        <v>314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</row>
    <row r="5" spans="1:22" ht="15" customHeight="1" x14ac:dyDescent="0.2">
      <c r="B5" s="82" t="s">
        <v>264</v>
      </c>
      <c r="C5" s="83"/>
      <c r="D5" s="83"/>
      <c r="E5" s="83"/>
      <c r="F5" s="83"/>
      <c r="G5" s="83"/>
      <c r="H5" s="83">
        <f>400000000/7</f>
        <v>57142857.142857142</v>
      </c>
      <c r="I5" s="83"/>
      <c r="J5" s="84"/>
      <c r="K5" s="85"/>
      <c r="L5" s="85"/>
      <c r="M5" s="85"/>
      <c r="N5" s="85"/>
      <c r="O5" s="86"/>
      <c r="P5" s="85"/>
      <c r="Q5" s="85"/>
      <c r="R5" s="85"/>
      <c r="S5" s="87"/>
      <c r="T5" s="88" t="s">
        <v>315</v>
      </c>
      <c r="U5" s="88"/>
      <c r="V5" s="88"/>
    </row>
    <row r="6" spans="1:22" ht="15" customHeight="1" x14ac:dyDescent="0.2">
      <c r="B6" s="82" t="s">
        <v>265</v>
      </c>
      <c r="C6" s="83"/>
      <c r="D6" s="83"/>
      <c r="E6" s="83"/>
      <c r="F6" s="83"/>
      <c r="G6" s="83"/>
      <c r="H6" s="83"/>
      <c r="I6" s="83"/>
      <c r="J6" s="84"/>
      <c r="K6" s="85"/>
      <c r="L6" s="85"/>
      <c r="M6" s="85"/>
      <c r="N6" s="85"/>
      <c r="O6" s="86"/>
      <c r="P6" s="85"/>
      <c r="Q6" s="85"/>
      <c r="R6" s="85"/>
      <c r="S6" s="87"/>
      <c r="T6" s="88" t="s">
        <v>316</v>
      </c>
      <c r="U6" s="88"/>
      <c r="V6" s="88"/>
    </row>
    <row r="7" spans="1:22" ht="36" x14ac:dyDescent="0.2">
      <c r="B7" s="54" t="s">
        <v>317</v>
      </c>
      <c r="C7" s="55" t="s">
        <v>318</v>
      </c>
      <c r="D7" s="56" t="s">
        <v>289</v>
      </c>
      <c r="E7" s="55" t="s">
        <v>319</v>
      </c>
      <c r="F7" s="56" t="s">
        <v>291</v>
      </c>
      <c r="G7" s="55" t="s">
        <v>320</v>
      </c>
      <c r="H7" s="55" t="s">
        <v>321</v>
      </c>
      <c r="I7" s="55" t="s">
        <v>322</v>
      </c>
      <c r="J7" s="55" t="s">
        <v>323</v>
      </c>
      <c r="K7" s="56" t="s">
        <v>324</v>
      </c>
      <c r="L7" s="56" t="s">
        <v>325</v>
      </c>
      <c r="M7" s="89" t="s">
        <v>326</v>
      </c>
      <c r="N7" s="56" t="s">
        <v>327</v>
      </c>
      <c r="O7" s="57" t="s">
        <v>328</v>
      </c>
      <c r="P7" s="90" t="s">
        <v>329</v>
      </c>
      <c r="Q7" s="91" t="s">
        <v>330</v>
      </c>
      <c r="R7" s="92" t="s">
        <v>331</v>
      </c>
      <c r="S7" s="57" t="s">
        <v>332</v>
      </c>
      <c r="T7" s="90" t="s">
        <v>333</v>
      </c>
      <c r="U7" s="90" t="s">
        <v>334</v>
      </c>
      <c r="V7" s="57" t="s">
        <v>335</v>
      </c>
    </row>
    <row r="8" spans="1:22" x14ac:dyDescent="0.2">
      <c r="B8" s="54" t="s">
        <v>300</v>
      </c>
      <c r="C8" s="55">
        <v>378470965000</v>
      </c>
      <c r="D8" s="55">
        <v>0</v>
      </c>
      <c r="E8" s="55">
        <v>0</v>
      </c>
      <c r="F8" s="55">
        <v>378470965000</v>
      </c>
      <c r="G8" s="55">
        <v>0</v>
      </c>
      <c r="H8" s="55">
        <v>378470965000</v>
      </c>
      <c r="I8" s="55">
        <v>-27553072528</v>
      </c>
      <c r="J8" s="55">
        <v>326180034246</v>
      </c>
      <c r="K8" s="55">
        <v>52290930754</v>
      </c>
      <c r="L8" s="55">
        <v>85819041078</v>
      </c>
      <c r="M8" s="55">
        <v>326180034246</v>
      </c>
      <c r="N8" s="55">
        <v>0</v>
      </c>
      <c r="O8" s="58">
        <v>86.183599999999998</v>
      </c>
      <c r="P8" s="55">
        <v>82903814758</v>
      </c>
      <c r="Q8" s="55">
        <v>269815886804</v>
      </c>
      <c r="R8" s="55">
        <v>56364147442</v>
      </c>
      <c r="S8" s="58">
        <v>71.290999999999997</v>
      </c>
      <c r="T8" s="55">
        <v>61442125066</v>
      </c>
      <c r="U8" s="55">
        <v>248344621112</v>
      </c>
      <c r="V8" s="55">
        <v>21471265692</v>
      </c>
    </row>
    <row r="9" spans="1:22" x14ac:dyDescent="0.2">
      <c r="B9" s="54" t="s">
        <v>301</v>
      </c>
      <c r="C9" s="55">
        <v>378470965000</v>
      </c>
      <c r="D9" s="55">
        <v>0</v>
      </c>
      <c r="E9" s="55">
        <v>0</v>
      </c>
      <c r="F9" s="55">
        <v>378470965000</v>
      </c>
      <c r="G9" s="55">
        <v>0</v>
      </c>
      <c r="H9" s="55">
        <v>378470965000</v>
      </c>
      <c r="I9" s="55">
        <v>-27553072528</v>
      </c>
      <c r="J9" s="55">
        <v>326180034246</v>
      </c>
      <c r="K9" s="55">
        <v>52290930754</v>
      </c>
      <c r="L9" s="55">
        <v>85819041078</v>
      </c>
      <c r="M9" s="55">
        <v>326180034246</v>
      </c>
      <c r="N9" s="55">
        <v>0</v>
      </c>
      <c r="O9" s="58">
        <v>86.183599999999998</v>
      </c>
      <c r="P9" s="55">
        <v>82903814758</v>
      </c>
      <c r="Q9" s="55">
        <v>269815886804</v>
      </c>
      <c r="R9" s="55">
        <v>56364147442</v>
      </c>
      <c r="S9" s="58">
        <v>71.290999999999997</v>
      </c>
      <c r="T9" s="55">
        <v>61442125066</v>
      </c>
      <c r="U9" s="55">
        <v>248344621112</v>
      </c>
      <c r="V9" s="55">
        <v>21471265692</v>
      </c>
    </row>
    <row r="10" spans="1:22" x14ac:dyDescent="0.2">
      <c r="B10" s="54" t="s">
        <v>336</v>
      </c>
      <c r="C10" s="55">
        <v>231353018000</v>
      </c>
      <c r="D10" s="55">
        <v>0</v>
      </c>
      <c r="E10" s="55">
        <v>0</v>
      </c>
      <c r="F10" s="55">
        <v>231353018000</v>
      </c>
      <c r="G10" s="55">
        <v>0</v>
      </c>
      <c r="H10" s="55">
        <v>231353018000</v>
      </c>
      <c r="I10" s="55">
        <v>-26387488045</v>
      </c>
      <c r="J10" s="55">
        <v>199748554712</v>
      </c>
      <c r="K10" s="55">
        <v>31604463288</v>
      </c>
      <c r="L10" s="55">
        <v>62121984641</v>
      </c>
      <c r="M10" s="55">
        <v>199748554712</v>
      </c>
      <c r="N10" s="55">
        <v>0</v>
      </c>
      <c r="O10" s="58">
        <v>86.339299999999994</v>
      </c>
      <c r="P10" s="55">
        <v>62496736738</v>
      </c>
      <c r="Q10" s="55">
        <v>197583591358</v>
      </c>
      <c r="R10" s="55">
        <v>2164963354</v>
      </c>
      <c r="S10" s="58">
        <v>85.403499999999994</v>
      </c>
      <c r="T10" s="55">
        <v>43550608273</v>
      </c>
      <c r="U10" s="55">
        <v>178637462894</v>
      </c>
      <c r="V10" s="55">
        <v>18946128464</v>
      </c>
    </row>
    <row r="11" spans="1:22" s="93" customFormat="1" x14ac:dyDescent="0.2">
      <c r="A11" s="93">
        <v>311</v>
      </c>
      <c r="B11" s="54" t="s">
        <v>337</v>
      </c>
      <c r="C11" s="55">
        <f>SUM(C12:C36)</f>
        <v>17554000000</v>
      </c>
      <c r="D11" s="55">
        <f t="shared" ref="D11:V11" si="0">SUM(D12:D36)</f>
        <v>-150000</v>
      </c>
      <c r="E11" s="55">
        <f t="shared" si="0"/>
        <v>-150000</v>
      </c>
      <c r="F11" s="55">
        <f t="shared" si="0"/>
        <v>17553850000</v>
      </c>
      <c r="G11" s="55">
        <f t="shared" si="0"/>
        <v>0</v>
      </c>
      <c r="H11" s="55">
        <f t="shared" si="0"/>
        <v>17553850000</v>
      </c>
      <c r="I11" s="55">
        <f>SUM(I12:I36)</f>
        <v>3393992299</v>
      </c>
      <c r="J11" s="55">
        <f t="shared" si="0"/>
        <v>17064998707</v>
      </c>
      <c r="K11" s="55">
        <f t="shared" si="0"/>
        <v>488851293</v>
      </c>
      <c r="L11" s="55">
        <f t="shared" si="0"/>
        <v>3393992299</v>
      </c>
      <c r="M11" s="55">
        <f t="shared" si="0"/>
        <v>17064998707</v>
      </c>
      <c r="N11" s="55">
        <f t="shared" si="0"/>
        <v>0</v>
      </c>
      <c r="O11" s="94">
        <v>64.75</v>
      </c>
      <c r="P11" s="95">
        <f t="shared" si="0"/>
        <v>3393992299</v>
      </c>
      <c r="Q11" s="95">
        <f t="shared" si="0"/>
        <v>17064998707</v>
      </c>
      <c r="R11" s="95">
        <f t="shared" si="0"/>
        <v>0</v>
      </c>
      <c r="S11" s="94">
        <v>64.75</v>
      </c>
      <c r="T11" s="55">
        <f t="shared" si="0"/>
        <v>2026672806</v>
      </c>
      <c r="U11" s="55">
        <f t="shared" si="0"/>
        <v>15697679211</v>
      </c>
      <c r="V11" s="55">
        <f t="shared" si="0"/>
        <v>1367319496</v>
      </c>
    </row>
    <row r="12" spans="1:22" x14ac:dyDescent="0.2">
      <c r="B12" s="59" t="s">
        <v>338</v>
      </c>
      <c r="C12" s="60">
        <v>6904348000</v>
      </c>
      <c r="D12" s="60">
        <v>0</v>
      </c>
      <c r="E12" s="60">
        <v>0</v>
      </c>
      <c r="F12" s="60">
        <v>6904348000</v>
      </c>
      <c r="G12" s="60">
        <v>0</v>
      </c>
      <c r="H12" s="60">
        <v>6904348000</v>
      </c>
      <c r="I12" s="60">
        <v>588184777</v>
      </c>
      <c r="J12" s="60">
        <v>6853384069</v>
      </c>
      <c r="K12" s="60">
        <v>50963931</v>
      </c>
      <c r="L12" s="60">
        <v>588184777</v>
      </c>
      <c r="M12" s="60">
        <v>6853384069</v>
      </c>
      <c r="N12" s="60">
        <v>0</v>
      </c>
      <c r="O12" s="96">
        <v>99.261899999999997</v>
      </c>
      <c r="P12" s="97">
        <v>588184777</v>
      </c>
      <c r="Q12" s="97">
        <v>6853384069</v>
      </c>
      <c r="R12" s="97">
        <v>0</v>
      </c>
      <c r="S12" s="96">
        <v>99.261899999999997</v>
      </c>
      <c r="T12" s="60">
        <v>588184767</v>
      </c>
      <c r="U12" s="60">
        <v>6853384069</v>
      </c>
      <c r="V12" s="60">
        <v>0</v>
      </c>
    </row>
    <row r="13" spans="1:22" x14ac:dyDescent="0.2">
      <c r="B13" s="59" t="s">
        <v>339</v>
      </c>
      <c r="C13" s="60">
        <v>524749000</v>
      </c>
      <c r="D13" s="60">
        <v>0</v>
      </c>
      <c r="E13" s="60">
        <v>0</v>
      </c>
      <c r="F13" s="60">
        <v>524749000</v>
      </c>
      <c r="G13" s="60">
        <v>0</v>
      </c>
      <c r="H13" s="60">
        <v>524749000</v>
      </c>
      <c r="I13" s="60">
        <v>42879611</v>
      </c>
      <c r="J13" s="60">
        <v>520730032</v>
      </c>
      <c r="K13" s="60">
        <v>4018968</v>
      </c>
      <c r="L13" s="60">
        <v>42879611</v>
      </c>
      <c r="M13" s="60">
        <v>520730032</v>
      </c>
      <c r="N13" s="60">
        <v>0</v>
      </c>
      <c r="O13" s="61">
        <v>99.234099999999998</v>
      </c>
      <c r="P13" s="60">
        <v>42879611</v>
      </c>
      <c r="Q13" s="60">
        <v>520730032</v>
      </c>
      <c r="R13" s="60">
        <v>0</v>
      </c>
      <c r="S13" s="61">
        <v>99.234099999999998</v>
      </c>
      <c r="T13" s="60">
        <v>42879611</v>
      </c>
      <c r="U13" s="60">
        <v>520730028</v>
      </c>
      <c r="V13" s="60">
        <v>4</v>
      </c>
    </row>
    <row r="14" spans="1:22" x14ac:dyDescent="0.2">
      <c r="B14" s="59" t="s">
        <v>340</v>
      </c>
      <c r="C14" s="60">
        <v>79701000</v>
      </c>
      <c r="D14" s="60">
        <v>0</v>
      </c>
      <c r="E14" s="60">
        <v>0</v>
      </c>
      <c r="F14" s="60">
        <v>79701000</v>
      </c>
      <c r="G14" s="60">
        <v>0</v>
      </c>
      <c r="H14" s="60">
        <v>79701000</v>
      </c>
      <c r="I14" s="60">
        <v>13327512</v>
      </c>
      <c r="J14" s="60">
        <v>64707175</v>
      </c>
      <c r="K14" s="60">
        <v>14993825</v>
      </c>
      <c r="L14" s="60">
        <v>13327512</v>
      </c>
      <c r="M14" s="60">
        <v>64707175</v>
      </c>
      <c r="N14" s="60">
        <v>0</v>
      </c>
      <c r="O14" s="61">
        <v>81.187399999999997</v>
      </c>
      <c r="P14" s="60">
        <v>13327512</v>
      </c>
      <c r="Q14" s="60">
        <v>64707175</v>
      </c>
      <c r="R14" s="60">
        <v>0</v>
      </c>
      <c r="S14" s="61">
        <v>81.187399999999997</v>
      </c>
      <c r="T14" s="60">
        <v>4335434</v>
      </c>
      <c r="U14" s="60">
        <v>55715092</v>
      </c>
      <c r="V14" s="60">
        <v>8992083</v>
      </c>
    </row>
    <row r="15" spans="1:22" x14ac:dyDescent="0.2">
      <c r="B15" s="59" t="s">
        <v>341</v>
      </c>
      <c r="C15" s="60">
        <v>13709000</v>
      </c>
      <c r="D15" s="60">
        <v>0</v>
      </c>
      <c r="E15" s="60">
        <v>0</v>
      </c>
      <c r="F15" s="60">
        <v>13709000</v>
      </c>
      <c r="G15" s="60">
        <v>0</v>
      </c>
      <c r="H15" s="60">
        <v>13709000</v>
      </c>
      <c r="I15" s="60">
        <v>919053</v>
      </c>
      <c r="J15" s="60">
        <v>11187048</v>
      </c>
      <c r="K15" s="60">
        <v>2521952</v>
      </c>
      <c r="L15" s="60">
        <v>919053</v>
      </c>
      <c r="M15" s="60">
        <v>11187048</v>
      </c>
      <c r="N15" s="60">
        <v>0</v>
      </c>
      <c r="O15" s="61">
        <v>81.603700000000003</v>
      </c>
      <c r="P15" s="60">
        <v>919053</v>
      </c>
      <c r="Q15" s="60">
        <v>11187048</v>
      </c>
      <c r="R15" s="60">
        <v>0</v>
      </c>
      <c r="S15" s="61">
        <v>81.603700000000003</v>
      </c>
      <c r="T15" s="60">
        <v>919054</v>
      </c>
      <c r="U15" s="60">
        <v>11187051</v>
      </c>
      <c r="V15" s="60">
        <v>-3</v>
      </c>
    </row>
    <row r="16" spans="1:22" x14ac:dyDescent="0.2">
      <c r="B16" s="59" t="s">
        <v>342</v>
      </c>
      <c r="C16" s="60">
        <v>8877000</v>
      </c>
      <c r="D16" s="60">
        <v>0</v>
      </c>
      <c r="E16" s="60">
        <v>0</v>
      </c>
      <c r="F16" s="60">
        <v>8877000</v>
      </c>
      <c r="G16" s="60">
        <v>0</v>
      </c>
      <c r="H16" s="60">
        <v>8877000</v>
      </c>
      <c r="I16" s="60">
        <v>585547</v>
      </c>
      <c r="J16" s="60">
        <v>7263217</v>
      </c>
      <c r="K16" s="60">
        <v>1613783</v>
      </c>
      <c r="L16" s="60">
        <v>585547</v>
      </c>
      <c r="M16" s="60">
        <v>7263217</v>
      </c>
      <c r="N16" s="60">
        <v>0</v>
      </c>
      <c r="O16" s="61">
        <v>81.820599999999999</v>
      </c>
      <c r="P16" s="60">
        <v>585547</v>
      </c>
      <c r="Q16" s="60">
        <v>7263217</v>
      </c>
      <c r="R16" s="60">
        <v>0</v>
      </c>
      <c r="S16" s="61">
        <v>81.820599999999999</v>
      </c>
      <c r="T16" s="60">
        <v>585548</v>
      </c>
      <c r="U16" s="60">
        <v>7263220</v>
      </c>
      <c r="V16" s="60">
        <v>-3</v>
      </c>
    </row>
    <row r="17" spans="2:22" x14ac:dyDescent="0.2">
      <c r="B17" s="59" t="s">
        <v>343</v>
      </c>
      <c r="C17" s="60">
        <v>223459000</v>
      </c>
      <c r="D17" s="60">
        <v>0</v>
      </c>
      <c r="E17" s="60">
        <v>0</v>
      </c>
      <c r="F17" s="60">
        <v>223459000</v>
      </c>
      <c r="G17" s="60">
        <v>0</v>
      </c>
      <c r="H17" s="60">
        <v>223459000</v>
      </c>
      <c r="I17" s="60">
        <v>6275747</v>
      </c>
      <c r="J17" s="60">
        <v>176680591</v>
      </c>
      <c r="K17" s="60">
        <v>46778409</v>
      </c>
      <c r="L17" s="60">
        <v>6275747</v>
      </c>
      <c r="M17" s="60">
        <v>176680591</v>
      </c>
      <c r="N17" s="60">
        <v>0</v>
      </c>
      <c r="O17" s="61">
        <v>79.066199999999995</v>
      </c>
      <c r="P17" s="60">
        <v>6275747</v>
      </c>
      <c r="Q17" s="60">
        <v>176680591</v>
      </c>
      <c r="R17" s="60">
        <v>0</v>
      </c>
      <c r="S17" s="61">
        <v>79.066199999999995</v>
      </c>
      <c r="T17" s="60">
        <v>6275748</v>
      </c>
      <c r="U17" s="60">
        <v>176680588</v>
      </c>
      <c r="V17" s="60">
        <v>3</v>
      </c>
    </row>
    <row r="18" spans="2:22" x14ac:dyDescent="0.2">
      <c r="B18" s="59" t="s">
        <v>344</v>
      </c>
      <c r="C18" s="60">
        <v>969701000</v>
      </c>
      <c r="D18" s="60">
        <v>25000000</v>
      </c>
      <c r="E18" s="60">
        <v>25000000</v>
      </c>
      <c r="F18" s="60">
        <v>994701000</v>
      </c>
      <c r="G18" s="60">
        <v>0</v>
      </c>
      <c r="H18" s="60">
        <v>994701000</v>
      </c>
      <c r="I18" s="60">
        <v>848808643</v>
      </c>
      <c r="J18" s="60">
        <v>918992636</v>
      </c>
      <c r="K18" s="60">
        <v>75708364</v>
      </c>
      <c r="L18" s="60">
        <v>848808643</v>
      </c>
      <c r="M18" s="60">
        <v>918992636</v>
      </c>
      <c r="N18" s="60">
        <v>0</v>
      </c>
      <c r="O18" s="61">
        <v>92.388800000000003</v>
      </c>
      <c r="P18" s="60">
        <v>848808643</v>
      </c>
      <c r="Q18" s="60">
        <v>918992636</v>
      </c>
      <c r="R18" s="60">
        <v>0</v>
      </c>
      <c r="S18" s="61">
        <v>92.388800000000003</v>
      </c>
      <c r="T18" s="60">
        <v>848808643</v>
      </c>
      <c r="U18" s="60">
        <v>918992638</v>
      </c>
      <c r="V18" s="60">
        <v>-2</v>
      </c>
    </row>
    <row r="19" spans="2:22" x14ac:dyDescent="0.2">
      <c r="B19" s="59" t="s">
        <v>345</v>
      </c>
      <c r="C19" s="60">
        <v>565464000</v>
      </c>
      <c r="D19" s="60">
        <v>-257350000</v>
      </c>
      <c r="E19" s="60">
        <v>-257350000</v>
      </c>
      <c r="F19" s="60">
        <v>308114000</v>
      </c>
      <c r="G19" s="60">
        <v>0</v>
      </c>
      <c r="H19" s="60">
        <v>308114000</v>
      </c>
      <c r="I19" s="60">
        <v>49855508</v>
      </c>
      <c r="J19" s="60">
        <v>299532192</v>
      </c>
      <c r="K19" s="60">
        <v>8581808</v>
      </c>
      <c r="L19" s="60">
        <v>49855508</v>
      </c>
      <c r="M19" s="60">
        <v>299532192</v>
      </c>
      <c r="N19" s="60">
        <v>0</v>
      </c>
      <c r="O19" s="61">
        <v>97.214699999999993</v>
      </c>
      <c r="P19" s="60">
        <v>49855508</v>
      </c>
      <c r="Q19" s="60">
        <v>299532192</v>
      </c>
      <c r="R19" s="60">
        <v>0</v>
      </c>
      <c r="S19" s="61">
        <v>97.214699999999993</v>
      </c>
      <c r="T19" s="60">
        <v>49855508</v>
      </c>
      <c r="U19" s="60">
        <v>299532197</v>
      </c>
      <c r="V19" s="60">
        <v>-5</v>
      </c>
    </row>
    <row r="20" spans="2:22" x14ac:dyDescent="0.2">
      <c r="B20" s="59" t="s">
        <v>346</v>
      </c>
      <c r="C20" s="60">
        <v>194713000</v>
      </c>
      <c r="D20" s="60">
        <v>-102741144</v>
      </c>
      <c r="E20" s="60">
        <v>-102741144</v>
      </c>
      <c r="F20" s="60">
        <v>91971856</v>
      </c>
      <c r="G20" s="60">
        <v>0</v>
      </c>
      <c r="H20" s="60">
        <v>91971856</v>
      </c>
      <c r="I20" s="60">
        <v>5888421</v>
      </c>
      <c r="J20" s="60">
        <v>86847437</v>
      </c>
      <c r="K20" s="60">
        <v>5124419</v>
      </c>
      <c r="L20" s="60">
        <v>5888421</v>
      </c>
      <c r="M20" s="60">
        <v>86847437</v>
      </c>
      <c r="N20" s="60">
        <v>0</v>
      </c>
      <c r="O20" s="61">
        <v>94.428299999999993</v>
      </c>
      <c r="P20" s="60">
        <v>5888421</v>
      </c>
      <c r="Q20" s="60">
        <v>86847437</v>
      </c>
      <c r="R20" s="60">
        <v>0</v>
      </c>
      <c r="S20" s="61">
        <v>94.428299999999993</v>
      </c>
      <c r="T20" s="60">
        <v>5888422</v>
      </c>
      <c r="U20" s="60">
        <v>86847435</v>
      </c>
      <c r="V20" s="60">
        <v>2</v>
      </c>
    </row>
    <row r="21" spans="2:22" x14ac:dyDescent="0.2">
      <c r="B21" s="59" t="s">
        <v>347</v>
      </c>
      <c r="C21" s="60">
        <v>2281507000</v>
      </c>
      <c r="D21" s="60">
        <v>175000000</v>
      </c>
      <c r="E21" s="60">
        <v>56623064</v>
      </c>
      <c r="F21" s="60">
        <v>2338130064</v>
      </c>
      <c r="G21" s="60">
        <v>0</v>
      </c>
      <c r="H21" s="60">
        <v>2338130064</v>
      </c>
      <c r="I21" s="60">
        <v>180272252</v>
      </c>
      <c r="J21" s="60">
        <v>2319582968</v>
      </c>
      <c r="K21" s="60">
        <v>18547096</v>
      </c>
      <c r="L21" s="60">
        <v>180272252</v>
      </c>
      <c r="M21" s="60">
        <v>2319582968</v>
      </c>
      <c r="N21" s="60">
        <v>0</v>
      </c>
      <c r="O21" s="61">
        <v>99.206800000000001</v>
      </c>
      <c r="P21" s="60">
        <v>180272252</v>
      </c>
      <c r="Q21" s="60">
        <v>2319582968</v>
      </c>
      <c r="R21" s="60">
        <v>0</v>
      </c>
      <c r="S21" s="61">
        <v>99.206800000000001</v>
      </c>
      <c r="T21" s="60">
        <v>180272253</v>
      </c>
      <c r="U21" s="60">
        <v>2319582974</v>
      </c>
      <c r="V21" s="60">
        <v>-6</v>
      </c>
    </row>
    <row r="22" spans="2:22" x14ac:dyDescent="0.2">
      <c r="B22" s="59" t="s">
        <v>348</v>
      </c>
      <c r="C22" s="60">
        <v>1072593000</v>
      </c>
      <c r="D22" s="60">
        <v>0</v>
      </c>
      <c r="E22" s="60">
        <v>-77708418</v>
      </c>
      <c r="F22" s="60">
        <v>994884582</v>
      </c>
      <c r="G22" s="60">
        <v>0</v>
      </c>
      <c r="H22" s="60">
        <v>994884582</v>
      </c>
      <c r="I22" s="60">
        <v>0</v>
      </c>
      <c r="J22" s="60">
        <v>989768563</v>
      </c>
      <c r="K22" s="60">
        <v>5116019</v>
      </c>
      <c r="L22" s="60">
        <v>0</v>
      </c>
      <c r="M22" s="60">
        <v>989768563</v>
      </c>
      <c r="N22" s="60">
        <v>0</v>
      </c>
      <c r="O22" s="61">
        <v>99.485799999999998</v>
      </c>
      <c r="P22" s="60">
        <v>0</v>
      </c>
      <c r="Q22" s="60">
        <v>989768563</v>
      </c>
      <c r="R22" s="60">
        <v>0</v>
      </c>
      <c r="S22" s="61">
        <v>99.485799999999998</v>
      </c>
      <c r="T22" s="60">
        <v>0</v>
      </c>
      <c r="U22" s="60">
        <v>989768564</v>
      </c>
      <c r="V22" s="60">
        <v>-1</v>
      </c>
    </row>
    <row r="23" spans="2:22" x14ac:dyDescent="0.2">
      <c r="B23" s="59" t="s">
        <v>349</v>
      </c>
      <c r="C23" s="60">
        <v>695949000</v>
      </c>
      <c r="D23" s="60">
        <v>7000000</v>
      </c>
      <c r="E23" s="60">
        <v>7000000</v>
      </c>
      <c r="F23" s="60">
        <v>702949000</v>
      </c>
      <c r="G23" s="60">
        <v>0</v>
      </c>
      <c r="H23" s="60">
        <v>702949000</v>
      </c>
      <c r="I23" s="60">
        <v>117587775</v>
      </c>
      <c r="J23" s="60">
        <v>700490250</v>
      </c>
      <c r="K23" s="60">
        <v>2458750</v>
      </c>
      <c r="L23" s="60">
        <v>117587775</v>
      </c>
      <c r="M23" s="60">
        <v>700490250</v>
      </c>
      <c r="N23" s="60">
        <v>0</v>
      </c>
      <c r="O23" s="61">
        <v>99.650199999999998</v>
      </c>
      <c r="P23" s="60">
        <v>117587775</v>
      </c>
      <c r="Q23" s="60">
        <v>700490250</v>
      </c>
      <c r="R23" s="60">
        <v>0</v>
      </c>
      <c r="S23" s="61">
        <v>99.650199999999998</v>
      </c>
      <c r="T23" s="60">
        <v>61080451</v>
      </c>
      <c r="U23" s="60">
        <v>643982921</v>
      </c>
      <c r="V23" s="60">
        <v>56507329</v>
      </c>
    </row>
    <row r="24" spans="2:22" x14ac:dyDescent="0.2">
      <c r="B24" s="59" t="s">
        <v>350</v>
      </c>
      <c r="C24" s="60">
        <v>522710000</v>
      </c>
      <c r="D24" s="60">
        <v>-20000000</v>
      </c>
      <c r="E24" s="60">
        <v>-20000000</v>
      </c>
      <c r="F24" s="60">
        <v>502710000</v>
      </c>
      <c r="G24" s="60">
        <v>0</v>
      </c>
      <c r="H24" s="60">
        <v>502710000</v>
      </c>
      <c r="I24" s="60">
        <v>83280450</v>
      </c>
      <c r="J24" s="60">
        <v>497275425</v>
      </c>
      <c r="K24" s="60">
        <v>5434575</v>
      </c>
      <c r="L24" s="60">
        <v>83280450</v>
      </c>
      <c r="M24" s="60">
        <v>497275425</v>
      </c>
      <c r="N24" s="60">
        <v>0</v>
      </c>
      <c r="O24" s="61">
        <v>98.918899999999994</v>
      </c>
      <c r="P24" s="60">
        <v>83280450</v>
      </c>
      <c r="Q24" s="60">
        <v>497275425</v>
      </c>
      <c r="R24" s="60">
        <v>0</v>
      </c>
      <c r="S24" s="61">
        <v>98.918899999999994</v>
      </c>
      <c r="T24" s="60">
        <v>43154550</v>
      </c>
      <c r="U24" s="60">
        <v>457149524</v>
      </c>
      <c r="V24" s="60">
        <v>40125901</v>
      </c>
    </row>
    <row r="25" spans="2:22" x14ac:dyDescent="0.2">
      <c r="B25" s="59" t="s">
        <v>351</v>
      </c>
      <c r="C25" s="60">
        <v>58424000</v>
      </c>
      <c r="D25" s="60">
        <v>0</v>
      </c>
      <c r="E25" s="60">
        <v>0</v>
      </c>
      <c r="F25" s="60">
        <v>58424000</v>
      </c>
      <c r="G25" s="60">
        <v>0</v>
      </c>
      <c r="H25" s="60">
        <v>58424000</v>
      </c>
      <c r="I25" s="60">
        <v>0</v>
      </c>
      <c r="J25" s="60">
        <v>0</v>
      </c>
      <c r="K25" s="60">
        <v>58424000</v>
      </c>
      <c r="L25" s="60">
        <v>0</v>
      </c>
      <c r="M25" s="60">
        <v>0</v>
      </c>
      <c r="N25" s="60">
        <v>0</v>
      </c>
      <c r="O25" s="61">
        <v>0</v>
      </c>
      <c r="P25" s="60">
        <v>0</v>
      </c>
      <c r="Q25" s="60">
        <v>0</v>
      </c>
      <c r="R25" s="60">
        <v>0</v>
      </c>
      <c r="S25" s="61">
        <v>0</v>
      </c>
      <c r="T25" s="60">
        <v>0</v>
      </c>
      <c r="U25" s="60">
        <v>0</v>
      </c>
      <c r="V25" s="60">
        <v>0</v>
      </c>
    </row>
    <row r="26" spans="2:22" x14ac:dyDescent="0.2">
      <c r="B26" s="59" t="s">
        <v>352</v>
      </c>
      <c r="C26" s="60">
        <v>804786000</v>
      </c>
      <c r="D26" s="60">
        <v>50000000</v>
      </c>
      <c r="E26" s="60">
        <v>50000000</v>
      </c>
      <c r="F26" s="60">
        <v>854786000</v>
      </c>
      <c r="G26" s="60">
        <v>0</v>
      </c>
      <c r="H26" s="60">
        <v>854786000</v>
      </c>
      <c r="I26" s="60">
        <v>142283872</v>
      </c>
      <c r="J26" s="60">
        <v>847704852</v>
      </c>
      <c r="K26" s="60">
        <v>7081148</v>
      </c>
      <c r="L26" s="60">
        <v>142283872</v>
      </c>
      <c r="M26" s="60">
        <v>847704852</v>
      </c>
      <c r="N26" s="60">
        <v>0</v>
      </c>
      <c r="O26" s="61">
        <v>99.171599999999998</v>
      </c>
      <c r="P26" s="60">
        <v>142283872</v>
      </c>
      <c r="Q26" s="60">
        <v>847704852</v>
      </c>
      <c r="R26" s="60">
        <v>0</v>
      </c>
      <c r="S26" s="61">
        <v>99.171599999999998</v>
      </c>
      <c r="T26" s="60">
        <v>73833921</v>
      </c>
      <c r="U26" s="60">
        <v>779254916</v>
      </c>
      <c r="V26" s="60">
        <v>68449936</v>
      </c>
    </row>
    <row r="27" spans="2:22" x14ac:dyDescent="0.2">
      <c r="B27" s="59" t="s">
        <v>353</v>
      </c>
      <c r="C27" s="60">
        <v>857736000</v>
      </c>
      <c r="D27" s="60">
        <v>50000000</v>
      </c>
      <c r="E27" s="60">
        <v>50000000</v>
      </c>
      <c r="F27" s="60">
        <v>907736000</v>
      </c>
      <c r="G27" s="60">
        <v>0</v>
      </c>
      <c r="H27" s="60">
        <v>907736000</v>
      </c>
      <c r="I27" s="60">
        <v>786443143</v>
      </c>
      <c r="J27" s="60">
        <v>842460526</v>
      </c>
      <c r="K27" s="60">
        <v>65275474</v>
      </c>
      <c r="L27" s="60">
        <v>786443143</v>
      </c>
      <c r="M27" s="60">
        <v>842460526</v>
      </c>
      <c r="N27" s="60">
        <v>0</v>
      </c>
      <c r="O27" s="61">
        <v>92.808999999999997</v>
      </c>
      <c r="P27" s="60">
        <v>786443143</v>
      </c>
      <c r="Q27" s="60">
        <v>842460526</v>
      </c>
      <c r="R27" s="60">
        <v>0</v>
      </c>
      <c r="S27" s="61">
        <v>92.808999999999997</v>
      </c>
      <c r="T27" s="60">
        <v>617435</v>
      </c>
      <c r="U27" s="60">
        <v>56634816</v>
      </c>
      <c r="V27" s="60">
        <v>785825710</v>
      </c>
    </row>
    <row r="28" spans="2:22" x14ac:dyDescent="0.2">
      <c r="B28" s="59" t="s">
        <v>354</v>
      </c>
      <c r="C28" s="60">
        <v>325910000</v>
      </c>
      <c r="D28" s="60">
        <v>0</v>
      </c>
      <c r="E28" s="60">
        <v>0</v>
      </c>
      <c r="F28" s="60">
        <v>325910000</v>
      </c>
      <c r="G28" s="60">
        <v>0</v>
      </c>
      <c r="H28" s="60">
        <v>325910000</v>
      </c>
      <c r="I28" s="60">
        <v>238067124</v>
      </c>
      <c r="J28" s="60">
        <v>287805680</v>
      </c>
      <c r="K28" s="60">
        <v>38104320</v>
      </c>
      <c r="L28" s="60">
        <v>238067124</v>
      </c>
      <c r="M28" s="60">
        <v>287805680</v>
      </c>
      <c r="N28" s="60">
        <v>0</v>
      </c>
      <c r="O28" s="61">
        <v>88.308300000000003</v>
      </c>
      <c r="P28" s="60">
        <v>238067124</v>
      </c>
      <c r="Q28" s="60">
        <v>287805680</v>
      </c>
      <c r="R28" s="60">
        <v>0</v>
      </c>
      <c r="S28" s="61">
        <v>88.308300000000003</v>
      </c>
      <c r="T28" s="60">
        <v>7484292</v>
      </c>
      <c r="U28" s="60">
        <v>57222848</v>
      </c>
      <c r="V28" s="60">
        <v>230582832</v>
      </c>
    </row>
    <row r="29" spans="2:22" x14ac:dyDescent="0.2">
      <c r="B29" s="59" t="s">
        <v>355</v>
      </c>
      <c r="C29" s="60">
        <v>468111000</v>
      </c>
      <c r="D29" s="60">
        <v>25000000</v>
      </c>
      <c r="E29" s="60">
        <v>25000000</v>
      </c>
      <c r="F29" s="60">
        <v>493111000</v>
      </c>
      <c r="G29" s="60">
        <v>0</v>
      </c>
      <c r="H29" s="60">
        <v>493111000</v>
      </c>
      <c r="I29" s="60">
        <v>111299200</v>
      </c>
      <c r="J29" s="60">
        <v>482916000</v>
      </c>
      <c r="K29" s="60">
        <v>10195000</v>
      </c>
      <c r="L29" s="60">
        <v>111299200</v>
      </c>
      <c r="M29" s="60">
        <v>482916000</v>
      </c>
      <c r="N29" s="60">
        <v>0</v>
      </c>
      <c r="O29" s="61">
        <v>97.932500000000005</v>
      </c>
      <c r="P29" s="60">
        <v>111299200</v>
      </c>
      <c r="Q29" s="60">
        <v>482916000</v>
      </c>
      <c r="R29" s="60">
        <v>0</v>
      </c>
      <c r="S29" s="61">
        <v>97.932500000000005</v>
      </c>
      <c r="T29" s="60">
        <v>35231200</v>
      </c>
      <c r="U29" s="60">
        <v>406847996</v>
      </c>
      <c r="V29" s="60">
        <v>76068004</v>
      </c>
    </row>
    <row r="30" spans="2:22" x14ac:dyDescent="0.2">
      <c r="B30" s="59" t="s">
        <v>356</v>
      </c>
      <c r="C30" s="60">
        <v>80292000</v>
      </c>
      <c r="D30" s="60">
        <v>0</v>
      </c>
      <c r="E30" s="60">
        <v>0</v>
      </c>
      <c r="F30" s="60">
        <v>80292000</v>
      </c>
      <c r="G30" s="60">
        <v>0</v>
      </c>
      <c r="H30" s="60">
        <v>80292000</v>
      </c>
      <c r="I30" s="60">
        <v>12059200</v>
      </c>
      <c r="J30" s="60">
        <v>63442500</v>
      </c>
      <c r="K30" s="60">
        <v>16849500</v>
      </c>
      <c r="L30" s="60">
        <v>12059200</v>
      </c>
      <c r="M30" s="60">
        <v>63442500</v>
      </c>
      <c r="N30" s="60">
        <v>0</v>
      </c>
      <c r="O30" s="61">
        <v>79.014700000000005</v>
      </c>
      <c r="P30" s="60">
        <v>12059200</v>
      </c>
      <c r="Q30" s="60">
        <v>63442500</v>
      </c>
      <c r="R30" s="60">
        <v>0</v>
      </c>
      <c r="S30" s="61">
        <v>79.014700000000005</v>
      </c>
      <c r="T30" s="60">
        <v>6382001</v>
      </c>
      <c r="U30" s="60">
        <v>57765301</v>
      </c>
      <c r="V30" s="60">
        <v>5677199</v>
      </c>
    </row>
    <row r="31" spans="2:22" x14ac:dyDescent="0.2">
      <c r="B31" s="59" t="s">
        <v>357</v>
      </c>
      <c r="C31" s="60">
        <v>351062000</v>
      </c>
      <c r="D31" s="60">
        <v>20000000</v>
      </c>
      <c r="E31" s="60">
        <v>20000000</v>
      </c>
      <c r="F31" s="60">
        <v>371062000</v>
      </c>
      <c r="G31" s="60">
        <v>0</v>
      </c>
      <c r="H31" s="60">
        <v>371062000</v>
      </c>
      <c r="I31" s="60">
        <v>83477600</v>
      </c>
      <c r="J31" s="60">
        <v>362214500</v>
      </c>
      <c r="K31" s="60">
        <v>8847500</v>
      </c>
      <c r="L31" s="60">
        <v>83477600</v>
      </c>
      <c r="M31" s="60">
        <v>362214500</v>
      </c>
      <c r="N31" s="60">
        <v>0</v>
      </c>
      <c r="O31" s="61">
        <v>97.615600000000001</v>
      </c>
      <c r="P31" s="60">
        <v>83477600</v>
      </c>
      <c r="Q31" s="60">
        <v>362214500</v>
      </c>
      <c r="R31" s="60">
        <v>0</v>
      </c>
      <c r="S31" s="61">
        <v>97.615600000000001</v>
      </c>
      <c r="T31" s="60">
        <v>26424900</v>
      </c>
      <c r="U31" s="60">
        <v>305161795</v>
      </c>
      <c r="V31" s="60">
        <v>57052705</v>
      </c>
    </row>
    <row r="32" spans="2:22" x14ac:dyDescent="0.2">
      <c r="B32" s="59" t="s">
        <v>358</v>
      </c>
      <c r="C32" s="60">
        <v>234072000</v>
      </c>
      <c r="D32" s="60">
        <v>15000000</v>
      </c>
      <c r="E32" s="60">
        <v>15000000</v>
      </c>
      <c r="F32" s="60">
        <v>249072000</v>
      </c>
      <c r="G32" s="60">
        <v>0</v>
      </c>
      <c r="H32" s="60">
        <v>249072000</v>
      </c>
      <c r="I32" s="60">
        <v>55657500</v>
      </c>
      <c r="J32" s="60">
        <v>241507000</v>
      </c>
      <c r="K32" s="60">
        <v>7565000</v>
      </c>
      <c r="L32" s="60">
        <v>55657500</v>
      </c>
      <c r="M32" s="60">
        <v>241507000</v>
      </c>
      <c r="N32" s="60">
        <v>0</v>
      </c>
      <c r="O32" s="61">
        <v>96.962699999999998</v>
      </c>
      <c r="P32" s="60">
        <v>55657500</v>
      </c>
      <c r="Q32" s="60">
        <v>241507000</v>
      </c>
      <c r="R32" s="60">
        <v>0</v>
      </c>
      <c r="S32" s="61">
        <v>96.962699999999998</v>
      </c>
      <c r="T32" s="60">
        <v>17619701</v>
      </c>
      <c r="U32" s="60">
        <v>203469200</v>
      </c>
      <c r="V32" s="60">
        <v>38037800</v>
      </c>
    </row>
    <row r="33" spans="1:22" x14ac:dyDescent="0.2">
      <c r="B33" s="59" t="s">
        <v>359</v>
      </c>
      <c r="C33" s="60">
        <v>0</v>
      </c>
      <c r="D33" s="60">
        <v>12741144</v>
      </c>
      <c r="E33" s="60">
        <v>317114347</v>
      </c>
      <c r="F33" s="60">
        <v>317114347</v>
      </c>
      <c r="G33" s="60">
        <v>0</v>
      </c>
      <c r="H33" s="60">
        <v>317114347</v>
      </c>
      <c r="I33" s="60">
        <v>12741144</v>
      </c>
      <c r="J33" s="60">
        <v>316345441</v>
      </c>
      <c r="K33" s="60">
        <v>768906</v>
      </c>
      <c r="L33" s="60">
        <v>12741144</v>
      </c>
      <c r="M33" s="60">
        <v>316345441</v>
      </c>
      <c r="N33" s="60">
        <v>0</v>
      </c>
      <c r="O33" s="61">
        <v>99.757499999999993</v>
      </c>
      <c r="P33" s="60">
        <v>12741144</v>
      </c>
      <c r="Q33" s="60">
        <v>316345441</v>
      </c>
      <c r="R33" s="60">
        <v>0</v>
      </c>
      <c r="S33" s="61">
        <v>99.757499999999993</v>
      </c>
      <c r="T33" s="60">
        <v>12741145</v>
      </c>
      <c r="U33" s="60">
        <v>316345443</v>
      </c>
      <c r="V33" s="60">
        <v>-2</v>
      </c>
    </row>
    <row r="34" spans="1:22" x14ac:dyDescent="0.2">
      <c r="B34" s="59" t="s">
        <v>360</v>
      </c>
      <c r="C34" s="60">
        <v>38022000</v>
      </c>
      <c r="D34" s="60">
        <v>0</v>
      </c>
      <c r="E34" s="60">
        <v>0</v>
      </c>
      <c r="F34" s="60">
        <v>38022000</v>
      </c>
      <c r="G34" s="60">
        <v>0</v>
      </c>
      <c r="H34" s="60">
        <v>38022000</v>
      </c>
      <c r="I34" s="60">
        <v>4303644</v>
      </c>
      <c r="J34" s="60">
        <v>25605849</v>
      </c>
      <c r="K34" s="60">
        <v>12416151</v>
      </c>
      <c r="L34" s="60">
        <v>4303644</v>
      </c>
      <c r="M34" s="60">
        <v>25605849</v>
      </c>
      <c r="N34" s="60">
        <v>0</v>
      </c>
      <c r="O34" s="61">
        <v>67.344800000000006</v>
      </c>
      <c r="P34" s="60">
        <v>4303644</v>
      </c>
      <c r="Q34" s="60">
        <v>25605849</v>
      </c>
      <c r="R34" s="60">
        <v>0</v>
      </c>
      <c r="S34" s="61">
        <v>67.344800000000006</v>
      </c>
      <c r="T34" s="60">
        <v>4303644</v>
      </c>
      <c r="U34" s="60">
        <v>25605842</v>
      </c>
      <c r="V34" s="60">
        <v>7</v>
      </c>
    </row>
    <row r="35" spans="1:22" x14ac:dyDescent="0.2">
      <c r="B35" s="59" t="s">
        <v>361</v>
      </c>
      <c r="C35" s="60">
        <v>271641000</v>
      </c>
      <c r="D35" s="60">
        <v>0</v>
      </c>
      <c r="E35" s="60">
        <v>-108287849</v>
      </c>
      <c r="F35" s="60">
        <v>163353151</v>
      </c>
      <c r="G35" s="60">
        <v>0</v>
      </c>
      <c r="H35" s="60">
        <v>163353151</v>
      </c>
      <c r="I35" s="60">
        <v>9274255</v>
      </c>
      <c r="J35" s="60">
        <v>142040346</v>
      </c>
      <c r="K35" s="60">
        <v>21312805</v>
      </c>
      <c r="L35" s="60">
        <v>9274255</v>
      </c>
      <c r="M35" s="60">
        <v>142040346</v>
      </c>
      <c r="N35" s="60">
        <v>0</v>
      </c>
      <c r="O35" s="61">
        <v>86.9529</v>
      </c>
      <c r="P35" s="60">
        <v>9274255</v>
      </c>
      <c r="Q35" s="60">
        <v>142040346</v>
      </c>
      <c r="R35" s="60">
        <v>0</v>
      </c>
      <c r="S35" s="61">
        <v>86.9529</v>
      </c>
      <c r="T35" s="60">
        <v>9274257</v>
      </c>
      <c r="U35" s="60">
        <v>142040346</v>
      </c>
      <c r="V35" s="60">
        <v>0</v>
      </c>
    </row>
    <row r="36" spans="1:22" x14ac:dyDescent="0.2">
      <c r="B36" s="59" t="s">
        <v>362</v>
      </c>
      <c r="C36" s="60">
        <v>6464000</v>
      </c>
      <c r="D36" s="60">
        <v>200000</v>
      </c>
      <c r="E36" s="60">
        <v>200000</v>
      </c>
      <c r="F36" s="60">
        <v>6664000</v>
      </c>
      <c r="G36" s="60">
        <v>0</v>
      </c>
      <c r="H36" s="60">
        <v>6664000</v>
      </c>
      <c r="I36" s="60">
        <v>520321</v>
      </c>
      <c r="J36" s="60">
        <v>6514410</v>
      </c>
      <c r="K36" s="60">
        <v>149590</v>
      </c>
      <c r="L36" s="60">
        <v>520321</v>
      </c>
      <c r="M36" s="60">
        <v>6514410</v>
      </c>
      <c r="N36" s="60">
        <v>0</v>
      </c>
      <c r="O36" s="61">
        <v>97.755300000000005</v>
      </c>
      <c r="P36" s="60">
        <v>520321</v>
      </c>
      <c r="Q36" s="60">
        <v>6514410</v>
      </c>
      <c r="R36" s="60">
        <v>0</v>
      </c>
      <c r="S36" s="61">
        <v>97.755300000000005</v>
      </c>
      <c r="T36" s="60">
        <v>520321</v>
      </c>
      <c r="U36" s="60">
        <v>6514407</v>
      </c>
      <c r="V36" s="60">
        <v>3</v>
      </c>
    </row>
    <row r="37" spans="1:22" s="93" customFormat="1" x14ac:dyDescent="0.2">
      <c r="A37" s="93">
        <v>312</v>
      </c>
      <c r="B37" s="54" t="s">
        <v>363</v>
      </c>
      <c r="C37" s="55">
        <f>SUM(C38:C82)</f>
        <v>8076018000</v>
      </c>
      <c r="D37" s="55">
        <f t="shared" ref="D37:V37" si="1">SUM(D38:D81)</f>
        <v>150000</v>
      </c>
      <c r="E37" s="55">
        <f t="shared" si="1"/>
        <v>150000</v>
      </c>
      <c r="F37" s="55">
        <f>SUM(F38:F82)</f>
        <v>8076168000</v>
      </c>
      <c r="G37" s="55">
        <f t="shared" si="1"/>
        <v>0</v>
      </c>
      <c r="H37" s="55">
        <f>SUM(H38:H82)</f>
        <v>8076168000</v>
      </c>
      <c r="I37" s="55">
        <f>SUM(I38:I82)</f>
        <v>218519656</v>
      </c>
      <c r="J37" s="55">
        <f t="shared" ref="J37:N37" si="2">SUM(J38:J82)</f>
        <v>7360556005</v>
      </c>
      <c r="K37" s="55">
        <f t="shared" si="2"/>
        <v>715611995</v>
      </c>
      <c r="L37" s="55">
        <f t="shared" si="2"/>
        <v>1230639487</v>
      </c>
      <c r="M37" s="55">
        <f t="shared" si="2"/>
        <v>7360556005</v>
      </c>
      <c r="N37" s="55">
        <f t="shared" si="2"/>
        <v>0</v>
      </c>
      <c r="O37" s="94">
        <v>58.99</v>
      </c>
      <c r="P37" s="95">
        <f>SUM(P38:P82)</f>
        <v>1605391584</v>
      </c>
      <c r="Q37" s="95">
        <f>SUM(Q38:Q82)</f>
        <v>5195592651</v>
      </c>
      <c r="R37" s="95">
        <f>SUM(R38:R82)</f>
        <v>2164963354</v>
      </c>
      <c r="S37" s="94">
        <v>34.14</v>
      </c>
      <c r="T37" s="55">
        <f>SUM(T38:T82)</f>
        <v>581377334</v>
      </c>
      <c r="U37" s="55">
        <f>SUM(U38:U82)</f>
        <v>4171578405</v>
      </c>
      <c r="V37" s="55">
        <f t="shared" si="1"/>
        <v>1024197696</v>
      </c>
    </row>
    <row r="38" spans="1:22" x14ac:dyDescent="0.2">
      <c r="B38" s="59" t="s">
        <v>364</v>
      </c>
      <c r="C38" s="60">
        <v>25000000</v>
      </c>
      <c r="D38" s="60">
        <v>0</v>
      </c>
      <c r="E38" s="60">
        <v>0</v>
      </c>
      <c r="F38" s="60">
        <v>25000000</v>
      </c>
      <c r="G38" s="60">
        <v>0</v>
      </c>
      <c r="H38" s="60">
        <v>25000000</v>
      </c>
      <c r="I38" s="60">
        <v>-182948</v>
      </c>
      <c r="J38" s="60">
        <v>1817052</v>
      </c>
      <c r="K38" s="60">
        <v>23182948</v>
      </c>
      <c r="L38" s="60">
        <v>0</v>
      </c>
      <c r="M38" s="60">
        <v>1817052</v>
      </c>
      <c r="N38" s="60">
        <v>0</v>
      </c>
      <c r="O38" s="61">
        <v>7.2682000000000002</v>
      </c>
      <c r="P38" s="60">
        <v>-126912</v>
      </c>
      <c r="Q38" s="60">
        <v>1690140</v>
      </c>
      <c r="R38" s="60">
        <v>126912</v>
      </c>
      <c r="S38" s="61">
        <v>6.7606000000000002</v>
      </c>
      <c r="T38" s="60">
        <v>0</v>
      </c>
      <c r="U38" s="60">
        <v>1817052</v>
      </c>
      <c r="V38" s="60">
        <v>-126912</v>
      </c>
    </row>
    <row r="39" spans="1:22" x14ac:dyDescent="0.2">
      <c r="B39" s="59" t="s">
        <v>365</v>
      </c>
      <c r="C39" s="60">
        <v>15000000</v>
      </c>
      <c r="D39" s="60">
        <v>0</v>
      </c>
      <c r="E39" s="60">
        <v>0</v>
      </c>
      <c r="F39" s="60">
        <v>15000000</v>
      </c>
      <c r="G39" s="60">
        <v>0</v>
      </c>
      <c r="H39" s="60">
        <v>15000000</v>
      </c>
      <c r="I39" s="60">
        <v>-594294</v>
      </c>
      <c r="J39" s="60">
        <v>9036379</v>
      </c>
      <c r="K39" s="60">
        <v>5963621</v>
      </c>
      <c r="L39" s="60">
        <v>0</v>
      </c>
      <c r="M39" s="60">
        <v>9036379</v>
      </c>
      <c r="N39" s="60">
        <v>0</v>
      </c>
      <c r="O39" s="61">
        <v>60.2425</v>
      </c>
      <c r="P39" s="60">
        <v>2556114</v>
      </c>
      <c r="Q39" s="60">
        <v>4761820</v>
      </c>
      <c r="R39" s="60">
        <v>4274559</v>
      </c>
      <c r="S39" s="61">
        <v>31.7455</v>
      </c>
      <c r="T39" s="60">
        <v>3278366</v>
      </c>
      <c r="U39" s="60">
        <v>5484072</v>
      </c>
      <c r="V39" s="60">
        <v>-722252</v>
      </c>
    </row>
    <row r="40" spans="1:22" x14ac:dyDescent="0.2">
      <c r="B40" s="59" t="s">
        <v>366</v>
      </c>
      <c r="C40" s="60">
        <v>2000000</v>
      </c>
      <c r="D40" s="60">
        <v>0</v>
      </c>
      <c r="E40" s="60">
        <v>0</v>
      </c>
      <c r="F40" s="60">
        <v>2000000</v>
      </c>
      <c r="G40" s="60">
        <v>0</v>
      </c>
      <c r="H40" s="60">
        <v>2000000</v>
      </c>
      <c r="I40" s="60">
        <v>0</v>
      </c>
      <c r="J40" s="60">
        <v>1817052</v>
      </c>
      <c r="K40" s="60">
        <v>182948</v>
      </c>
      <c r="L40" s="60">
        <v>0</v>
      </c>
      <c r="M40" s="60">
        <v>1817052</v>
      </c>
      <c r="N40" s="60">
        <v>0</v>
      </c>
      <c r="O40" s="61">
        <v>90.852599999999995</v>
      </c>
      <c r="P40" s="60">
        <v>-1817052</v>
      </c>
      <c r="Q40" s="60">
        <v>0</v>
      </c>
      <c r="R40" s="60">
        <v>1817052</v>
      </c>
      <c r="S40" s="61">
        <v>0</v>
      </c>
      <c r="T40" s="60">
        <v>0</v>
      </c>
      <c r="U40" s="60">
        <v>1817052</v>
      </c>
      <c r="V40" s="60">
        <v>-1817052</v>
      </c>
    </row>
    <row r="41" spans="1:22" x14ac:dyDescent="0.2">
      <c r="B41" s="59" t="s">
        <v>367</v>
      </c>
      <c r="C41" s="60">
        <v>5000000</v>
      </c>
      <c r="D41" s="60">
        <v>0</v>
      </c>
      <c r="E41" s="60">
        <v>0</v>
      </c>
      <c r="F41" s="60">
        <v>5000000</v>
      </c>
      <c r="G41" s="60">
        <v>0</v>
      </c>
      <c r="H41" s="60">
        <v>5000000</v>
      </c>
      <c r="I41" s="60">
        <v>0</v>
      </c>
      <c r="J41" s="60">
        <v>0</v>
      </c>
      <c r="K41" s="60">
        <v>5000000</v>
      </c>
      <c r="L41" s="60">
        <v>0</v>
      </c>
      <c r="M41" s="60">
        <v>0</v>
      </c>
      <c r="N41" s="60">
        <v>0</v>
      </c>
      <c r="O41" s="61">
        <v>0</v>
      </c>
      <c r="P41" s="60">
        <v>0</v>
      </c>
      <c r="Q41" s="60">
        <v>0</v>
      </c>
      <c r="R41" s="60">
        <v>0</v>
      </c>
      <c r="S41" s="61">
        <v>0</v>
      </c>
      <c r="T41" s="60">
        <v>0</v>
      </c>
      <c r="U41" s="60">
        <v>0</v>
      </c>
      <c r="V41" s="60">
        <v>0</v>
      </c>
    </row>
    <row r="42" spans="1:22" x14ac:dyDescent="0.2">
      <c r="B42" s="59" t="s">
        <v>368</v>
      </c>
      <c r="C42" s="60">
        <v>22686000</v>
      </c>
      <c r="D42" s="60">
        <v>0</v>
      </c>
      <c r="E42" s="60">
        <v>0</v>
      </c>
      <c r="F42" s="60">
        <v>22686000</v>
      </c>
      <c r="G42" s="60">
        <v>0</v>
      </c>
      <c r="H42" s="60">
        <v>22686000</v>
      </c>
      <c r="I42" s="60">
        <v>-3400000</v>
      </c>
      <c r="J42" s="60">
        <v>15600000</v>
      </c>
      <c r="K42" s="60">
        <v>7086000</v>
      </c>
      <c r="L42" s="60">
        <v>5400000</v>
      </c>
      <c r="M42" s="60">
        <v>15600000</v>
      </c>
      <c r="N42" s="60">
        <v>0</v>
      </c>
      <c r="O42" s="61">
        <v>68.764899999999997</v>
      </c>
      <c r="P42" s="60">
        <v>5400000</v>
      </c>
      <c r="Q42" s="60">
        <v>5400000</v>
      </c>
      <c r="R42" s="60">
        <v>10200000</v>
      </c>
      <c r="S42" s="61">
        <v>23.8032</v>
      </c>
      <c r="T42" s="60">
        <v>5400000</v>
      </c>
      <c r="U42" s="60">
        <v>5400000</v>
      </c>
      <c r="V42" s="60">
        <v>0</v>
      </c>
    </row>
    <row r="43" spans="1:22" x14ac:dyDescent="0.2">
      <c r="B43" s="59" t="s">
        <v>369</v>
      </c>
      <c r="C43" s="60">
        <v>90000000</v>
      </c>
      <c r="D43" s="60">
        <v>0</v>
      </c>
      <c r="E43" s="60">
        <v>-23500000</v>
      </c>
      <c r="F43" s="60">
        <v>66500000</v>
      </c>
      <c r="G43" s="60">
        <v>0</v>
      </c>
      <c r="H43" s="60">
        <v>66500000</v>
      </c>
      <c r="I43" s="60">
        <v>-182948</v>
      </c>
      <c r="J43" s="60">
        <v>4063032</v>
      </c>
      <c r="K43" s="60">
        <v>62436968</v>
      </c>
      <c r="L43" s="60">
        <v>0</v>
      </c>
      <c r="M43" s="60">
        <v>4063032</v>
      </c>
      <c r="N43" s="60">
        <v>0</v>
      </c>
      <c r="O43" s="61">
        <v>6.1097999999999999</v>
      </c>
      <c r="P43" s="60">
        <v>1060128</v>
      </c>
      <c r="Q43" s="60">
        <v>2877180</v>
      </c>
      <c r="R43" s="60">
        <v>1185852</v>
      </c>
      <c r="S43" s="61">
        <v>4.3266</v>
      </c>
      <c r="T43" s="60">
        <v>2245980</v>
      </c>
      <c r="U43" s="60">
        <v>4063032</v>
      </c>
      <c r="V43" s="60">
        <v>-1185852</v>
      </c>
    </row>
    <row r="44" spans="1:22" x14ac:dyDescent="0.2">
      <c r="B44" s="59" t="s">
        <v>370</v>
      </c>
      <c r="C44" s="60">
        <v>60000000</v>
      </c>
      <c r="D44" s="60">
        <v>0</v>
      </c>
      <c r="E44" s="60">
        <v>0</v>
      </c>
      <c r="F44" s="60">
        <v>60000000</v>
      </c>
      <c r="G44" s="60">
        <v>0</v>
      </c>
      <c r="H44" s="60">
        <v>60000000</v>
      </c>
      <c r="I44" s="60">
        <v>-3754777</v>
      </c>
      <c r="J44" s="60">
        <v>54179138</v>
      </c>
      <c r="K44" s="60">
        <v>5820862</v>
      </c>
      <c r="L44" s="60">
        <v>0</v>
      </c>
      <c r="M44" s="60">
        <v>54179138</v>
      </c>
      <c r="N44" s="60">
        <v>0</v>
      </c>
      <c r="O44" s="61">
        <v>90.298599999999993</v>
      </c>
      <c r="P44" s="60">
        <v>8730697</v>
      </c>
      <c r="Q44" s="60">
        <v>23414668</v>
      </c>
      <c r="R44" s="60">
        <v>30764470</v>
      </c>
      <c r="S44" s="61">
        <v>39.0244</v>
      </c>
      <c r="T44" s="60">
        <v>5196377</v>
      </c>
      <c r="U44" s="60">
        <v>19880348</v>
      </c>
      <c r="V44" s="60">
        <v>3534320</v>
      </c>
    </row>
    <row r="45" spans="1:22" x14ac:dyDescent="0.2">
      <c r="B45" s="59" t="s">
        <v>371</v>
      </c>
      <c r="C45" s="60">
        <v>0</v>
      </c>
      <c r="D45" s="60">
        <v>0</v>
      </c>
      <c r="E45" s="60">
        <v>23500000</v>
      </c>
      <c r="F45" s="60">
        <v>23500000</v>
      </c>
      <c r="G45" s="60">
        <v>0</v>
      </c>
      <c r="H45" s="60">
        <v>23500000</v>
      </c>
      <c r="I45" s="60">
        <v>-15699550</v>
      </c>
      <c r="J45" s="60">
        <v>7800450</v>
      </c>
      <c r="K45" s="60">
        <v>15699550</v>
      </c>
      <c r="L45" s="60">
        <v>7800450</v>
      </c>
      <c r="M45" s="60">
        <v>7800450</v>
      </c>
      <c r="N45" s="60">
        <v>0</v>
      </c>
      <c r="O45" s="61">
        <v>33.193399999999997</v>
      </c>
      <c r="P45" s="60">
        <v>0</v>
      </c>
      <c r="Q45" s="60">
        <v>0</v>
      </c>
      <c r="R45" s="60">
        <v>7800450</v>
      </c>
      <c r="S45" s="61">
        <v>0</v>
      </c>
      <c r="T45" s="60">
        <v>0</v>
      </c>
      <c r="U45" s="60">
        <v>0</v>
      </c>
      <c r="V45" s="60">
        <v>0</v>
      </c>
    </row>
    <row r="46" spans="1:22" x14ac:dyDescent="0.2">
      <c r="B46" s="59" t="s">
        <v>372</v>
      </c>
      <c r="C46" s="60">
        <v>55000000</v>
      </c>
      <c r="D46" s="60">
        <v>0</v>
      </c>
      <c r="E46" s="60">
        <v>0</v>
      </c>
      <c r="F46" s="60">
        <v>55000000</v>
      </c>
      <c r="G46" s="60">
        <v>0</v>
      </c>
      <c r="H46" s="60">
        <v>55000000</v>
      </c>
      <c r="I46" s="60">
        <v>-19852192</v>
      </c>
      <c r="J46" s="60">
        <v>20679709</v>
      </c>
      <c r="K46" s="60">
        <v>34320291</v>
      </c>
      <c r="L46" s="60">
        <v>18330756</v>
      </c>
      <c r="M46" s="60">
        <v>20679709</v>
      </c>
      <c r="N46" s="60">
        <v>0</v>
      </c>
      <c r="O46" s="61">
        <v>37.599499999999999</v>
      </c>
      <c r="P46" s="60">
        <v>141089</v>
      </c>
      <c r="Q46" s="60">
        <v>1958141</v>
      </c>
      <c r="R46" s="60">
        <v>18721568</v>
      </c>
      <c r="S46" s="61">
        <v>3.5602999999999998</v>
      </c>
      <c r="T46" s="60">
        <v>531900</v>
      </c>
      <c r="U46" s="60">
        <v>2348952</v>
      </c>
      <c r="V46" s="60">
        <v>-390811</v>
      </c>
    </row>
    <row r="47" spans="1:22" x14ac:dyDescent="0.2">
      <c r="B47" s="59" t="s">
        <v>373</v>
      </c>
      <c r="C47" s="60">
        <v>30000000</v>
      </c>
      <c r="D47" s="60">
        <v>0</v>
      </c>
      <c r="E47" s="60">
        <v>0</v>
      </c>
      <c r="F47" s="60">
        <v>30000000</v>
      </c>
      <c r="G47" s="60">
        <v>0</v>
      </c>
      <c r="H47" s="60">
        <v>30000000</v>
      </c>
      <c r="I47" s="60">
        <v>-1017719</v>
      </c>
      <c r="J47" s="60">
        <v>12916991</v>
      </c>
      <c r="K47" s="60">
        <v>17083009</v>
      </c>
      <c r="L47" s="60">
        <v>0</v>
      </c>
      <c r="M47" s="60">
        <v>12916991</v>
      </c>
      <c r="N47" s="60">
        <v>0</v>
      </c>
      <c r="O47" s="61">
        <v>43.056600000000003</v>
      </c>
      <c r="P47" s="60">
        <v>827374</v>
      </c>
      <c r="Q47" s="60">
        <v>4809655</v>
      </c>
      <c r="R47" s="60">
        <v>8107336</v>
      </c>
      <c r="S47" s="61">
        <v>16.0322</v>
      </c>
      <c r="T47" s="60">
        <v>1934712</v>
      </c>
      <c r="U47" s="60">
        <v>5916993</v>
      </c>
      <c r="V47" s="60">
        <v>-1107338</v>
      </c>
    </row>
    <row r="48" spans="1:22" x14ac:dyDescent="0.2">
      <c r="B48" s="59" t="s">
        <v>374</v>
      </c>
      <c r="C48" s="60">
        <v>3000000</v>
      </c>
      <c r="D48" s="60">
        <v>0</v>
      </c>
      <c r="E48" s="60">
        <v>0</v>
      </c>
      <c r="F48" s="60">
        <v>3000000</v>
      </c>
      <c r="G48" s="60">
        <v>0</v>
      </c>
      <c r="H48" s="60">
        <v>3000000</v>
      </c>
      <c r="I48" s="60">
        <v>0</v>
      </c>
      <c r="J48" s="60">
        <v>1817052</v>
      </c>
      <c r="K48" s="60">
        <v>1182948</v>
      </c>
      <c r="L48" s="60">
        <v>0</v>
      </c>
      <c r="M48" s="60">
        <v>1817052</v>
      </c>
      <c r="N48" s="60">
        <v>0</v>
      </c>
      <c r="O48" s="61">
        <v>60.568399999999997</v>
      </c>
      <c r="P48" s="60">
        <v>-561052</v>
      </c>
      <c r="Q48" s="60">
        <v>1256000</v>
      </c>
      <c r="R48" s="60">
        <v>561052</v>
      </c>
      <c r="S48" s="61">
        <v>41.866700000000002</v>
      </c>
      <c r="T48" s="60">
        <v>0</v>
      </c>
      <c r="U48" s="60">
        <v>1817052</v>
      </c>
      <c r="V48" s="60">
        <v>-561052</v>
      </c>
    </row>
    <row r="49" spans="2:22" x14ac:dyDescent="0.2">
      <c r="B49" s="59" t="s">
        <v>375</v>
      </c>
      <c r="C49" s="60">
        <v>5000000</v>
      </c>
      <c r="D49" s="60">
        <v>0</v>
      </c>
      <c r="E49" s="60">
        <v>0</v>
      </c>
      <c r="F49" s="60">
        <v>5000000</v>
      </c>
      <c r="G49" s="60">
        <v>0</v>
      </c>
      <c r="H49" s="60">
        <v>5000000</v>
      </c>
      <c r="I49" s="60">
        <v>0</v>
      </c>
      <c r="J49" s="60">
        <v>3519844</v>
      </c>
      <c r="K49" s="60">
        <v>1480156</v>
      </c>
      <c r="L49" s="60">
        <v>0</v>
      </c>
      <c r="M49" s="60">
        <v>3519844</v>
      </c>
      <c r="N49" s="60">
        <v>0</v>
      </c>
      <c r="O49" s="61">
        <v>70.396900000000002</v>
      </c>
      <c r="P49" s="60">
        <v>638415</v>
      </c>
      <c r="Q49" s="60">
        <v>2455467</v>
      </c>
      <c r="R49" s="60">
        <v>1064377</v>
      </c>
      <c r="S49" s="61">
        <v>49.109299999999998</v>
      </c>
      <c r="T49" s="60">
        <v>1702793</v>
      </c>
      <c r="U49" s="60">
        <v>3519845</v>
      </c>
      <c r="V49" s="60">
        <v>-1064378</v>
      </c>
    </row>
    <row r="50" spans="2:22" x14ac:dyDescent="0.2">
      <c r="B50" s="59" t="s">
        <v>376</v>
      </c>
      <c r="C50" s="60">
        <v>8000000</v>
      </c>
      <c r="D50" s="60">
        <v>0</v>
      </c>
      <c r="E50" s="60">
        <v>0</v>
      </c>
      <c r="F50" s="60">
        <v>8000000</v>
      </c>
      <c r="G50" s="60">
        <v>0</v>
      </c>
      <c r="H50" s="60">
        <v>8000000</v>
      </c>
      <c r="I50" s="60">
        <v>-1352030</v>
      </c>
      <c r="J50" s="60">
        <v>2380070</v>
      </c>
      <c r="K50" s="60">
        <v>5619930</v>
      </c>
      <c r="L50" s="60">
        <v>0</v>
      </c>
      <c r="M50" s="60">
        <v>2380070</v>
      </c>
      <c r="N50" s="60">
        <v>0</v>
      </c>
      <c r="O50" s="61">
        <v>29.750900000000001</v>
      </c>
      <c r="P50" s="60">
        <v>-762322</v>
      </c>
      <c r="Q50" s="60">
        <v>1463330</v>
      </c>
      <c r="R50" s="60">
        <v>916740</v>
      </c>
      <c r="S50" s="61">
        <v>18.291599999999999</v>
      </c>
      <c r="T50" s="60">
        <v>154418</v>
      </c>
      <c r="U50" s="60">
        <v>2380070</v>
      </c>
      <c r="V50" s="60">
        <v>-916740</v>
      </c>
    </row>
    <row r="51" spans="2:22" x14ac:dyDescent="0.2">
      <c r="B51" s="59" t="s">
        <v>377</v>
      </c>
      <c r="C51" s="60">
        <v>3500000</v>
      </c>
      <c r="D51" s="60">
        <v>0</v>
      </c>
      <c r="E51" s="60">
        <v>0</v>
      </c>
      <c r="F51" s="60">
        <v>3500000</v>
      </c>
      <c r="G51" s="60">
        <v>0</v>
      </c>
      <c r="H51" s="60">
        <v>3500000</v>
      </c>
      <c r="I51" s="60">
        <v>-1182948</v>
      </c>
      <c r="J51" s="60">
        <v>1817052</v>
      </c>
      <c r="K51" s="60">
        <v>1682948</v>
      </c>
      <c r="L51" s="60">
        <v>0</v>
      </c>
      <c r="M51" s="60">
        <v>1817052</v>
      </c>
      <c r="N51" s="60">
        <v>0</v>
      </c>
      <c r="O51" s="61">
        <v>51.915799999999997</v>
      </c>
      <c r="P51" s="60">
        <v>-1174422</v>
      </c>
      <c r="Q51" s="60">
        <v>642630</v>
      </c>
      <c r="R51" s="60">
        <v>1174422</v>
      </c>
      <c r="S51" s="61">
        <v>18.360900000000001</v>
      </c>
      <c r="T51" s="60">
        <v>0</v>
      </c>
      <c r="U51" s="60">
        <v>1817052</v>
      </c>
      <c r="V51" s="60">
        <v>-1174422</v>
      </c>
    </row>
    <row r="52" spans="2:22" x14ac:dyDescent="0.2">
      <c r="B52" s="59" t="s">
        <v>378</v>
      </c>
      <c r="C52" s="60">
        <v>154500000</v>
      </c>
      <c r="D52" s="60">
        <v>0</v>
      </c>
      <c r="E52" s="60">
        <v>0</v>
      </c>
      <c r="F52" s="60">
        <v>154500000</v>
      </c>
      <c r="G52" s="60">
        <v>0</v>
      </c>
      <c r="H52" s="60">
        <v>154500000</v>
      </c>
      <c r="I52" s="60">
        <v>0</v>
      </c>
      <c r="J52" s="60">
        <v>60000000</v>
      </c>
      <c r="K52" s="60">
        <v>94500000</v>
      </c>
      <c r="L52" s="60">
        <v>0</v>
      </c>
      <c r="M52" s="60">
        <v>60000000</v>
      </c>
      <c r="N52" s="60">
        <v>0</v>
      </c>
      <c r="O52" s="61">
        <v>38.835000000000001</v>
      </c>
      <c r="P52" s="60">
        <v>8776776</v>
      </c>
      <c r="Q52" s="60">
        <v>27649522</v>
      </c>
      <c r="R52" s="60">
        <v>32350478</v>
      </c>
      <c r="S52" s="61">
        <v>17.896100000000001</v>
      </c>
      <c r="T52" s="60">
        <v>8776776</v>
      </c>
      <c r="U52" s="60">
        <v>27649522</v>
      </c>
      <c r="V52" s="60">
        <v>0</v>
      </c>
    </row>
    <row r="53" spans="2:22" x14ac:dyDescent="0.2">
      <c r="B53" s="59" t="s">
        <v>379</v>
      </c>
      <c r="C53" s="60">
        <v>32300000</v>
      </c>
      <c r="D53" s="60">
        <v>0</v>
      </c>
      <c r="E53" s="60">
        <v>-6300000</v>
      </c>
      <c r="F53" s="60">
        <v>26000000</v>
      </c>
      <c r="G53" s="60">
        <v>0</v>
      </c>
      <c r="H53" s="60">
        <v>26000000</v>
      </c>
      <c r="I53" s="60">
        <v>-542296</v>
      </c>
      <c r="J53" s="60">
        <v>25223438</v>
      </c>
      <c r="K53" s="60">
        <v>776562</v>
      </c>
      <c r="L53" s="60">
        <v>0</v>
      </c>
      <c r="M53" s="60">
        <v>25223438</v>
      </c>
      <c r="N53" s="60">
        <v>0</v>
      </c>
      <c r="O53" s="61">
        <v>97.013199999999998</v>
      </c>
      <c r="P53" s="60">
        <v>0</v>
      </c>
      <c r="Q53" s="60">
        <v>2253501</v>
      </c>
      <c r="R53" s="60">
        <v>22969937</v>
      </c>
      <c r="S53" s="61">
        <v>8.6672999999999991</v>
      </c>
      <c r="T53" s="60">
        <v>0</v>
      </c>
      <c r="U53" s="60">
        <v>2253500</v>
      </c>
      <c r="V53" s="60">
        <v>1</v>
      </c>
    </row>
    <row r="54" spans="2:22" x14ac:dyDescent="0.2">
      <c r="B54" s="59" t="s">
        <v>380</v>
      </c>
      <c r="C54" s="60">
        <v>123000000</v>
      </c>
      <c r="D54" s="60">
        <v>0</v>
      </c>
      <c r="E54" s="60">
        <v>79540000</v>
      </c>
      <c r="F54" s="60">
        <v>202540000</v>
      </c>
      <c r="G54" s="60">
        <v>0</v>
      </c>
      <c r="H54" s="60">
        <v>202540000</v>
      </c>
      <c r="I54" s="60">
        <v>-73511</v>
      </c>
      <c r="J54" s="60">
        <v>189932995</v>
      </c>
      <c r="K54" s="60">
        <v>12607005</v>
      </c>
      <c r="L54" s="60">
        <v>0</v>
      </c>
      <c r="M54" s="60">
        <v>189932995</v>
      </c>
      <c r="N54" s="60">
        <v>0</v>
      </c>
      <c r="O54" s="61">
        <v>93.775499999999994</v>
      </c>
      <c r="P54" s="60">
        <v>0</v>
      </c>
      <c r="Q54" s="60">
        <v>12581034</v>
      </c>
      <c r="R54" s="60">
        <v>177351961</v>
      </c>
      <c r="S54" s="61">
        <v>6.2115999999999998</v>
      </c>
      <c r="T54" s="60">
        <v>0</v>
      </c>
      <c r="U54" s="60">
        <v>12581034</v>
      </c>
      <c r="V54" s="60">
        <v>0</v>
      </c>
    </row>
    <row r="55" spans="2:22" x14ac:dyDescent="0.2">
      <c r="B55" s="59" t="s">
        <v>381</v>
      </c>
      <c r="C55" s="60">
        <v>900000000</v>
      </c>
      <c r="D55" s="60">
        <v>0</v>
      </c>
      <c r="E55" s="60">
        <v>-30000000</v>
      </c>
      <c r="F55" s="60">
        <v>870000000</v>
      </c>
      <c r="G55" s="60">
        <v>0</v>
      </c>
      <c r="H55" s="60">
        <v>870000000</v>
      </c>
      <c r="I55" s="60">
        <v>-595891</v>
      </c>
      <c r="J55" s="60">
        <v>850654383</v>
      </c>
      <c r="K55" s="60">
        <v>19345617</v>
      </c>
      <c r="L55" s="60">
        <v>0</v>
      </c>
      <c r="M55" s="60">
        <v>850654383</v>
      </c>
      <c r="N55" s="60">
        <v>0</v>
      </c>
      <c r="O55" s="61">
        <v>97.776399999999995</v>
      </c>
      <c r="P55" s="60">
        <v>770130181</v>
      </c>
      <c r="Q55" s="60">
        <v>772225233</v>
      </c>
      <c r="R55" s="60">
        <v>78429150</v>
      </c>
      <c r="S55" s="61">
        <v>88.761499999999998</v>
      </c>
      <c r="T55" s="60">
        <v>0</v>
      </c>
      <c r="U55" s="60">
        <v>2095053</v>
      </c>
      <c r="V55" s="60">
        <v>770130180</v>
      </c>
    </row>
    <row r="56" spans="2:22" x14ac:dyDescent="0.2">
      <c r="B56" s="59" t="s">
        <v>382</v>
      </c>
      <c r="C56" s="60">
        <v>7426000</v>
      </c>
      <c r="D56" s="60">
        <v>0</v>
      </c>
      <c r="E56" s="60">
        <v>0</v>
      </c>
      <c r="F56" s="60">
        <v>7426000</v>
      </c>
      <c r="G56" s="60">
        <v>0</v>
      </c>
      <c r="H56" s="60">
        <v>7426000</v>
      </c>
      <c r="I56" s="60">
        <v>-547198</v>
      </c>
      <c r="J56" s="60">
        <v>5452802</v>
      </c>
      <c r="K56" s="60">
        <v>1973198</v>
      </c>
      <c r="L56" s="60">
        <v>0</v>
      </c>
      <c r="M56" s="60">
        <v>5452802</v>
      </c>
      <c r="N56" s="60">
        <v>0</v>
      </c>
      <c r="O56" s="61">
        <v>73.4285</v>
      </c>
      <c r="P56" s="60">
        <v>0</v>
      </c>
      <c r="Q56" s="60">
        <v>5452802</v>
      </c>
      <c r="R56" s="60">
        <v>0</v>
      </c>
      <c r="S56" s="61">
        <v>73.4285</v>
      </c>
      <c r="T56" s="60">
        <v>0</v>
      </c>
      <c r="U56" s="60">
        <v>5452802</v>
      </c>
      <c r="V56" s="60">
        <v>0</v>
      </c>
    </row>
    <row r="57" spans="2:22" x14ac:dyDescent="0.2">
      <c r="B57" s="59" t="s">
        <v>383</v>
      </c>
      <c r="C57" s="60">
        <v>206000</v>
      </c>
      <c r="D57" s="60">
        <v>150000</v>
      </c>
      <c r="E57" s="60">
        <v>670000</v>
      </c>
      <c r="F57" s="60">
        <v>876000</v>
      </c>
      <c r="G57" s="60">
        <v>0</v>
      </c>
      <c r="H57" s="60">
        <v>876000</v>
      </c>
      <c r="I57" s="60">
        <v>27297</v>
      </c>
      <c r="J57" s="60">
        <v>696799</v>
      </c>
      <c r="K57" s="60">
        <v>179201</v>
      </c>
      <c r="L57" s="60">
        <v>27297</v>
      </c>
      <c r="M57" s="60">
        <v>696799</v>
      </c>
      <c r="N57" s="60">
        <v>0</v>
      </c>
      <c r="O57" s="61">
        <v>79.543300000000002</v>
      </c>
      <c r="P57" s="60">
        <v>27297</v>
      </c>
      <c r="Q57" s="60">
        <v>696799</v>
      </c>
      <c r="R57" s="60">
        <v>0</v>
      </c>
      <c r="S57" s="61">
        <v>79.543300000000002</v>
      </c>
      <c r="T57" s="60">
        <v>406</v>
      </c>
      <c r="U57" s="60">
        <v>669911</v>
      </c>
      <c r="V57" s="60">
        <v>26888</v>
      </c>
    </row>
    <row r="58" spans="2:22" x14ac:dyDescent="0.2">
      <c r="B58" s="59" t="s">
        <v>384</v>
      </c>
      <c r="C58" s="60">
        <v>212000000</v>
      </c>
      <c r="D58" s="60">
        <v>0</v>
      </c>
      <c r="E58" s="60">
        <v>-43240000</v>
      </c>
      <c r="F58" s="60">
        <v>168760000</v>
      </c>
      <c r="G58" s="60">
        <v>0</v>
      </c>
      <c r="H58" s="60">
        <v>168760000</v>
      </c>
      <c r="I58" s="60">
        <v>-1046206</v>
      </c>
      <c r="J58" s="60">
        <v>142366861</v>
      </c>
      <c r="K58" s="60">
        <v>26393139</v>
      </c>
      <c r="L58" s="60">
        <v>0</v>
      </c>
      <c r="M58" s="60">
        <v>142366861</v>
      </c>
      <c r="N58" s="60">
        <v>0</v>
      </c>
      <c r="O58" s="61">
        <v>84.360500000000002</v>
      </c>
      <c r="P58" s="60">
        <v>73945753</v>
      </c>
      <c r="Q58" s="60">
        <v>90818668</v>
      </c>
      <c r="R58" s="60">
        <v>51548193</v>
      </c>
      <c r="S58" s="61">
        <v>53.815300000000001</v>
      </c>
      <c r="T58" s="60">
        <v>0</v>
      </c>
      <c r="U58" s="60">
        <v>16872915</v>
      </c>
      <c r="V58" s="60">
        <v>73945753</v>
      </c>
    </row>
    <row r="59" spans="2:22" x14ac:dyDescent="0.2">
      <c r="B59" s="59" t="s">
        <v>385</v>
      </c>
      <c r="C59" s="60">
        <v>400000000</v>
      </c>
      <c r="D59" s="60">
        <v>0</v>
      </c>
      <c r="E59" s="60">
        <v>-520000</v>
      </c>
      <c r="F59" s="60">
        <v>399480000</v>
      </c>
      <c r="G59" s="60">
        <v>0</v>
      </c>
      <c r="H59" s="60">
        <v>399480000</v>
      </c>
      <c r="I59" s="60">
        <v>-34</v>
      </c>
      <c r="J59" s="60">
        <v>398753102</v>
      </c>
      <c r="K59" s="60">
        <v>726898</v>
      </c>
      <c r="L59" s="60">
        <v>0</v>
      </c>
      <c r="M59" s="60">
        <v>398753102</v>
      </c>
      <c r="N59" s="60">
        <v>0</v>
      </c>
      <c r="O59" s="61">
        <v>99.817999999999998</v>
      </c>
      <c r="P59" s="60">
        <v>26583461</v>
      </c>
      <c r="Q59" s="60">
        <v>294191480</v>
      </c>
      <c r="R59" s="60">
        <v>104561622</v>
      </c>
      <c r="S59" s="61">
        <v>73.643600000000006</v>
      </c>
      <c r="T59" s="60">
        <v>26583461</v>
      </c>
      <c r="U59" s="60">
        <v>294191480</v>
      </c>
      <c r="V59" s="60">
        <v>0</v>
      </c>
    </row>
    <row r="60" spans="2:22" x14ac:dyDescent="0.2">
      <c r="B60" s="59" t="s">
        <v>386</v>
      </c>
      <c r="C60" s="60">
        <v>15000000</v>
      </c>
      <c r="D60" s="60">
        <v>0</v>
      </c>
      <c r="E60" s="60">
        <v>0</v>
      </c>
      <c r="F60" s="60">
        <v>15000000</v>
      </c>
      <c r="G60" s="60">
        <v>0</v>
      </c>
      <c r="H60" s="60">
        <v>15000000</v>
      </c>
      <c r="I60" s="60">
        <v>-558891</v>
      </c>
      <c r="J60" s="60">
        <v>2241109</v>
      </c>
      <c r="K60" s="60">
        <v>12758891</v>
      </c>
      <c r="L60" s="60">
        <v>0</v>
      </c>
      <c r="M60" s="60">
        <v>2241109</v>
      </c>
      <c r="N60" s="60">
        <v>0</v>
      </c>
      <c r="O60" s="61">
        <v>14.9407</v>
      </c>
      <c r="P60" s="60">
        <v>-1713091</v>
      </c>
      <c r="Q60" s="60">
        <v>528018</v>
      </c>
      <c r="R60" s="60">
        <v>1713091</v>
      </c>
      <c r="S60" s="61">
        <v>3.5200999999999998</v>
      </c>
      <c r="T60" s="60">
        <v>0</v>
      </c>
      <c r="U60" s="60">
        <v>2241109</v>
      </c>
      <c r="V60" s="60">
        <v>-1713091</v>
      </c>
    </row>
    <row r="61" spans="2:22" x14ac:dyDescent="0.2">
      <c r="B61" s="59" t="s">
        <v>387</v>
      </c>
      <c r="C61" s="60">
        <v>1200000000</v>
      </c>
      <c r="D61" s="60">
        <v>71162000</v>
      </c>
      <c r="E61" s="60">
        <v>71162000</v>
      </c>
      <c r="F61" s="60">
        <v>1271162000</v>
      </c>
      <c r="G61" s="60">
        <v>0</v>
      </c>
      <c r="H61" s="60">
        <v>1271162000</v>
      </c>
      <c r="I61" s="60">
        <v>71162000</v>
      </c>
      <c r="J61" s="60">
        <v>1271162000</v>
      </c>
      <c r="K61" s="60">
        <v>0</v>
      </c>
      <c r="L61" s="60">
        <v>71162000</v>
      </c>
      <c r="M61" s="60">
        <v>1271162000</v>
      </c>
      <c r="N61" s="60">
        <v>0</v>
      </c>
      <c r="O61" s="61">
        <v>100</v>
      </c>
      <c r="P61" s="60">
        <v>0</v>
      </c>
      <c r="Q61" s="60">
        <v>1200000000</v>
      </c>
      <c r="R61" s="60">
        <v>71162000</v>
      </c>
      <c r="S61" s="61">
        <v>94.401799999999994</v>
      </c>
      <c r="T61" s="60">
        <v>0</v>
      </c>
      <c r="U61" s="60">
        <v>1200000000</v>
      </c>
      <c r="V61" s="60">
        <v>0</v>
      </c>
    </row>
    <row r="62" spans="2:22" x14ac:dyDescent="0.2">
      <c r="B62" s="59" t="s">
        <v>388</v>
      </c>
      <c r="C62" s="60">
        <v>1125000000</v>
      </c>
      <c r="D62" s="60">
        <v>162375344</v>
      </c>
      <c r="E62" s="60">
        <v>162375344</v>
      </c>
      <c r="F62" s="60">
        <v>1287375344</v>
      </c>
      <c r="G62" s="60">
        <v>0</v>
      </c>
      <c r="H62" s="60">
        <v>1287375344</v>
      </c>
      <c r="I62" s="60">
        <v>212046950</v>
      </c>
      <c r="J62" s="60">
        <v>1256077294</v>
      </c>
      <c r="K62" s="60">
        <v>31298050</v>
      </c>
      <c r="L62" s="60">
        <v>259410792</v>
      </c>
      <c r="M62" s="60">
        <v>1256077294</v>
      </c>
      <c r="N62" s="60">
        <v>0</v>
      </c>
      <c r="O62" s="61">
        <v>97.568799999999996</v>
      </c>
      <c r="P62" s="60">
        <v>253482047</v>
      </c>
      <c r="Q62" s="60">
        <v>995913876</v>
      </c>
      <c r="R62" s="60">
        <v>260163418</v>
      </c>
      <c r="S62" s="61">
        <v>77.36</v>
      </c>
      <c r="T62" s="60">
        <v>141431700</v>
      </c>
      <c r="U62" s="60">
        <v>883863529</v>
      </c>
      <c r="V62" s="60">
        <v>112050347</v>
      </c>
    </row>
    <row r="63" spans="2:22" x14ac:dyDescent="0.2">
      <c r="B63" s="59" t="s">
        <v>389</v>
      </c>
      <c r="C63" s="60">
        <v>10000000</v>
      </c>
      <c r="D63" s="60">
        <v>0</v>
      </c>
      <c r="E63" s="60">
        <v>0</v>
      </c>
      <c r="F63" s="60">
        <v>10000000</v>
      </c>
      <c r="G63" s="60">
        <v>0</v>
      </c>
      <c r="H63" s="60">
        <v>10000000</v>
      </c>
      <c r="I63" s="60">
        <v>0</v>
      </c>
      <c r="J63" s="60">
        <v>908526</v>
      </c>
      <c r="K63" s="60">
        <v>9091474</v>
      </c>
      <c r="L63" s="60">
        <v>0</v>
      </c>
      <c r="M63" s="60">
        <v>908526</v>
      </c>
      <c r="N63" s="60">
        <v>0</v>
      </c>
      <c r="O63" s="61">
        <v>9.0853000000000002</v>
      </c>
      <c r="P63" s="60">
        <v>-908526</v>
      </c>
      <c r="Q63" s="60">
        <v>0</v>
      </c>
      <c r="R63" s="60">
        <v>908526</v>
      </c>
      <c r="S63" s="61">
        <v>0</v>
      </c>
      <c r="T63" s="60">
        <v>0</v>
      </c>
      <c r="U63" s="60">
        <v>908526</v>
      </c>
      <c r="V63" s="60">
        <v>-908526</v>
      </c>
    </row>
    <row r="64" spans="2:22" x14ac:dyDescent="0.2">
      <c r="B64" s="59" t="s">
        <v>390</v>
      </c>
      <c r="C64" s="60">
        <v>1000000000</v>
      </c>
      <c r="D64" s="60">
        <v>-193537344</v>
      </c>
      <c r="E64" s="60">
        <v>-238537344</v>
      </c>
      <c r="F64" s="60">
        <v>761462656</v>
      </c>
      <c r="G64" s="60">
        <v>0</v>
      </c>
      <c r="H64" s="60">
        <v>761462656</v>
      </c>
      <c r="I64" s="60">
        <v>-110151868</v>
      </c>
      <c r="J64" s="60">
        <v>635690984</v>
      </c>
      <c r="K64" s="60">
        <v>125771672</v>
      </c>
      <c r="L64" s="60">
        <v>7906040</v>
      </c>
      <c r="M64" s="60">
        <v>635690984</v>
      </c>
      <c r="N64" s="60">
        <v>0</v>
      </c>
      <c r="O64" s="61">
        <v>83.482900000000001</v>
      </c>
      <c r="P64" s="60">
        <v>149138951</v>
      </c>
      <c r="Q64" s="60">
        <v>550601818</v>
      </c>
      <c r="R64" s="60">
        <v>85089166</v>
      </c>
      <c r="S64" s="61">
        <v>72.308400000000006</v>
      </c>
      <c r="T64" s="60">
        <v>76159977</v>
      </c>
      <c r="U64" s="60">
        <v>477622844</v>
      </c>
      <c r="V64" s="60">
        <v>72978974</v>
      </c>
    </row>
    <row r="65" spans="2:22" x14ac:dyDescent="0.2">
      <c r="B65" s="59" t="s">
        <v>391</v>
      </c>
      <c r="C65" s="60">
        <v>76000000</v>
      </c>
      <c r="D65" s="60">
        <v>-25000000</v>
      </c>
      <c r="E65" s="60">
        <v>-25000000</v>
      </c>
      <c r="F65" s="60">
        <v>51000000</v>
      </c>
      <c r="G65" s="60">
        <v>0</v>
      </c>
      <c r="H65" s="60">
        <v>51000000</v>
      </c>
      <c r="I65" s="60">
        <v>0</v>
      </c>
      <c r="J65" s="60">
        <v>31000000</v>
      </c>
      <c r="K65" s="60">
        <v>20000000</v>
      </c>
      <c r="L65" s="60">
        <v>0</v>
      </c>
      <c r="M65" s="60">
        <v>31000000</v>
      </c>
      <c r="N65" s="60">
        <v>0</v>
      </c>
      <c r="O65" s="61">
        <v>60.784300000000002</v>
      </c>
      <c r="P65" s="60">
        <v>12638676</v>
      </c>
      <c r="Q65" s="60">
        <v>30650189</v>
      </c>
      <c r="R65" s="60">
        <v>349811</v>
      </c>
      <c r="S65" s="61">
        <v>60.098399999999998</v>
      </c>
      <c r="T65" s="60">
        <v>10087109</v>
      </c>
      <c r="U65" s="60">
        <v>28098622</v>
      </c>
      <c r="V65" s="60">
        <v>2551567</v>
      </c>
    </row>
    <row r="66" spans="2:22" x14ac:dyDescent="0.2">
      <c r="B66" s="59" t="s">
        <v>392</v>
      </c>
      <c r="C66" s="60">
        <v>39000000</v>
      </c>
      <c r="D66" s="60">
        <v>-15000000</v>
      </c>
      <c r="E66" s="60">
        <v>-15000000</v>
      </c>
      <c r="F66" s="60">
        <v>24000000</v>
      </c>
      <c r="G66" s="60">
        <v>0</v>
      </c>
      <c r="H66" s="60">
        <v>24000000</v>
      </c>
      <c r="I66" s="60">
        <v>0</v>
      </c>
      <c r="J66" s="60">
        <v>5400000</v>
      </c>
      <c r="K66" s="60">
        <v>18600000</v>
      </c>
      <c r="L66" s="60">
        <v>0</v>
      </c>
      <c r="M66" s="60">
        <v>5400000</v>
      </c>
      <c r="N66" s="60">
        <v>0</v>
      </c>
      <c r="O66" s="61">
        <v>22.5</v>
      </c>
      <c r="P66" s="60">
        <v>2294954</v>
      </c>
      <c r="Q66" s="60">
        <v>5154553</v>
      </c>
      <c r="R66" s="60">
        <v>245447</v>
      </c>
      <c r="S66" s="61">
        <v>21.4773</v>
      </c>
      <c r="T66" s="60">
        <v>1673682</v>
      </c>
      <c r="U66" s="60">
        <v>4533281</v>
      </c>
      <c r="V66" s="60">
        <v>621272</v>
      </c>
    </row>
    <row r="67" spans="2:22" x14ac:dyDescent="0.2">
      <c r="B67" s="59" t="s">
        <v>393</v>
      </c>
      <c r="C67" s="60">
        <v>15000000</v>
      </c>
      <c r="D67" s="60">
        <v>0</v>
      </c>
      <c r="E67" s="60">
        <v>0</v>
      </c>
      <c r="F67" s="60">
        <v>15000000</v>
      </c>
      <c r="G67" s="60">
        <v>0</v>
      </c>
      <c r="H67" s="60">
        <v>15000000</v>
      </c>
      <c r="I67" s="60">
        <v>0</v>
      </c>
      <c r="J67" s="60">
        <v>0</v>
      </c>
      <c r="K67" s="60">
        <v>15000000</v>
      </c>
      <c r="L67" s="60">
        <v>0</v>
      </c>
      <c r="M67" s="60">
        <v>0</v>
      </c>
      <c r="N67" s="60">
        <v>0</v>
      </c>
      <c r="O67" s="61">
        <v>0</v>
      </c>
      <c r="P67" s="60">
        <v>0</v>
      </c>
      <c r="Q67" s="60">
        <v>0</v>
      </c>
      <c r="R67" s="60">
        <v>0</v>
      </c>
      <c r="S67" s="61">
        <v>0</v>
      </c>
      <c r="T67" s="60">
        <v>0</v>
      </c>
      <c r="U67" s="60">
        <v>0</v>
      </c>
      <c r="V67" s="60">
        <v>0</v>
      </c>
    </row>
    <row r="68" spans="2:22" x14ac:dyDescent="0.2">
      <c r="B68" s="59" t="s">
        <v>394</v>
      </c>
      <c r="C68" s="60">
        <v>824400000</v>
      </c>
      <c r="D68" s="60">
        <v>0</v>
      </c>
      <c r="E68" s="60">
        <v>0</v>
      </c>
      <c r="F68" s="60">
        <v>824400000</v>
      </c>
      <c r="G68" s="60">
        <v>0</v>
      </c>
      <c r="H68" s="60">
        <v>824400000</v>
      </c>
      <c r="I68" s="60">
        <v>-10670781</v>
      </c>
      <c r="J68" s="60">
        <v>813729219</v>
      </c>
      <c r="K68" s="60">
        <v>10670781</v>
      </c>
      <c r="L68" s="60">
        <v>0</v>
      </c>
      <c r="M68" s="60">
        <v>813729219</v>
      </c>
      <c r="N68" s="60">
        <v>0</v>
      </c>
      <c r="O68" s="61">
        <v>98.705600000000004</v>
      </c>
      <c r="P68" s="60">
        <v>109714524</v>
      </c>
      <c r="Q68" s="60">
        <v>501902541</v>
      </c>
      <c r="R68" s="60">
        <v>311826678</v>
      </c>
      <c r="S68" s="61">
        <v>60.880899999999997</v>
      </c>
      <c r="T68" s="60">
        <v>109714524</v>
      </c>
      <c r="U68" s="60">
        <v>501902542</v>
      </c>
      <c r="V68" s="60">
        <v>-1</v>
      </c>
    </row>
    <row r="69" spans="2:22" x14ac:dyDescent="0.2">
      <c r="B69" s="59" t="s">
        <v>395</v>
      </c>
      <c r="C69" s="60">
        <v>445000000</v>
      </c>
      <c r="D69" s="60">
        <v>0</v>
      </c>
      <c r="E69" s="60">
        <v>0</v>
      </c>
      <c r="F69" s="60">
        <v>445000000</v>
      </c>
      <c r="G69" s="60">
        <v>0</v>
      </c>
      <c r="H69" s="60">
        <v>445000000</v>
      </c>
      <c r="I69" s="60">
        <v>60000000</v>
      </c>
      <c r="J69" s="60">
        <v>420826271</v>
      </c>
      <c r="K69" s="60">
        <v>24173729</v>
      </c>
      <c r="L69" s="60">
        <v>60000000</v>
      </c>
      <c r="M69" s="60">
        <v>420826271</v>
      </c>
      <c r="N69" s="60">
        <v>0</v>
      </c>
      <c r="O69" s="61">
        <v>94.567700000000002</v>
      </c>
      <c r="P69" s="60">
        <v>0</v>
      </c>
      <c r="Q69" s="60">
        <v>284013355</v>
      </c>
      <c r="R69" s="60">
        <v>136812916</v>
      </c>
      <c r="S69" s="61">
        <v>63.8232</v>
      </c>
      <c r="T69" s="60">
        <v>0</v>
      </c>
      <c r="U69" s="60">
        <v>284013355</v>
      </c>
      <c r="V69" s="60">
        <v>0</v>
      </c>
    </row>
    <row r="70" spans="2:22" x14ac:dyDescent="0.2">
      <c r="B70" s="59" t="s">
        <v>396</v>
      </c>
      <c r="C70" s="60">
        <v>40000000</v>
      </c>
      <c r="D70" s="60">
        <v>0</v>
      </c>
      <c r="E70" s="60">
        <v>20800000</v>
      </c>
      <c r="F70" s="60">
        <v>60800000</v>
      </c>
      <c r="G70" s="60">
        <v>0</v>
      </c>
      <c r="H70" s="60">
        <v>60800000</v>
      </c>
      <c r="I70" s="60">
        <v>0</v>
      </c>
      <c r="J70" s="60">
        <v>60800000</v>
      </c>
      <c r="K70" s="60">
        <v>0</v>
      </c>
      <c r="L70" s="60">
        <v>0</v>
      </c>
      <c r="M70" s="60">
        <v>60800000</v>
      </c>
      <c r="N70" s="60">
        <v>0</v>
      </c>
      <c r="O70" s="61">
        <v>100</v>
      </c>
      <c r="P70" s="60">
        <v>3107125</v>
      </c>
      <c r="Q70" s="60">
        <v>10129059</v>
      </c>
      <c r="R70" s="60">
        <v>50670941</v>
      </c>
      <c r="S70" s="61">
        <v>16.659600000000001</v>
      </c>
      <c r="T70" s="60">
        <v>0</v>
      </c>
      <c r="U70" s="60">
        <v>7021934</v>
      </c>
      <c r="V70" s="60">
        <v>3107125</v>
      </c>
    </row>
    <row r="71" spans="2:22" x14ac:dyDescent="0.2">
      <c r="B71" s="59" t="s">
        <v>397</v>
      </c>
      <c r="C71" s="60">
        <v>40000000</v>
      </c>
      <c r="D71" s="60">
        <v>0</v>
      </c>
      <c r="E71" s="60">
        <v>-31640000</v>
      </c>
      <c r="F71" s="60">
        <v>8360000</v>
      </c>
      <c r="G71" s="60">
        <v>0</v>
      </c>
      <c r="H71" s="60">
        <v>8360000</v>
      </c>
      <c r="I71" s="60">
        <v>-4082948</v>
      </c>
      <c r="J71" s="60">
        <v>1817052</v>
      </c>
      <c r="K71" s="60">
        <v>6542948</v>
      </c>
      <c r="L71" s="60">
        <v>0</v>
      </c>
      <c r="M71" s="60">
        <v>1817052</v>
      </c>
      <c r="N71" s="60">
        <v>0</v>
      </c>
      <c r="O71" s="61">
        <v>21.735099999999999</v>
      </c>
      <c r="P71" s="60">
        <v>-1243252</v>
      </c>
      <c r="Q71" s="60">
        <v>573800</v>
      </c>
      <c r="R71" s="60">
        <v>1243252</v>
      </c>
      <c r="S71" s="61">
        <v>6.8635999999999999</v>
      </c>
      <c r="T71" s="60">
        <v>0</v>
      </c>
      <c r="U71" s="60">
        <v>1817052</v>
      </c>
      <c r="V71" s="60">
        <v>-1243252</v>
      </c>
    </row>
    <row r="72" spans="2:22" x14ac:dyDescent="0.2">
      <c r="B72" s="59" t="s">
        <v>398</v>
      </c>
      <c r="C72" s="60">
        <v>5000000</v>
      </c>
      <c r="D72" s="60">
        <v>0</v>
      </c>
      <c r="E72" s="60">
        <v>10840000</v>
      </c>
      <c r="F72" s="60">
        <v>15840000</v>
      </c>
      <c r="G72" s="60">
        <v>0</v>
      </c>
      <c r="H72" s="60">
        <v>15840000</v>
      </c>
      <c r="I72" s="60">
        <v>0</v>
      </c>
      <c r="J72" s="60">
        <v>15840000</v>
      </c>
      <c r="K72" s="60">
        <v>0</v>
      </c>
      <c r="L72" s="60">
        <v>10000000</v>
      </c>
      <c r="M72" s="60">
        <v>15840000</v>
      </c>
      <c r="N72" s="60">
        <v>0</v>
      </c>
      <c r="O72" s="61">
        <v>100</v>
      </c>
      <c r="P72" s="60">
        <v>280000</v>
      </c>
      <c r="Q72" s="60">
        <v>4686200</v>
      </c>
      <c r="R72" s="60">
        <v>11153800</v>
      </c>
      <c r="S72" s="61">
        <v>29.584599999999998</v>
      </c>
      <c r="T72" s="60">
        <v>280000</v>
      </c>
      <c r="U72" s="60">
        <v>4686200</v>
      </c>
      <c r="V72" s="60">
        <v>0</v>
      </c>
    </row>
    <row r="73" spans="2:22" x14ac:dyDescent="0.2">
      <c r="B73" s="59" t="s">
        <v>399</v>
      </c>
      <c r="C73" s="60">
        <v>450000000</v>
      </c>
      <c r="D73" s="60">
        <v>0</v>
      </c>
      <c r="E73" s="60">
        <v>0</v>
      </c>
      <c r="F73" s="60">
        <v>450000000</v>
      </c>
      <c r="G73" s="60">
        <v>0</v>
      </c>
      <c r="H73" s="60">
        <v>450000000</v>
      </c>
      <c r="I73" s="60">
        <v>0</v>
      </c>
      <c r="J73" s="60">
        <v>450000000</v>
      </c>
      <c r="K73" s="60">
        <v>0</v>
      </c>
      <c r="L73" s="60">
        <v>450000000</v>
      </c>
      <c r="M73" s="60">
        <v>450000000</v>
      </c>
      <c r="N73" s="60">
        <v>0</v>
      </c>
      <c r="O73" s="61">
        <v>100</v>
      </c>
      <c r="P73" s="60">
        <v>0</v>
      </c>
      <c r="Q73" s="60">
        <v>0</v>
      </c>
      <c r="R73" s="60">
        <v>450000000</v>
      </c>
      <c r="S73" s="61">
        <v>0</v>
      </c>
      <c r="T73" s="60">
        <v>0</v>
      </c>
      <c r="U73" s="60">
        <v>0</v>
      </c>
      <c r="V73" s="60">
        <v>0</v>
      </c>
    </row>
    <row r="74" spans="2:22" x14ac:dyDescent="0.2">
      <c r="B74" s="59" t="s">
        <v>400</v>
      </c>
      <c r="C74" s="60">
        <v>15000000</v>
      </c>
      <c r="D74" s="60">
        <v>0</v>
      </c>
      <c r="E74" s="60">
        <v>0</v>
      </c>
      <c r="F74" s="60">
        <v>15000000</v>
      </c>
      <c r="G74" s="60">
        <v>0</v>
      </c>
      <c r="H74" s="60">
        <v>15000000</v>
      </c>
      <c r="I74" s="60">
        <v>-982948</v>
      </c>
      <c r="J74" s="60">
        <v>1817052</v>
      </c>
      <c r="K74" s="60">
        <v>13182948</v>
      </c>
      <c r="L74" s="60">
        <v>0</v>
      </c>
      <c r="M74" s="60">
        <v>1817052</v>
      </c>
      <c r="N74" s="60">
        <v>0</v>
      </c>
      <c r="O74" s="61">
        <v>12.1137</v>
      </c>
      <c r="P74" s="60">
        <v>-1817052</v>
      </c>
      <c r="Q74" s="60">
        <v>0</v>
      </c>
      <c r="R74" s="60">
        <v>1817052</v>
      </c>
      <c r="S74" s="61">
        <v>0</v>
      </c>
      <c r="T74" s="60">
        <v>0</v>
      </c>
      <c r="U74" s="60">
        <v>1817052</v>
      </c>
      <c r="V74" s="60">
        <v>-1817052</v>
      </c>
    </row>
    <row r="75" spans="2:22" x14ac:dyDescent="0.2">
      <c r="B75" s="59" t="s">
        <v>401</v>
      </c>
      <c r="C75" s="60">
        <v>130000000</v>
      </c>
      <c r="D75" s="60">
        <v>0</v>
      </c>
      <c r="E75" s="60">
        <v>0</v>
      </c>
      <c r="F75" s="60">
        <v>130000000</v>
      </c>
      <c r="G75" s="60">
        <v>0</v>
      </c>
      <c r="H75" s="60">
        <v>130000000</v>
      </c>
      <c r="I75" s="60">
        <v>0</v>
      </c>
      <c r="J75" s="60">
        <v>130000000</v>
      </c>
      <c r="K75" s="60">
        <v>0</v>
      </c>
      <c r="L75" s="60">
        <v>0</v>
      </c>
      <c r="M75" s="60">
        <v>130000000</v>
      </c>
      <c r="N75" s="60">
        <v>0</v>
      </c>
      <c r="O75" s="61">
        <v>100</v>
      </c>
      <c r="P75" s="60">
        <v>10847550</v>
      </c>
      <c r="Q75" s="60">
        <v>116359706</v>
      </c>
      <c r="R75" s="60">
        <v>13640294</v>
      </c>
      <c r="S75" s="61">
        <v>89.507499999999993</v>
      </c>
      <c r="T75" s="60">
        <v>10847550</v>
      </c>
      <c r="U75" s="60">
        <v>116359706</v>
      </c>
      <c r="V75" s="60">
        <v>0</v>
      </c>
    </row>
    <row r="76" spans="2:22" x14ac:dyDescent="0.2">
      <c r="B76" s="59" t="s">
        <v>402</v>
      </c>
      <c r="C76" s="60">
        <v>50000000</v>
      </c>
      <c r="D76" s="60">
        <v>0</v>
      </c>
      <c r="E76" s="60">
        <v>0</v>
      </c>
      <c r="F76" s="60">
        <v>50000000</v>
      </c>
      <c r="G76" s="60">
        <v>0</v>
      </c>
      <c r="H76" s="60">
        <v>50000000</v>
      </c>
      <c r="I76" s="60">
        <v>0</v>
      </c>
      <c r="J76" s="60">
        <v>50000000</v>
      </c>
      <c r="K76" s="60">
        <v>0</v>
      </c>
      <c r="L76" s="60">
        <v>0</v>
      </c>
      <c r="M76" s="60">
        <v>50000000</v>
      </c>
      <c r="N76" s="60">
        <v>0</v>
      </c>
      <c r="O76" s="61">
        <v>100</v>
      </c>
      <c r="P76" s="60">
        <v>6185035</v>
      </c>
      <c r="Q76" s="60">
        <v>26725743</v>
      </c>
      <c r="R76" s="60">
        <v>23274257</v>
      </c>
      <c r="S76" s="61">
        <v>53.451500000000003</v>
      </c>
      <c r="T76" s="60">
        <v>6185035</v>
      </c>
      <c r="U76" s="60">
        <v>26725743</v>
      </c>
      <c r="V76" s="60">
        <v>0</v>
      </c>
    </row>
    <row r="77" spans="2:22" x14ac:dyDescent="0.2">
      <c r="B77" s="59" t="s">
        <v>403</v>
      </c>
      <c r="C77" s="60">
        <v>15000000</v>
      </c>
      <c r="D77" s="60">
        <v>0</v>
      </c>
      <c r="E77" s="60">
        <v>0</v>
      </c>
      <c r="F77" s="60">
        <v>15000000</v>
      </c>
      <c r="G77" s="60">
        <v>0</v>
      </c>
      <c r="H77" s="60">
        <v>15000000</v>
      </c>
      <c r="I77" s="60">
        <v>0</v>
      </c>
      <c r="J77" s="60">
        <v>15000000</v>
      </c>
      <c r="K77" s="60">
        <v>0</v>
      </c>
      <c r="L77" s="60">
        <v>0</v>
      </c>
      <c r="M77" s="60">
        <v>15000000</v>
      </c>
      <c r="N77" s="60">
        <v>0</v>
      </c>
      <c r="O77" s="61">
        <v>100</v>
      </c>
      <c r="P77" s="60">
        <v>0</v>
      </c>
      <c r="Q77" s="60">
        <v>6081650</v>
      </c>
      <c r="R77" s="60">
        <v>8918350</v>
      </c>
      <c r="S77" s="61">
        <v>40.5443</v>
      </c>
      <c r="T77" s="60">
        <v>0</v>
      </c>
      <c r="U77" s="60">
        <v>6081650</v>
      </c>
      <c r="V77" s="60">
        <v>0</v>
      </c>
    </row>
    <row r="78" spans="2:22" x14ac:dyDescent="0.2">
      <c r="B78" s="59" t="s">
        <v>404</v>
      </c>
      <c r="C78" s="60">
        <v>2000000</v>
      </c>
      <c r="D78" s="60">
        <v>0</v>
      </c>
      <c r="E78" s="60">
        <v>0</v>
      </c>
      <c r="F78" s="60">
        <v>2000000</v>
      </c>
      <c r="G78" s="60">
        <v>0</v>
      </c>
      <c r="H78" s="60">
        <v>2000000</v>
      </c>
      <c r="I78" s="60">
        <v>0</v>
      </c>
      <c r="J78" s="60">
        <v>2000000</v>
      </c>
      <c r="K78" s="60">
        <v>0</v>
      </c>
      <c r="L78" s="60">
        <v>0</v>
      </c>
      <c r="M78" s="60">
        <v>2000000</v>
      </c>
      <c r="N78" s="60">
        <v>0</v>
      </c>
      <c r="O78" s="61">
        <v>100</v>
      </c>
      <c r="P78" s="60">
        <v>3510</v>
      </c>
      <c r="Q78" s="60">
        <v>79520</v>
      </c>
      <c r="R78" s="60">
        <v>1920480</v>
      </c>
      <c r="S78" s="61">
        <v>3.976</v>
      </c>
      <c r="T78" s="60">
        <v>3510</v>
      </c>
      <c r="U78" s="60">
        <v>79520</v>
      </c>
      <c r="V78" s="60">
        <v>0</v>
      </c>
    </row>
    <row r="79" spans="2:22" x14ac:dyDescent="0.2">
      <c r="B79" s="59" t="s">
        <v>405</v>
      </c>
      <c r="C79" s="60">
        <v>35000000</v>
      </c>
      <c r="D79" s="60">
        <v>0</v>
      </c>
      <c r="E79" s="60">
        <v>135000000</v>
      </c>
      <c r="F79" s="60">
        <v>170000000</v>
      </c>
      <c r="G79" s="60">
        <v>0</v>
      </c>
      <c r="H79" s="60">
        <v>170000000</v>
      </c>
      <c r="I79" s="60">
        <v>41242633</v>
      </c>
      <c r="J79" s="60">
        <v>166242633</v>
      </c>
      <c r="K79" s="60">
        <v>3757367</v>
      </c>
      <c r="L79" s="60">
        <v>152635442</v>
      </c>
      <c r="M79" s="60">
        <v>166242633</v>
      </c>
      <c r="N79" s="60">
        <v>0</v>
      </c>
      <c r="O79" s="61">
        <v>97.7898</v>
      </c>
      <c r="P79" s="60">
        <v>148408258</v>
      </c>
      <c r="Q79" s="60">
        <v>162015449</v>
      </c>
      <c r="R79" s="60">
        <v>4227184</v>
      </c>
      <c r="S79" s="61">
        <v>95.303200000000004</v>
      </c>
      <c r="T79" s="60">
        <v>148408258</v>
      </c>
      <c r="U79" s="60">
        <v>162015449</v>
      </c>
      <c r="V79" s="60">
        <v>0</v>
      </c>
    </row>
    <row r="80" spans="2:22" x14ac:dyDescent="0.2">
      <c r="B80" s="59" t="s">
        <v>406</v>
      </c>
      <c r="C80" s="60">
        <v>75000000</v>
      </c>
      <c r="D80" s="60">
        <v>0</v>
      </c>
      <c r="E80" s="60">
        <v>0</v>
      </c>
      <c r="F80" s="60">
        <v>75000000</v>
      </c>
      <c r="G80" s="60">
        <v>0</v>
      </c>
      <c r="H80" s="60">
        <v>75000000</v>
      </c>
      <c r="I80" s="60">
        <v>35249600</v>
      </c>
      <c r="J80" s="60">
        <v>74762052</v>
      </c>
      <c r="K80" s="60">
        <v>237948</v>
      </c>
      <c r="L80" s="60">
        <v>45249600</v>
      </c>
      <c r="M80" s="60">
        <v>74762052</v>
      </c>
      <c r="N80" s="60">
        <v>0</v>
      </c>
      <c r="O80" s="61">
        <v>99.682699999999997</v>
      </c>
      <c r="P80" s="60">
        <v>20780800</v>
      </c>
      <c r="Q80" s="60">
        <v>41762052</v>
      </c>
      <c r="R80" s="60">
        <v>33000000</v>
      </c>
      <c r="S80" s="61">
        <v>55.682699999999997</v>
      </c>
      <c r="T80" s="60">
        <v>20780800</v>
      </c>
      <c r="U80" s="60">
        <v>41762052</v>
      </c>
      <c r="V80" s="60">
        <v>0</v>
      </c>
    </row>
    <row r="81" spans="1:22" x14ac:dyDescent="0.2">
      <c r="B81" s="59" t="s">
        <v>407</v>
      </c>
      <c r="C81" s="60">
        <v>210000000</v>
      </c>
      <c r="D81" s="60">
        <v>0</v>
      </c>
      <c r="E81" s="60">
        <v>-90000000</v>
      </c>
      <c r="F81" s="60">
        <v>120000000</v>
      </c>
      <c r="G81" s="60">
        <v>0</v>
      </c>
      <c r="H81" s="60">
        <v>120000000</v>
      </c>
      <c r="I81" s="60">
        <v>0</v>
      </c>
      <c r="J81" s="60">
        <v>112954458</v>
      </c>
      <c r="K81" s="60">
        <v>7045542</v>
      </c>
      <c r="L81" s="60">
        <v>112954458</v>
      </c>
      <c r="M81" s="60">
        <v>112954458</v>
      </c>
      <c r="N81" s="60">
        <v>0</v>
      </c>
      <c r="O81" s="61">
        <v>94.128699999999995</v>
      </c>
      <c r="P81" s="60">
        <v>0</v>
      </c>
      <c r="Q81" s="60">
        <v>0</v>
      </c>
      <c r="R81" s="60">
        <v>112954458</v>
      </c>
      <c r="S81" s="61">
        <v>0</v>
      </c>
      <c r="T81" s="60">
        <v>0</v>
      </c>
      <c r="U81" s="60">
        <v>0</v>
      </c>
      <c r="V81" s="60">
        <v>0</v>
      </c>
    </row>
    <row r="82" spans="1:22" x14ac:dyDescent="0.2">
      <c r="B82" s="59" t="s">
        <v>408</v>
      </c>
      <c r="C82" s="60">
        <v>106000000</v>
      </c>
      <c r="D82" s="60">
        <v>0</v>
      </c>
      <c r="E82" s="60">
        <v>0</v>
      </c>
      <c r="F82" s="60">
        <v>106000000</v>
      </c>
      <c r="G82" s="60">
        <v>0</v>
      </c>
      <c r="H82" s="60">
        <v>106000000</v>
      </c>
      <c r="I82" s="60">
        <v>-24736846</v>
      </c>
      <c r="J82" s="60">
        <v>31763154</v>
      </c>
      <c r="K82" s="60">
        <v>74236846</v>
      </c>
      <c r="L82" s="60">
        <v>29762652</v>
      </c>
      <c r="M82" s="60">
        <v>31763154</v>
      </c>
      <c r="N82" s="60">
        <v>0</v>
      </c>
      <c r="O82" s="61">
        <v>29.965199999999999</v>
      </c>
      <c r="P82" s="60">
        <v>-183450</v>
      </c>
      <c r="Q82" s="60">
        <v>1817052</v>
      </c>
      <c r="R82" s="60">
        <v>29946102</v>
      </c>
      <c r="S82" s="61">
        <v>1.7141999999999999</v>
      </c>
      <c r="T82" s="60">
        <v>0</v>
      </c>
      <c r="U82" s="60">
        <v>2000502</v>
      </c>
      <c r="V82" s="60">
        <v>-183450</v>
      </c>
    </row>
    <row r="83" spans="1:22" s="93" customFormat="1" x14ac:dyDescent="0.2">
      <c r="A83" s="93">
        <v>315</v>
      </c>
      <c r="B83" s="54" t="s">
        <v>409</v>
      </c>
      <c r="C83" s="55">
        <f>SUM(C84:C85)</f>
        <v>205723000000</v>
      </c>
      <c r="D83" s="55">
        <f t="shared" ref="D83:V83" si="3">SUM(D84:D85)</f>
        <v>0</v>
      </c>
      <c r="E83" s="55">
        <f t="shared" si="3"/>
        <v>0</v>
      </c>
      <c r="F83" s="55">
        <f t="shared" si="3"/>
        <v>205723000000</v>
      </c>
      <c r="G83" s="55">
        <f t="shared" si="3"/>
        <v>0</v>
      </c>
      <c r="H83" s="55">
        <f t="shared" si="3"/>
        <v>205723000000</v>
      </c>
      <c r="I83" s="55">
        <f t="shared" si="3"/>
        <v>-30000000000</v>
      </c>
      <c r="J83" s="55">
        <f t="shared" si="3"/>
        <v>175323000000</v>
      </c>
      <c r="K83" s="55">
        <f t="shared" si="3"/>
        <v>30400000000</v>
      </c>
      <c r="L83" s="55">
        <f t="shared" si="3"/>
        <v>57497352855</v>
      </c>
      <c r="M83" s="55">
        <f t="shared" si="3"/>
        <v>175323000000</v>
      </c>
      <c r="N83" s="55">
        <f t="shared" si="3"/>
        <v>0</v>
      </c>
      <c r="O83" s="94">
        <v>50.77</v>
      </c>
      <c r="P83" s="95">
        <f t="shared" si="3"/>
        <v>57497352855</v>
      </c>
      <c r="Q83" s="95">
        <f t="shared" si="3"/>
        <v>175323000000</v>
      </c>
      <c r="R83" s="95">
        <f t="shared" si="3"/>
        <v>0</v>
      </c>
      <c r="S83" s="94">
        <v>50.77</v>
      </c>
      <c r="T83" s="55">
        <f t="shared" si="3"/>
        <v>40942558133</v>
      </c>
      <c r="U83" s="55">
        <f t="shared" si="3"/>
        <v>158768205278</v>
      </c>
      <c r="V83" s="55">
        <f t="shared" si="3"/>
        <v>16554794722</v>
      </c>
    </row>
    <row r="84" spans="1:22" x14ac:dyDescent="0.2">
      <c r="B84" s="59" t="s">
        <v>410</v>
      </c>
      <c r="C84" s="60">
        <v>205323000000</v>
      </c>
      <c r="D84" s="60">
        <v>0</v>
      </c>
      <c r="E84" s="60">
        <v>0</v>
      </c>
      <c r="F84" s="60">
        <v>205323000000</v>
      </c>
      <c r="G84" s="60">
        <v>0</v>
      </c>
      <c r="H84" s="60">
        <v>205323000000</v>
      </c>
      <c r="I84" s="60">
        <v>-30000000000</v>
      </c>
      <c r="J84" s="60">
        <v>175323000000</v>
      </c>
      <c r="K84" s="60">
        <v>30000000000</v>
      </c>
      <c r="L84" s="60">
        <v>57497352855</v>
      </c>
      <c r="M84" s="60">
        <v>175323000000</v>
      </c>
      <c r="N84" s="60">
        <v>0</v>
      </c>
      <c r="O84" s="96">
        <v>85.388900000000007</v>
      </c>
      <c r="P84" s="97">
        <v>57497352855</v>
      </c>
      <c r="Q84" s="97">
        <v>175323000000</v>
      </c>
      <c r="R84" s="97">
        <v>0</v>
      </c>
      <c r="S84" s="96">
        <v>85.388900000000007</v>
      </c>
      <c r="T84" s="60">
        <v>40942558133</v>
      </c>
      <c r="U84" s="60">
        <v>158768205278</v>
      </c>
      <c r="V84" s="60">
        <v>16554794722</v>
      </c>
    </row>
    <row r="85" spans="1:22" x14ac:dyDescent="0.2">
      <c r="B85" s="59" t="s">
        <v>411</v>
      </c>
      <c r="C85" s="60">
        <v>400000000</v>
      </c>
      <c r="D85" s="60">
        <v>0</v>
      </c>
      <c r="E85" s="60">
        <v>0</v>
      </c>
      <c r="F85" s="60">
        <v>400000000</v>
      </c>
      <c r="G85" s="60">
        <v>0</v>
      </c>
      <c r="H85" s="60">
        <v>400000000</v>
      </c>
      <c r="I85" s="60">
        <v>0</v>
      </c>
      <c r="J85" s="60">
        <v>0</v>
      </c>
      <c r="K85" s="60">
        <v>400000000</v>
      </c>
      <c r="L85" s="60">
        <v>0</v>
      </c>
      <c r="M85" s="60">
        <v>0</v>
      </c>
      <c r="N85" s="60">
        <v>0</v>
      </c>
      <c r="O85" s="96">
        <v>0</v>
      </c>
      <c r="P85" s="97">
        <v>0</v>
      </c>
      <c r="Q85" s="97">
        <v>0</v>
      </c>
      <c r="R85" s="97">
        <v>0</v>
      </c>
      <c r="S85" s="96">
        <v>0</v>
      </c>
      <c r="T85" s="60">
        <v>0</v>
      </c>
      <c r="U85" s="60">
        <v>0</v>
      </c>
      <c r="V85" s="60">
        <v>0</v>
      </c>
    </row>
    <row r="86" spans="1:22" s="93" customFormat="1" x14ac:dyDescent="0.2">
      <c r="A86" s="93">
        <v>331</v>
      </c>
      <c r="B86" s="54" t="s">
        <v>412</v>
      </c>
      <c r="C86" s="55">
        <f>SUM(C87:C91)</f>
        <v>147117947000</v>
      </c>
      <c r="D86" s="55">
        <f t="shared" ref="D86:V86" si="4">SUM(D87:D91)</f>
        <v>0</v>
      </c>
      <c r="E86" s="55">
        <f t="shared" si="4"/>
        <v>0</v>
      </c>
      <c r="F86" s="55">
        <f t="shared" si="4"/>
        <v>147117947000</v>
      </c>
      <c r="G86" s="55">
        <f t="shared" si="4"/>
        <v>0</v>
      </c>
      <c r="H86" s="55">
        <f t="shared" si="4"/>
        <v>147117947000</v>
      </c>
      <c r="I86" s="55">
        <f t="shared" si="4"/>
        <v>-1165584483</v>
      </c>
      <c r="J86" s="55">
        <f t="shared" si="4"/>
        <v>126431479534</v>
      </c>
      <c r="K86" s="55">
        <f t="shared" si="4"/>
        <v>20686467466</v>
      </c>
      <c r="L86" s="55">
        <f t="shared" si="4"/>
        <v>23697056437</v>
      </c>
      <c r="M86" s="55">
        <f t="shared" si="4"/>
        <v>126431479534</v>
      </c>
      <c r="N86" s="55">
        <f t="shared" si="4"/>
        <v>0</v>
      </c>
      <c r="O86" s="94">
        <v>60.85</v>
      </c>
      <c r="P86" s="95">
        <f>SUM(P87:P91)</f>
        <v>20407078020</v>
      </c>
      <c r="Q86" s="95">
        <f t="shared" si="4"/>
        <v>72232295446</v>
      </c>
      <c r="R86" s="95">
        <f t="shared" si="4"/>
        <v>54199184088</v>
      </c>
      <c r="S86" s="94">
        <v>23.07</v>
      </c>
      <c r="T86" s="55">
        <f t="shared" si="4"/>
        <v>17891516793</v>
      </c>
      <c r="U86" s="55">
        <f t="shared" si="4"/>
        <v>69707158218</v>
      </c>
      <c r="V86" s="55">
        <f t="shared" si="4"/>
        <v>2525137228</v>
      </c>
    </row>
    <row r="87" spans="1:22" x14ac:dyDescent="0.2">
      <c r="B87" s="59" t="s">
        <v>413</v>
      </c>
      <c r="C87" s="60">
        <v>100000000</v>
      </c>
      <c r="D87" s="60">
        <v>0</v>
      </c>
      <c r="E87" s="60">
        <v>0</v>
      </c>
      <c r="F87" s="60">
        <v>100000000</v>
      </c>
      <c r="G87" s="60">
        <v>0</v>
      </c>
      <c r="H87" s="60">
        <v>100000000</v>
      </c>
      <c r="I87" s="60">
        <v>0</v>
      </c>
      <c r="J87" s="60">
        <v>100000000</v>
      </c>
      <c r="K87" s="60">
        <v>0</v>
      </c>
      <c r="L87" s="60">
        <v>0</v>
      </c>
      <c r="M87" s="60">
        <v>100000000</v>
      </c>
      <c r="N87" s="60">
        <v>0</v>
      </c>
      <c r="O87" s="61">
        <v>100</v>
      </c>
      <c r="P87" s="60">
        <v>0</v>
      </c>
      <c r="Q87" s="60">
        <v>100000000</v>
      </c>
      <c r="R87" s="60">
        <v>0</v>
      </c>
      <c r="S87" s="61">
        <v>100</v>
      </c>
      <c r="T87" s="60">
        <v>0</v>
      </c>
      <c r="U87" s="60">
        <v>100000000</v>
      </c>
      <c r="V87" s="60">
        <v>0</v>
      </c>
    </row>
    <row r="88" spans="1:22" x14ac:dyDescent="0.2">
      <c r="B88" s="59" t="s">
        <v>414</v>
      </c>
      <c r="C88" s="60">
        <v>6894681000</v>
      </c>
      <c r="D88" s="60">
        <v>0</v>
      </c>
      <c r="E88" s="60">
        <v>0</v>
      </c>
      <c r="F88" s="60">
        <v>6894681000</v>
      </c>
      <c r="G88" s="60">
        <v>0</v>
      </c>
      <c r="H88" s="60">
        <v>6894681000</v>
      </c>
      <c r="I88" s="60">
        <v>199170632</v>
      </c>
      <c r="J88" s="60">
        <v>4755580417</v>
      </c>
      <c r="K88" s="60">
        <v>2139100583</v>
      </c>
      <c r="L88" s="60">
        <v>1203496034</v>
      </c>
      <c r="M88" s="60">
        <v>4755580417</v>
      </c>
      <c r="N88" s="60">
        <v>0</v>
      </c>
      <c r="O88" s="61">
        <v>68.974599999999995</v>
      </c>
      <c r="P88" s="60">
        <v>969699860</v>
      </c>
      <c r="Q88" s="60">
        <v>2827169382</v>
      </c>
      <c r="R88" s="60">
        <v>1928411035</v>
      </c>
      <c r="S88" s="61">
        <v>41.005099999999999</v>
      </c>
      <c r="T88" s="60">
        <v>863988270</v>
      </c>
      <c r="U88" s="60">
        <v>2721457793</v>
      </c>
      <c r="V88" s="60">
        <v>105711589</v>
      </c>
    </row>
    <row r="89" spans="1:22" x14ac:dyDescent="0.2">
      <c r="B89" s="59" t="s">
        <v>415</v>
      </c>
      <c r="C89" s="60">
        <v>119604788000</v>
      </c>
      <c r="D89" s="60">
        <v>0</v>
      </c>
      <c r="E89" s="60">
        <v>-400000000</v>
      </c>
      <c r="F89" s="60">
        <v>119204788000</v>
      </c>
      <c r="G89" s="60">
        <v>0</v>
      </c>
      <c r="H89" s="60">
        <v>119204788000</v>
      </c>
      <c r="I89" s="60">
        <v>-2423661879</v>
      </c>
      <c r="J89" s="60">
        <v>101783912780</v>
      </c>
      <c r="K89" s="60">
        <v>17420875220</v>
      </c>
      <c r="L89" s="60">
        <v>20553795321</v>
      </c>
      <c r="M89" s="60">
        <v>101783912780</v>
      </c>
      <c r="N89" s="60">
        <v>0</v>
      </c>
      <c r="O89" s="61">
        <v>85.385800000000003</v>
      </c>
      <c r="P89" s="60">
        <v>14776967133</v>
      </c>
      <c r="Q89" s="60">
        <v>53543608865</v>
      </c>
      <c r="R89" s="60">
        <v>48240303915</v>
      </c>
      <c r="S89" s="61">
        <v>44.917299999999997</v>
      </c>
      <c r="T89" s="60">
        <v>13374883728</v>
      </c>
      <c r="U89" s="60">
        <v>52131949458</v>
      </c>
      <c r="V89" s="60">
        <v>1411659407</v>
      </c>
    </row>
    <row r="90" spans="1:22" x14ac:dyDescent="0.2">
      <c r="B90" s="59" t="s">
        <v>416</v>
      </c>
      <c r="C90" s="60">
        <v>7926512000</v>
      </c>
      <c r="D90" s="60">
        <v>0</v>
      </c>
      <c r="E90" s="60">
        <v>400000000</v>
      </c>
      <c r="F90" s="60">
        <v>8326512000</v>
      </c>
      <c r="G90" s="60">
        <v>0</v>
      </c>
      <c r="H90" s="60">
        <v>8326512000</v>
      </c>
      <c r="I90" s="60">
        <v>1221182610</v>
      </c>
      <c r="J90" s="60">
        <v>8283110381</v>
      </c>
      <c r="K90" s="60">
        <v>43401619</v>
      </c>
      <c r="L90" s="60">
        <v>1267536295</v>
      </c>
      <c r="M90" s="60">
        <v>8283110381</v>
      </c>
      <c r="N90" s="60">
        <v>0</v>
      </c>
      <c r="O90" s="61">
        <v>99.478800000000007</v>
      </c>
      <c r="P90" s="60">
        <v>2610356625</v>
      </c>
      <c r="Q90" s="60">
        <v>6707056725</v>
      </c>
      <c r="R90" s="60">
        <v>1576053656</v>
      </c>
      <c r="S90" s="61">
        <v>80.550600000000003</v>
      </c>
      <c r="T90" s="60">
        <v>2469257223</v>
      </c>
      <c r="U90" s="60">
        <v>6565957323</v>
      </c>
      <c r="V90" s="60">
        <v>141099402</v>
      </c>
    </row>
    <row r="91" spans="1:22" x14ac:dyDescent="0.2">
      <c r="B91" s="59" t="s">
        <v>417</v>
      </c>
      <c r="C91" s="60">
        <v>12591966000</v>
      </c>
      <c r="D91" s="60">
        <v>0</v>
      </c>
      <c r="E91" s="60">
        <v>0</v>
      </c>
      <c r="F91" s="60">
        <v>12591966000</v>
      </c>
      <c r="G91" s="60">
        <v>0</v>
      </c>
      <c r="H91" s="60">
        <v>12591966000</v>
      </c>
      <c r="I91" s="60">
        <v>-162275846</v>
      </c>
      <c r="J91" s="60">
        <v>11508875956</v>
      </c>
      <c r="K91" s="60">
        <v>1083090044</v>
      </c>
      <c r="L91" s="60">
        <v>672228787</v>
      </c>
      <c r="M91" s="60">
        <v>11508875956</v>
      </c>
      <c r="N91" s="60">
        <v>0</v>
      </c>
      <c r="O91" s="61">
        <v>91.398600000000002</v>
      </c>
      <c r="P91" s="60">
        <v>2050054402</v>
      </c>
      <c r="Q91" s="60">
        <v>9054460474</v>
      </c>
      <c r="R91" s="60">
        <v>2454415482</v>
      </c>
      <c r="S91" s="61">
        <v>71.906599999999997</v>
      </c>
      <c r="T91" s="60">
        <v>1183387572</v>
      </c>
      <c r="U91" s="60">
        <v>8187793644</v>
      </c>
      <c r="V91" s="60">
        <v>866666830</v>
      </c>
    </row>
    <row r="92" spans="1:22" s="93" customFormat="1" x14ac:dyDescent="0.2">
      <c r="B92" s="54" t="s">
        <v>418</v>
      </c>
      <c r="C92" s="55">
        <f>+C86+C83+C38+C12</f>
        <v>359770295000</v>
      </c>
      <c r="D92" s="55">
        <f t="shared" ref="D92:G92" si="5">+D86+D83+D38+D12</f>
        <v>0</v>
      </c>
      <c r="E92" s="55">
        <f t="shared" si="5"/>
        <v>0</v>
      </c>
      <c r="F92" s="55">
        <f>+F86+F83+F37+F11</f>
        <v>378470965000</v>
      </c>
      <c r="G92" s="55">
        <f t="shared" si="5"/>
        <v>0</v>
      </c>
      <c r="H92" s="55">
        <f>+H86+H83+H37+H11</f>
        <v>378470965000</v>
      </c>
      <c r="I92" s="55">
        <f>+I86+I83+I37+I11</f>
        <v>-27553072528</v>
      </c>
      <c r="J92" s="55">
        <f>+J86+J83+J37+J11</f>
        <v>326180034246</v>
      </c>
      <c r="K92" s="55">
        <f>+K86+K83+K37+K11</f>
        <v>52290930754</v>
      </c>
      <c r="L92" s="55">
        <f t="shared" ref="L92:U92" si="6">+L86+L83+L37+L11</f>
        <v>85819041078</v>
      </c>
      <c r="M92" s="55">
        <f t="shared" si="6"/>
        <v>326180034246</v>
      </c>
      <c r="N92" s="55">
        <f t="shared" si="6"/>
        <v>0</v>
      </c>
      <c r="O92" s="58">
        <v>60.19</v>
      </c>
      <c r="P92" s="55">
        <f t="shared" si="6"/>
        <v>82903814758</v>
      </c>
      <c r="Q92" s="55">
        <f t="shared" si="6"/>
        <v>269815886804</v>
      </c>
      <c r="R92" s="55">
        <f t="shared" si="6"/>
        <v>56364147442</v>
      </c>
      <c r="S92" s="58">
        <v>46.34</v>
      </c>
      <c r="T92" s="55">
        <f t="shared" si="6"/>
        <v>61442125066</v>
      </c>
      <c r="U92" s="55">
        <f t="shared" si="6"/>
        <v>248344621112</v>
      </c>
      <c r="V92" s="55">
        <v>-1</v>
      </c>
    </row>
    <row r="93" spans="1:22" x14ac:dyDescent="0.2">
      <c r="B93" s="65"/>
      <c r="C93" s="67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98"/>
      <c r="P93" s="67"/>
      <c r="Q93" s="63"/>
      <c r="R93" s="63"/>
      <c r="S93" s="63"/>
      <c r="T93" s="67"/>
      <c r="U93" s="63"/>
      <c r="V93" s="66"/>
    </row>
    <row r="94" spans="1:22" x14ac:dyDescent="0.2">
      <c r="B94" s="65"/>
      <c r="C94" s="67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98"/>
      <c r="P94" s="67"/>
      <c r="Q94" s="63"/>
      <c r="R94" s="63"/>
      <c r="S94" s="63"/>
      <c r="T94" s="67"/>
      <c r="U94" s="63"/>
      <c r="V94" s="66"/>
    </row>
    <row r="95" spans="1:22" x14ac:dyDescent="0.2">
      <c r="B95" s="65"/>
      <c r="C95" s="67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98"/>
      <c r="P95" s="67"/>
      <c r="Q95" s="63"/>
      <c r="R95" s="63"/>
      <c r="S95" s="63"/>
      <c r="T95" s="67"/>
      <c r="U95" s="63"/>
      <c r="V95" s="66"/>
    </row>
    <row r="96" spans="1:22" x14ac:dyDescent="0.2">
      <c r="B96" s="65"/>
      <c r="C96" s="67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98"/>
      <c r="P96" s="67"/>
      <c r="Q96" s="63"/>
      <c r="R96" s="63"/>
      <c r="S96" s="63"/>
      <c r="T96" s="67"/>
      <c r="U96" s="63"/>
      <c r="V96" s="66"/>
    </row>
    <row r="97" spans="2:22" x14ac:dyDescent="0.2">
      <c r="B97" s="65"/>
      <c r="C97" s="67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98"/>
      <c r="P97" s="67"/>
      <c r="Q97" s="63"/>
      <c r="R97" s="63"/>
      <c r="S97" s="63"/>
      <c r="T97" s="67"/>
      <c r="U97" s="63"/>
      <c r="V97" s="66"/>
    </row>
    <row r="98" spans="2:22" x14ac:dyDescent="0.2">
      <c r="B98" s="65"/>
      <c r="C98" s="67"/>
      <c r="D98" s="63"/>
      <c r="E98" s="63"/>
      <c r="F98" s="69" t="s">
        <v>272</v>
      </c>
      <c r="G98" s="69"/>
      <c r="H98" s="63"/>
      <c r="I98" s="63"/>
      <c r="J98" s="63"/>
      <c r="K98" s="99" t="s">
        <v>273</v>
      </c>
      <c r="L98" s="99"/>
      <c r="M98" s="63"/>
      <c r="N98" s="63"/>
      <c r="O98" s="98"/>
      <c r="P98" s="67"/>
      <c r="Q98" s="63"/>
      <c r="R98" s="67"/>
      <c r="S98" s="67"/>
      <c r="T98" s="67"/>
      <c r="U98" s="63"/>
      <c r="V98" s="66"/>
    </row>
    <row r="99" spans="2:22" ht="12.75" customHeight="1" x14ac:dyDescent="0.2">
      <c r="B99" s="65"/>
      <c r="C99" s="67"/>
      <c r="D99" s="63"/>
      <c r="E99" s="63"/>
      <c r="F99" s="71" t="s">
        <v>274</v>
      </c>
      <c r="G99" s="71"/>
      <c r="H99" s="63"/>
      <c r="I99" s="63"/>
      <c r="J99" s="63"/>
      <c r="K99" s="72" t="s">
        <v>275</v>
      </c>
      <c r="L99" s="72"/>
      <c r="M99" s="63"/>
      <c r="N99" s="63"/>
      <c r="O99" s="98"/>
      <c r="P99" s="67"/>
      <c r="Q99" s="63"/>
      <c r="R99" s="67"/>
      <c r="S99" s="67"/>
      <c r="T99" s="67"/>
      <c r="U99" s="63"/>
      <c r="V99" s="66"/>
    </row>
    <row r="100" spans="2:22" x14ac:dyDescent="0.2">
      <c r="B100" s="65"/>
      <c r="C100" s="67"/>
      <c r="D100" s="63"/>
      <c r="E100" s="63"/>
      <c r="F100" s="73" t="s">
        <v>276</v>
      </c>
      <c r="G100" s="73"/>
      <c r="H100" s="63"/>
      <c r="I100" s="63"/>
      <c r="J100" s="63"/>
      <c r="K100" s="72" t="s">
        <v>277</v>
      </c>
      <c r="L100" s="72"/>
      <c r="M100" s="63"/>
      <c r="N100" s="63"/>
      <c r="O100" s="98"/>
      <c r="P100" s="67"/>
      <c r="Q100" s="63"/>
      <c r="R100" s="67"/>
      <c r="S100" s="67"/>
      <c r="T100" s="67"/>
      <c r="U100" s="63"/>
      <c r="V100" s="66"/>
    </row>
    <row r="101" spans="2:22" x14ac:dyDescent="0.2">
      <c r="B101" s="65"/>
      <c r="C101" s="67"/>
      <c r="D101" s="63"/>
      <c r="E101" s="63"/>
      <c r="F101" s="73" t="s">
        <v>278</v>
      </c>
      <c r="G101" s="73"/>
      <c r="H101" s="63"/>
      <c r="I101" s="63"/>
      <c r="J101" s="63"/>
      <c r="K101" s="72" t="s">
        <v>278</v>
      </c>
      <c r="L101" s="72"/>
      <c r="M101" s="63"/>
      <c r="N101" s="63"/>
      <c r="O101" s="98"/>
      <c r="P101" s="67"/>
      <c r="Q101" s="63"/>
      <c r="R101" s="67"/>
      <c r="S101" s="67"/>
      <c r="T101" s="67"/>
      <c r="U101" s="63"/>
      <c r="V101" s="66"/>
    </row>
    <row r="102" spans="2:22" x14ac:dyDescent="0.2">
      <c r="B102" s="75"/>
      <c r="C102" s="76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100"/>
      <c r="P102" s="76"/>
      <c r="Q102" s="68"/>
      <c r="R102" s="68"/>
      <c r="S102" s="68"/>
      <c r="T102" s="76"/>
      <c r="U102" s="68"/>
      <c r="V102" s="77"/>
    </row>
  </sheetData>
  <mergeCells count="14">
    <mergeCell ref="F101:G101"/>
    <mergeCell ref="K101:L101"/>
    <mergeCell ref="F98:G98"/>
    <mergeCell ref="K98:L98"/>
    <mergeCell ref="F99:G99"/>
    <mergeCell ref="K99:L99"/>
    <mergeCell ref="F100:G100"/>
    <mergeCell ref="K100:L100"/>
    <mergeCell ref="B1:V1"/>
    <mergeCell ref="B2:V2"/>
    <mergeCell ref="B3:V3"/>
    <mergeCell ref="B4:V4"/>
    <mergeCell ref="T5:V5"/>
    <mergeCell ref="T6:V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5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FB68E-D097-4181-8BA5-8AA124C4F4DE}">
  <dimension ref="A2:U41"/>
  <sheetViews>
    <sheetView tabSelected="1" view="pageBreakPreview" zoomScaleNormal="100" zoomScaleSheetLayoutView="100" workbookViewId="0">
      <pane xSplit="6" ySplit="7" topLeftCell="R11" activePane="bottomRight" state="frozen"/>
      <selection pane="topRight" activeCell="G1" sqref="G1"/>
      <selection pane="bottomLeft" activeCell="A8" sqref="A8"/>
      <selection pane="bottomRight" activeCell="E30" sqref="E30"/>
    </sheetView>
  </sheetViews>
  <sheetFormatPr baseColWidth="10" defaultRowHeight="15" x14ac:dyDescent="0.25"/>
  <cols>
    <col min="1" max="1" width="4.7109375" style="37" customWidth="1"/>
    <col min="2" max="2" width="13.42578125" style="37" customWidth="1"/>
    <col min="3" max="3" width="56.85546875" style="37" customWidth="1"/>
    <col min="4" max="4" width="21.5703125" style="37" bestFit="1" customWidth="1"/>
    <col min="5" max="5" width="19.85546875" style="37" customWidth="1"/>
    <col min="6" max="6" width="17" style="37" customWidth="1"/>
    <col min="7" max="7" width="20.5703125" style="37" hidden="1" customWidth="1"/>
    <col min="8" max="10" width="20.140625" style="37" hidden="1" customWidth="1"/>
    <col min="11" max="11" width="21.85546875" style="37" hidden="1" customWidth="1"/>
    <col min="12" max="12" width="20.140625" style="37" hidden="1" customWidth="1"/>
    <col min="13" max="14" width="19.42578125" style="37" hidden="1" customWidth="1"/>
    <col min="15" max="16" width="20.140625" style="37" hidden="1" customWidth="1"/>
    <col min="17" max="17" width="18.85546875" style="37" hidden="1" customWidth="1"/>
    <col min="18" max="18" width="20.85546875" style="37" customWidth="1"/>
    <col min="19" max="19" width="22.85546875" style="37" customWidth="1"/>
    <col min="20" max="20" width="10" style="37" customWidth="1"/>
    <col min="21" max="22" width="11.42578125" style="37"/>
    <col min="23" max="23" width="12" style="37" bestFit="1" customWidth="1"/>
    <col min="24" max="16384" width="11.42578125" style="37"/>
  </cols>
  <sheetData>
    <row r="2" spans="2:21" x14ac:dyDescent="0.25">
      <c r="B2" s="101" t="s">
        <v>419</v>
      </c>
    </row>
    <row r="3" spans="2:21" x14ac:dyDescent="0.25">
      <c r="B3" s="101" t="s">
        <v>420</v>
      </c>
    </row>
    <row r="4" spans="2:21" x14ac:dyDescent="0.25">
      <c r="B4" s="101" t="s">
        <v>421</v>
      </c>
    </row>
    <row r="5" spans="2:21" x14ac:dyDescent="0.25">
      <c r="B5" s="102" t="s">
        <v>422</v>
      </c>
      <c r="F5" s="37" t="s">
        <v>423</v>
      </c>
    </row>
    <row r="7" spans="2:21" ht="63.75" customHeight="1" x14ac:dyDescent="0.25">
      <c r="B7" s="103" t="s">
        <v>424</v>
      </c>
      <c r="C7" s="103" t="s">
        <v>425</v>
      </c>
      <c r="D7" s="104" t="s">
        <v>426</v>
      </c>
      <c r="E7" s="104" t="s">
        <v>427</v>
      </c>
      <c r="F7" s="104" t="s">
        <v>428</v>
      </c>
      <c r="G7" s="104" t="s">
        <v>429</v>
      </c>
      <c r="H7" s="105" t="s">
        <v>430</v>
      </c>
      <c r="I7" s="105" t="s">
        <v>431</v>
      </c>
      <c r="J7" s="104" t="s">
        <v>432</v>
      </c>
      <c r="K7" s="104" t="s">
        <v>433</v>
      </c>
      <c r="L7" s="104" t="s">
        <v>434</v>
      </c>
      <c r="M7" s="104" t="s">
        <v>435</v>
      </c>
      <c r="N7" s="104" t="s">
        <v>436</v>
      </c>
      <c r="O7" s="104" t="s">
        <v>437</v>
      </c>
      <c r="P7" s="104" t="s">
        <v>438</v>
      </c>
      <c r="Q7" s="104" t="s">
        <v>439</v>
      </c>
      <c r="R7" s="104" t="s">
        <v>440</v>
      </c>
      <c r="S7" s="106" t="s">
        <v>441</v>
      </c>
      <c r="T7" s="106" t="s">
        <v>442</v>
      </c>
    </row>
    <row r="8" spans="2:21" x14ac:dyDescent="0.25">
      <c r="B8" s="107" t="s">
        <v>443</v>
      </c>
      <c r="C8" s="101" t="s">
        <v>444</v>
      </c>
      <c r="D8" s="108">
        <f t="shared" ref="D8:S8" si="0">+D9+D16</f>
        <v>5371454816</v>
      </c>
      <c r="E8" s="108">
        <f t="shared" si="0"/>
        <v>0</v>
      </c>
      <c r="F8" s="108">
        <f t="shared" ref="F8:F19" si="1">+D8+E8</f>
        <v>5371454816</v>
      </c>
      <c r="G8" s="108">
        <f t="shared" si="0"/>
        <v>0</v>
      </c>
      <c r="H8" s="108">
        <f t="shared" si="0"/>
        <v>217228331</v>
      </c>
      <c r="I8" s="108">
        <f t="shared" si="0"/>
        <v>485460132</v>
      </c>
      <c r="J8" s="108">
        <f t="shared" si="0"/>
        <v>546838539</v>
      </c>
      <c r="K8" s="108">
        <f t="shared" si="0"/>
        <v>175624202</v>
      </c>
      <c r="L8" s="108">
        <f t="shared" si="0"/>
        <v>646209294</v>
      </c>
      <c r="M8" s="108">
        <f t="shared" si="0"/>
        <v>54240702</v>
      </c>
      <c r="N8" s="108">
        <f>+N9+N16</f>
        <v>591131345</v>
      </c>
      <c r="O8" s="108">
        <f t="shared" si="0"/>
        <v>160186381</v>
      </c>
      <c r="P8" s="108">
        <f t="shared" si="0"/>
        <v>431749557</v>
      </c>
      <c r="Q8" s="108">
        <f t="shared" si="0"/>
        <v>121068191</v>
      </c>
      <c r="R8" s="108">
        <f t="shared" si="0"/>
        <v>1154001263</v>
      </c>
      <c r="S8" s="108">
        <f t="shared" si="0"/>
        <v>4583737937</v>
      </c>
      <c r="T8" s="109">
        <f>S8/D8</f>
        <v>0.85335129755655381</v>
      </c>
      <c r="U8" s="110"/>
    </row>
    <row r="9" spans="2:21" x14ac:dyDescent="0.25">
      <c r="B9" s="111" t="s">
        <v>445</v>
      </c>
      <c r="C9" s="37" t="s">
        <v>446</v>
      </c>
      <c r="D9" s="108">
        <f>+D10</f>
        <v>5288131562</v>
      </c>
      <c r="E9" s="108">
        <f>+E10</f>
        <v>0</v>
      </c>
      <c r="F9" s="108">
        <f t="shared" si="1"/>
        <v>5288131562</v>
      </c>
      <c r="G9" s="108">
        <f>+G10</f>
        <v>0</v>
      </c>
      <c r="H9" s="108">
        <f t="shared" ref="H9:R9" si="2">+H10</f>
        <v>217228331</v>
      </c>
      <c r="I9" s="108">
        <f t="shared" si="2"/>
        <v>485460132</v>
      </c>
      <c r="J9" s="108">
        <f t="shared" si="2"/>
        <v>471847608</v>
      </c>
      <c r="K9" s="108">
        <f t="shared" si="2"/>
        <v>175624202</v>
      </c>
      <c r="L9" s="108">
        <f t="shared" si="2"/>
        <v>646209294</v>
      </c>
      <c r="M9" s="108">
        <f t="shared" si="2"/>
        <v>54240702</v>
      </c>
      <c r="N9" s="108">
        <f t="shared" si="2"/>
        <v>582799022</v>
      </c>
      <c r="O9" s="108">
        <f t="shared" si="2"/>
        <v>160186381</v>
      </c>
      <c r="P9" s="108">
        <f t="shared" si="2"/>
        <v>431749557</v>
      </c>
      <c r="Q9" s="108">
        <f t="shared" si="2"/>
        <v>121068191</v>
      </c>
      <c r="R9" s="108">
        <f t="shared" si="2"/>
        <v>1154001263</v>
      </c>
      <c r="S9" s="108">
        <f>+S10</f>
        <v>4500414683</v>
      </c>
      <c r="T9" s="109">
        <f>S9/D9</f>
        <v>0.85104060484038313</v>
      </c>
    </row>
    <row r="10" spans="2:21" x14ac:dyDescent="0.25">
      <c r="B10" s="111" t="s">
        <v>447</v>
      </c>
      <c r="C10" s="37" t="s">
        <v>448</v>
      </c>
      <c r="D10" s="112">
        <f>D11+D15</f>
        <v>5288131562</v>
      </c>
      <c r="E10" s="108">
        <f>+E11+E15</f>
        <v>0</v>
      </c>
      <c r="F10" s="108">
        <f t="shared" si="1"/>
        <v>5288131562</v>
      </c>
      <c r="G10" s="108">
        <f>+G11+G15</f>
        <v>0</v>
      </c>
      <c r="H10" s="108">
        <f t="shared" ref="H10:R10" si="3">+H11+H15</f>
        <v>217228331</v>
      </c>
      <c r="I10" s="108">
        <f t="shared" si="3"/>
        <v>485460132</v>
      </c>
      <c r="J10" s="108">
        <f t="shared" si="3"/>
        <v>471847608</v>
      </c>
      <c r="K10" s="108">
        <f t="shared" si="3"/>
        <v>175624202</v>
      </c>
      <c r="L10" s="108">
        <f t="shared" si="3"/>
        <v>646209294</v>
      </c>
      <c r="M10" s="108">
        <f t="shared" si="3"/>
        <v>54240702</v>
      </c>
      <c r="N10" s="108">
        <f t="shared" si="3"/>
        <v>582799022</v>
      </c>
      <c r="O10" s="108">
        <f t="shared" si="3"/>
        <v>160186381</v>
      </c>
      <c r="P10" s="108">
        <f t="shared" si="3"/>
        <v>431749557</v>
      </c>
      <c r="Q10" s="108">
        <f t="shared" si="3"/>
        <v>121068191</v>
      </c>
      <c r="R10" s="108">
        <f t="shared" si="3"/>
        <v>1154001263</v>
      </c>
      <c r="S10" s="108">
        <f>+S11+S15</f>
        <v>4500414683</v>
      </c>
      <c r="T10" s="109">
        <f>S10/D11</f>
        <v>0.85104060484038313</v>
      </c>
    </row>
    <row r="11" spans="2:21" ht="15.75" x14ac:dyDescent="0.25">
      <c r="B11" s="111" t="s">
        <v>449</v>
      </c>
      <c r="C11" s="37" t="s">
        <v>450</v>
      </c>
      <c r="D11" s="112">
        <f>4282599049+1005532513</f>
        <v>5288131562</v>
      </c>
      <c r="E11" s="108"/>
      <c r="F11" s="108">
        <f t="shared" si="1"/>
        <v>5288131562</v>
      </c>
      <c r="G11" s="108">
        <v>0</v>
      </c>
      <c r="H11" s="108">
        <v>217228331</v>
      </c>
      <c r="I11" s="108">
        <v>485460132</v>
      </c>
      <c r="J11" s="113">
        <v>471847608</v>
      </c>
      <c r="K11" s="108">
        <v>175624202</v>
      </c>
      <c r="L11" s="108">
        <v>646209294</v>
      </c>
      <c r="M11" s="108">
        <v>54240702</v>
      </c>
      <c r="N11" s="114">
        <v>582799022</v>
      </c>
      <c r="O11" s="108">
        <v>160186381</v>
      </c>
      <c r="P11" s="108">
        <v>431749557</v>
      </c>
      <c r="Q11" s="108">
        <v>121068191</v>
      </c>
      <c r="R11" s="115">
        <v>1154001263</v>
      </c>
      <c r="S11" s="108">
        <f>SUM(G11:R11)</f>
        <v>4500414683</v>
      </c>
      <c r="T11" s="109">
        <f>S11/F11</f>
        <v>0.85104060484038313</v>
      </c>
    </row>
    <row r="12" spans="2:21" ht="30" hidden="1" customHeight="1" x14ac:dyDescent="0.25">
      <c r="B12" s="111" t="s">
        <v>451</v>
      </c>
      <c r="C12" s="37" t="s">
        <v>452</v>
      </c>
      <c r="D12" s="108"/>
      <c r="E12" s="108"/>
      <c r="F12" s="108">
        <f t="shared" si="1"/>
        <v>0</v>
      </c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9">
        <v>0</v>
      </c>
    </row>
    <row r="13" spans="2:21" ht="20.25" hidden="1" customHeight="1" x14ac:dyDescent="0.25">
      <c r="B13" s="111" t="s">
        <v>453</v>
      </c>
      <c r="C13" s="37" t="s">
        <v>454</v>
      </c>
      <c r="D13" s="108"/>
      <c r="E13" s="108"/>
      <c r="F13" s="108">
        <f t="shared" si="1"/>
        <v>0</v>
      </c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9">
        <v>0</v>
      </c>
    </row>
    <row r="14" spans="2:21" ht="30.75" hidden="1" customHeight="1" x14ac:dyDescent="0.25">
      <c r="B14" s="111" t="s">
        <v>455</v>
      </c>
      <c r="C14" s="37" t="s">
        <v>456</v>
      </c>
      <c r="D14" s="108"/>
      <c r="E14" s="108"/>
      <c r="F14" s="108">
        <f t="shared" si="1"/>
        <v>0</v>
      </c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9">
        <v>0</v>
      </c>
    </row>
    <row r="15" spans="2:21" x14ac:dyDescent="0.25">
      <c r="B15" s="111" t="s">
        <v>457</v>
      </c>
      <c r="C15" s="37" t="s">
        <v>458</v>
      </c>
      <c r="D15" s="108"/>
      <c r="E15" s="108"/>
      <c r="F15" s="108">
        <f t="shared" si="1"/>
        <v>0</v>
      </c>
      <c r="G15" s="108">
        <v>0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>
        <v>0</v>
      </c>
      <c r="R15" s="108"/>
      <c r="S15" s="108">
        <f t="shared" ref="S15:S18" si="4">SUM(G15:R15)</f>
        <v>0</v>
      </c>
      <c r="T15" s="109">
        <v>0</v>
      </c>
    </row>
    <row r="16" spans="2:21" x14ac:dyDescent="0.25">
      <c r="B16" s="111" t="s">
        <v>459</v>
      </c>
      <c r="C16" s="37" t="s">
        <v>460</v>
      </c>
      <c r="D16" s="108">
        <f t="shared" ref="D16:N16" si="5">SUM(D17:D19)</f>
        <v>83323254</v>
      </c>
      <c r="E16" s="108">
        <f t="shared" si="5"/>
        <v>0</v>
      </c>
      <c r="F16" s="108">
        <f t="shared" si="5"/>
        <v>83323254</v>
      </c>
      <c r="G16" s="108">
        <f t="shared" si="5"/>
        <v>0</v>
      </c>
      <c r="H16" s="108">
        <f t="shared" si="5"/>
        <v>0</v>
      </c>
      <c r="I16" s="108">
        <f t="shared" si="5"/>
        <v>0</v>
      </c>
      <c r="J16" s="108">
        <f t="shared" si="5"/>
        <v>74990931</v>
      </c>
      <c r="K16" s="108">
        <f t="shared" si="5"/>
        <v>0</v>
      </c>
      <c r="L16" s="108">
        <f t="shared" si="5"/>
        <v>0</v>
      </c>
      <c r="M16" s="108">
        <f t="shared" si="5"/>
        <v>0</v>
      </c>
      <c r="N16" s="108">
        <f t="shared" si="5"/>
        <v>8332323</v>
      </c>
      <c r="O16" s="108"/>
      <c r="P16" s="108">
        <v>0</v>
      </c>
      <c r="Q16" s="108"/>
      <c r="R16" s="108"/>
      <c r="S16" s="108">
        <f t="shared" si="4"/>
        <v>83323254</v>
      </c>
      <c r="T16" s="109">
        <v>0</v>
      </c>
    </row>
    <row r="17" spans="1:20" ht="15.75" x14ac:dyDescent="0.25">
      <c r="B17" s="111" t="s">
        <v>461</v>
      </c>
      <c r="C17" s="37" t="s">
        <v>462</v>
      </c>
      <c r="D17" s="108">
        <v>0</v>
      </c>
      <c r="E17" s="108"/>
      <c r="F17" s="108">
        <f t="shared" si="1"/>
        <v>0</v>
      </c>
      <c r="G17" s="108"/>
      <c r="H17" s="108"/>
      <c r="I17" s="108"/>
      <c r="J17" s="108"/>
      <c r="K17" s="108"/>
      <c r="L17" s="108"/>
      <c r="M17" s="108">
        <v>0</v>
      </c>
      <c r="N17" s="114">
        <v>8332323</v>
      </c>
      <c r="O17" s="108"/>
      <c r="P17" s="108"/>
      <c r="Q17" s="108">
        <v>0</v>
      </c>
      <c r="R17" s="108">
        <v>0</v>
      </c>
      <c r="S17" s="108">
        <f t="shared" si="4"/>
        <v>8332323</v>
      </c>
      <c r="T17" s="109">
        <v>0</v>
      </c>
    </row>
    <row r="18" spans="1:20" x14ac:dyDescent="0.25">
      <c r="B18" s="111" t="s">
        <v>463</v>
      </c>
      <c r="C18" s="37" t="s">
        <v>464</v>
      </c>
      <c r="D18" s="108">
        <v>83323254</v>
      </c>
      <c r="E18" s="108"/>
      <c r="F18" s="108">
        <f t="shared" si="1"/>
        <v>83323254</v>
      </c>
      <c r="G18" s="108"/>
      <c r="H18" s="108"/>
      <c r="I18" s="108"/>
      <c r="J18" s="108">
        <v>74990931</v>
      </c>
      <c r="K18" s="108">
        <v>0</v>
      </c>
      <c r="L18" s="108">
        <v>0</v>
      </c>
      <c r="M18" s="108"/>
      <c r="N18" s="108"/>
      <c r="O18" s="108">
        <v>0</v>
      </c>
      <c r="P18" s="108">
        <v>0</v>
      </c>
      <c r="Q18" s="108"/>
      <c r="R18" s="108"/>
      <c r="S18" s="108">
        <f t="shared" si="4"/>
        <v>74990931</v>
      </c>
      <c r="T18" s="109">
        <v>0</v>
      </c>
    </row>
    <row r="19" spans="1:20" x14ac:dyDescent="0.25">
      <c r="A19" s="37">
        <v>0</v>
      </c>
      <c r="B19" s="111" t="s">
        <v>465</v>
      </c>
      <c r="C19" s="37" t="s">
        <v>466</v>
      </c>
      <c r="D19" s="108"/>
      <c r="E19" s="108"/>
      <c r="F19" s="108">
        <f t="shared" si="1"/>
        <v>0</v>
      </c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>
        <v>0</v>
      </c>
      <c r="R19" s="108"/>
      <c r="S19" s="108"/>
      <c r="T19" s="109">
        <v>0</v>
      </c>
    </row>
    <row r="20" spans="1:20" x14ac:dyDescent="0.25">
      <c r="B20" s="111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</row>
    <row r="21" spans="1:20" x14ac:dyDescent="0.25">
      <c r="B21" s="116" t="s">
        <v>300</v>
      </c>
      <c r="C21" s="116"/>
      <c r="D21" s="117">
        <f>+D8</f>
        <v>5371454816</v>
      </c>
      <c r="E21" s="117">
        <f>+E8</f>
        <v>0</v>
      </c>
      <c r="F21" s="117">
        <f>+F8</f>
        <v>5371454816</v>
      </c>
      <c r="G21" s="117">
        <f t="shared" ref="G21:R21" si="6">+G8</f>
        <v>0</v>
      </c>
      <c r="H21" s="117">
        <f t="shared" si="6"/>
        <v>217228331</v>
      </c>
      <c r="I21" s="117">
        <f t="shared" si="6"/>
        <v>485460132</v>
      </c>
      <c r="J21" s="117">
        <f t="shared" si="6"/>
        <v>546838539</v>
      </c>
      <c r="K21" s="117">
        <f t="shared" si="6"/>
        <v>175624202</v>
      </c>
      <c r="L21" s="117">
        <f t="shared" si="6"/>
        <v>646209294</v>
      </c>
      <c r="M21" s="117">
        <f t="shared" si="6"/>
        <v>54240702</v>
      </c>
      <c r="N21" s="117">
        <f t="shared" si="6"/>
        <v>591131345</v>
      </c>
      <c r="O21" s="117">
        <f t="shared" si="6"/>
        <v>160186381</v>
      </c>
      <c r="P21" s="117">
        <f t="shared" si="6"/>
        <v>431749557</v>
      </c>
      <c r="Q21" s="117">
        <f>+Q8</f>
        <v>121068191</v>
      </c>
      <c r="R21" s="117">
        <f t="shared" si="6"/>
        <v>1154001263</v>
      </c>
      <c r="S21" s="117">
        <f>+S8</f>
        <v>4583737937</v>
      </c>
      <c r="T21" s="118">
        <f>+S21/F21</f>
        <v>0.85335129755655381</v>
      </c>
    </row>
    <row r="22" spans="1:20" ht="16.5" customHeight="1" x14ac:dyDescent="0.25">
      <c r="B22" s="111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</row>
    <row r="23" spans="1:20" x14ac:dyDescent="0.25">
      <c r="B23" s="119" t="s">
        <v>467</v>
      </c>
      <c r="C23" s="101" t="s">
        <v>468</v>
      </c>
      <c r="D23" s="108">
        <f>+D24+D25</f>
        <v>39657685775</v>
      </c>
      <c r="E23" s="108">
        <f t="shared" ref="E23:S23" si="7">+E24+E25</f>
        <v>-1206052132</v>
      </c>
      <c r="F23" s="108">
        <f t="shared" si="7"/>
        <v>38451633643</v>
      </c>
      <c r="G23" s="108">
        <f t="shared" si="7"/>
        <v>913001177</v>
      </c>
      <c r="H23" s="108">
        <f t="shared" si="7"/>
        <v>4703357837</v>
      </c>
      <c r="I23" s="108">
        <f t="shared" si="7"/>
        <v>6804961259</v>
      </c>
      <c r="J23" s="108">
        <f t="shared" si="7"/>
        <v>5453046369</v>
      </c>
      <c r="K23" s="108">
        <f t="shared" si="7"/>
        <v>4908845502</v>
      </c>
      <c r="L23" s="108">
        <f t="shared" si="7"/>
        <v>1581935886</v>
      </c>
      <c r="M23" s="108">
        <f t="shared" si="7"/>
        <v>934407720</v>
      </c>
      <c r="N23" s="108">
        <f t="shared" si="7"/>
        <v>1334221251</v>
      </c>
      <c r="O23" s="108">
        <f t="shared" si="7"/>
        <v>1349316320</v>
      </c>
      <c r="P23" s="108">
        <f t="shared" si="7"/>
        <v>896115812</v>
      </c>
      <c r="Q23" s="108">
        <f t="shared" si="7"/>
        <v>1498166307</v>
      </c>
      <c r="R23" s="108">
        <f t="shared" si="7"/>
        <v>2745007621</v>
      </c>
      <c r="S23" s="108">
        <f t="shared" si="7"/>
        <v>33122383061</v>
      </c>
      <c r="T23" s="120">
        <f>+S23/F23</f>
        <v>0.86140379284066715</v>
      </c>
    </row>
    <row r="24" spans="1:20" x14ac:dyDescent="0.25">
      <c r="B24" s="37" t="s">
        <v>469</v>
      </c>
      <c r="C24" s="37" t="s">
        <v>470</v>
      </c>
      <c r="D24" s="108"/>
      <c r="E24" s="108"/>
      <c r="F24" s="108">
        <f>+D24+E24</f>
        <v>0</v>
      </c>
      <c r="G24" s="108"/>
      <c r="H24" s="108"/>
      <c r="I24" s="108"/>
      <c r="J24" s="108"/>
      <c r="K24" s="108">
        <f>+I24+J24</f>
        <v>0</v>
      </c>
      <c r="L24" s="108"/>
      <c r="M24" s="108"/>
      <c r="N24" s="108"/>
      <c r="O24" s="108"/>
      <c r="P24" s="108"/>
      <c r="Q24" s="108"/>
      <c r="R24" s="108"/>
      <c r="S24" s="108"/>
      <c r="T24" s="120">
        <v>0</v>
      </c>
    </row>
    <row r="25" spans="1:20" x14ac:dyDescent="0.25">
      <c r="B25" s="37" t="s">
        <v>471</v>
      </c>
      <c r="C25" s="37" t="s">
        <v>472</v>
      </c>
      <c r="D25" s="108">
        <f>+D26+D28+D29+D30</f>
        <v>39657685775</v>
      </c>
      <c r="E25" s="108">
        <f>+E26+E28+E29+E30</f>
        <v>-1206052132</v>
      </c>
      <c r="F25" s="108">
        <f>+F26+F28+F29+F30</f>
        <v>38451633643</v>
      </c>
      <c r="G25" s="108">
        <f t="shared" ref="G25:R25" si="8">+G26+G28+G29+G30</f>
        <v>913001177</v>
      </c>
      <c r="H25" s="108">
        <f t="shared" si="8"/>
        <v>4703357837</v>
      </c>
      <c r="I25" s="108">
        <f t="shared" si="8"/>
        <v>6804961259</v>
      </c>
      <c r="J25" s="108">
        <f t="shared" si="8"/>
        <v>5453046369</v>
      </c>
      <c r="K25" s="108">
        <f t="shared" si="8"/>
        <v>4908845502</v>
      </c>
      <c r="L25" s="108">
        <f t="shared" si="8"/>
        <v>1581935886</v>
      </c>
      <c r="M25" s="108">
        <f t="shared" si="8"/>
        <v>934407720</v>
      </c>
      <c r="N25" s="108">
        <f t="shared" si="8"/>
        <v>1334221251</v>
      </c>
      <c r="O25" s="108">
        <f t="shared" si="8"/>
        <v>1349316320</v>
      </c>
      <c r="P25" s="108">
        <f t="shared" si="8"/>
        <v>896115812</v>
      </c>
      <c r="Q25" s="108">
        <f t="shared" si="8"/>
        <v>1498166307</v>
      </c>
      <c r="R25" s="108">
        <f t="shared" si="8"/>
        <v>2745007621</v>
      </c>
      <c r="S25" s="108">
        <f>+S26+S28+S29+S30</f>
        <v>33122383061</v>
      </c>
      <c r="T25" s="120">
        <f>+S25/F25</f>
        <v>0.86140379284066715</v>
      </c>
    </row>
    <row r="26" spans="1:20" ht="15.75" x14ac:dyDescent="0.25">
      <c r="B26" s="37" t="s">
        <v>473</v>
      </c>
      <c r="C26" s="37" t="s">
        <v>474</v>
      </c>
      <c r="D26" s="108">
        <v>39657685775</v>
      </c>
      <c r="E26" s="121">
        <v>-1206052132</v>
      </c>
      <c r="F26" s="108">
        <f>+D26+E26</f>
        <v>38451633643</v>
      </c>
      <c r="G26" s="108">
        <v>913001177</v>
      </c>
      <c r="H26" s="108">
        <v>4703357837</v>
      </c>
      <c r="I26" s="108">
        <v>6804961259</v>
      </c>
      <c r="J26" s="108">
        <v>5453046369</v>
      </c>
      <c r="K26" s="108">
        <v>4908845502</v>
      </c>
      <c r="L26" s="108">
        <v>1581935886</v>
      </c>
      <c r="M26" s="122">
        <v>934407720</v>
      </c>
      <c r="N26" s="108">
        <v>1334221251</v>
      </c>
      <c r="O26" s="108">
        <v>1349316320</v>
      </c>
      <c r="P26" s="108">
        <v>896115812</v>
      </c>
      <c r="Q26" s="108">
        <v>1498166307</v>
      </c>
      <c r="R26" s="108">
        <v>2745007621</v>
      </c>
      <c r="S26" s="108">
        <f>SUM(G26:R26)</f>
        <v>33122383061</v>
      </c>
      <c r="T26" s="120">
        <f>+S26/F26</f>
        <v>0.86140379284066715</v>
      </c>
    </row>
    <row r="27" spans="1:20" x14ac:dyDescent="0.25">
      <c r="B27" s="37" t="s">
        <v>475</v>
      </c>
      <c r="C27" s="37" t="s">
        <v>476</v>
      </c>
      <c r="D27" s="108"/>
      <c r="E27" s="108"/>
      <c r="F27" s="108">
        <f>+D27+E27</f>
        <v>0</v>
      </c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20">
        <v>0</v>
      </c>
    </row>
    <row r="28" spans="1:20" x14ac:dyDescent="0.25">
      <c r="B28" s="37" t="s">
        <v>477</v>
      </c>
      <c r="C28" s="37" t="s">
        <v>478</v>
      </c>
      <c r="D28" s="108"/>
      <c r="E28" s="108"/>
      <c r="F28" s="108">
        <f>+D28+E28</f>
        <v>0</v>
      </c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20">
        <v>0</v>
      </c>
    </row>
    <row r="29" spans="1:20" x14ac:dyDescent="0.25">
      <c r="B29" s="37" t="s">
        <v>479</v>
      </c>
      <c r="C29" s="37" t="s">
        <v>480</v>
      </c>
      <c r="D29" s="108"/>
      <c r="E29" s="108"/>
      <c r="F29" s="108">
        <f>+D29+E29</f>
        <v>0</v>
      </c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20">
        <v>0</v>
      </c>
    </row>
    <row r="30" spans="1:20" x14ac:dyDescent="0.25">
      <c r="B30" s="37" t="s">
        <v>481</v>
      </c>
      <c r="C30" s="37" t="s">
        <v>482</v>
      </c>
      <c r="D30" s="108"/>
      <c r="E30" s="108"/>
      <c r="F30" s="108">
        <f>+D30+E30</f>
        <v>0</v>
      </c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20">
        <v>0</v>
      </c>
    </row>
    <row r="31" spans="1:20" x14ac:dyDescent="0.25"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</row>
    <row r="32" spans="1:20" x14ac:dyDescent="0.25">
      <c r="B32" s="123" t="s">
        <v>300</v>
      </c>
      <c r="C32" s="123"/>
      <c r="D32" s="124">
        <f>+D23</f>
        <v>39657685775</v>
      </c>
      <c r="E32" s="124">
        <f t="shared" ref="E32:S32" si="9">+E23</f>
        <v>-1206052132</v>
      </c>
      <c r="F32" s="124">
        <f t="shared" si="9"/>
        <v>38451633643</v>
      </c>
      <c r="G32" s="124">
        <f t="shared" si="9"/>
        <v>913001177</v>
      </c>
      <c r="H32" s="124">
        <f>+H23</f>
        <v>4703357837</v>
      </c>
      <c r="I32" s="124">
        <f>+I23</f>
        <v>6804961259</v>
      </c>
      <c r="J32" s="124">
        <f t="shared" si="9"/>
        <v>5453046369</v>
      </c>
      <c r="K32" s="124">
        <f t="shared" si="9"/>
        <v>4908845502</v>
      </c>
      <c r="L32" s="124">
        <f t="shared" si="9"/>
        <v>1581935886</v>
      </c>
      <c r="M32" s="124">
        <f t="shared" si="9"/>
        <v>934407720</v>
      </c>
      <c r="N32" s="124">
        <f t="shared" si="9"/>
        <v>1334221251</v>
      </c>
      <c r="O32" s="124">
        <f t="shared" si="9"/>
        <v>1349316320</v>
      </c>
      <c r="P32" s="124">
        <f t="shared" si="9"/>
        <v>896115812</v>
      </c>
      <c r="Q32" s="124">
        <f t="shared" si="9"/>
        <v>1498166307</v>
      </c>
      <c r="R32" s="124">
        <f t="shared" si="9"/>
        <v>2745007621</v>
      </c>
      <c r="S32" s="124">
        <f t="shared" si="9"/>
        <v>33122383061</v>
      </c>
      <c r="T32" s="125">
        <f>+S32/F32</f>
        <v>0.86140379284066715</v>
      </c>
    </row>
    <row r="33" spans="1:20" x14ac:dyDescent="0.25"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</row>
    <row r="34" spans="1:20" x14ac:dyDescent="0.25">
      <c r="B34" s="126" t="s">
        <v>483</v>
      </c>
      <c r="C34" s="126"/>
      <c r="D34" s="127">
        <f>+D21+D32</f>
        <v>45029140591</v>
      </c>
      <c r="E34" s="127">
        <f t="shared" ref="E34:R34" si="10">+E21+E32</f>
        <v>-1206052132</v>
      </c>
      <c r="F34" s="127">
        <f>+F21+F32</f>
        <v>43823088459</v>
      </c>
      <c r="G34" s="127">
        <f t="shared" si="10"/>
        <v>913001177</v>
      </c>
      <c r="H34" s="127">
        <f t="shared" si="10"/>
        <v>4920586168</v>
      </c>
      <c r="I34" s="127">
        <f>+I21+I32</f>
        <v>7290421391</v>
      </c>
      <c r="J34" s="127">
        <f t="shared" si="10"/>
        <v>5999884908</v>
      </c>
      <c r="K34" s="127">
        <f t="shared" si="10"/>
        <v>5084469704</v>
      </c>
      <c r="L34" s="127">
        <f t="shared" si="10"/>
        <v>2228145180</v>
      </c>
      <c r="M34" s="127">
        <f t="shared" si="10"/>
        <v>988648422</v>
      </c>
      <c r="N34" s="127">
        <f t="shared" si="10"/>
        <v>1925352596</v>
      </c>
      <c r="O34" s="127">
        <f t="shared" si="10"/>
        <v>1509502701</v>
      </c>
      <c r="P34" s="127">
        <f t="shared" si="10"/>
        <v>1327865369</v>
      </c>
      <c r="Q34" s="127">
        <f t="shared" si="10"/>
        <v>1619234498</v>
      </c>
      <c r="R34" s="127">
        <f t="shared" si="10"/>
        <v>3899008884</v>
      </c>
      <c r="S34" s="127">
        <f>+S21+S32</f>
        <v>37706120998</v>
      </c>
      <c r="T34" s="128">
        <f>+S34/F34</f>
        <v>0.86041678767750673</v>
      </c>
    </row>
    <row r="35" spans="1:20" x14ac:dyDescent="0.25">
      <c r="B35" s="129"/>
      <c r="C35" s="129"/>
      <c r="D35" s="130"/>
      <c r="E35" s="130"/>
      <c r="F35" s="130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2"/>
    </row>
    <row r="36" spans="1:20" ht="78" customHeight="1" x14ac:dyDescent="0.25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5"/>
      <c r="P36" s="135"/>
      <c r="Q36" s="135"/>
      <c r="R36" s="135"/>
      <c r="S36" s="136"/>
      <c r="T36" s="135"/>
    </row>
    <row r="37" spans="1:20" ht="16.899999999999999" customHeight="1" x14ac:dyDescent="0.25">
      <c r="C37" s="137" t="s">
        <v>272</v>
      </c>
      <c r="O37" s="138" t="s">
        <v>273</v>
      </c>
      <c r="P37" s="138"/>
      <c r="Q37" s="138"/>
      <c r="R37" s="138"/>
      <c r="S37" s="138"/>
      <c r="T37" s="138"/>
    </row>
    <row r="38" spans="1:20" ht="28.9" customHeight="1" x14ac:dyDescent="0.25">
      <c r="C38" s="139" t="s">
        <v>484</v>
      </c>
      <c r="G38" s="140" t="s">
        <v>485</v>
      </c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</row>
    <row r="39" spans="1:20" ht="28.9" customHeight="1" x14ac:dyDescent="0.25">
      <c r="C39" s="142"/>
      <c r="G39" s="143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</row>
    <row r="41" spans="1:20" ht="17.25" x14ac:dyDescent="0.25">
      <c r="B41" s="37" t="s">
        <v>486</v>
      </c>
      <c r="F41" s="144"/>
      <c r="K41" s="113"/>
    </row>
  </sheetData>
  <mergeCells count="3">
    <mergeCell ref="A36:N36"/>
    <mergeCell ref="O37:T37"/>
    <mergeCell ref="G38:T38"/>
  </mergeCells>
  <printOptions horizontalCentered="1"/>
  <pageMargins left="0.82677165354330717" right="0.78740157480314965" top="0.62992125984251968" bottom="0.70866141732283472" header="0.31496062992125984" footer="0.31496062992125984"/>
  <pageSetup paperSize="5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 RESERVAS PRESUPUESTALES</vt:lpstr>
      <vt:lpstr>EJEC RENTAS E INGRESOS</vt:lpstr>
      <vt:lpstr>EJEC GASTOS E INVERSIONES</vt:lpstr>
      <vt:lpstr>EJEC RESERVAS  INGRESOS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Santos Murillo, Maria Eva</cp:lastModifiedBy>
  <cp:revision>1</cp:revision>
  <cp:lastPrinted>2022-01-12T04:10:48Z</cp:lastPrinted>
  <dcterms:created xsi:type="dcterms:W3CDTF">2022-01-07T15:41:02Z</dcterms:created>
  <dcterms:modified xsi:type="dcterms:W3CDTF">2022-01-18T18:35:28Z</dcterms:modified>
  <cp:category/>
</cp:coreProperties>
</file>