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ia.santos\Desktop\PRESUPUESTO_2022\REPORTES FEBRERO\EJECUCIONES\"/>
    </mc:Choice>
  </mc:AlternateContent>
  <xr:revisionPtr revIDLastSave="0" documentId="13_ncr:1_{397F9104-7400-4334-9921-D4EB01588DE2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EJEC GASTOs DEF ENERO" sheetId="1" r:id="rId1"/>
    <sheet name="EJEC RESERV INGRESOS ENERO" sheetId="2" r:id="rId2"/>
    <sheet name="EJEC INGRESOS ENERO" sheetId="3" r:id="rId3"/>
    <sheet name="EJEC RESERVAS ENERO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2" i="2" l="1"/>
  <c r="F30" i="2"/>
  <c r="F29" i="2"/>
  <c r="F28" i="2"/>
  <c r="F27" i="2"/>
  <c r="S26" i="2"/>
  <c r="D26" i="2"/>
  <c r="F26" i="2" s="1"/>
  <c r="F25" i="2" s="1"/>
  <c r="S25" i="2"/>
  <c r="T25" i="2" s="1"/>
  <c r="R25" i="2"/>
  <c r="R23" i="2" s="1"/>
  <c r="R32" i="2" s="1"/>
  <c r="Q25" i="2"/>
  <c r="Q23" i="2" s="1"/>
  <c r="Q32" i="2" s="1"/>
  <c r="P25" i="2"/>
  <c r="P23" i="2" s="1"/>
  <c r="P32" i="2" s="1"/>
  <c r="O25" i="2"/>
  <c r="O23" i="2" s="1"/>
  <c r="O32" i="2" s="1"/>
  <c r="N25" i="2"/>
  <c r="M25" i="2"/>
  <c r="L25" i="2"/>
  <c r="K25" i="2"/>
  <c r="J25" i="2"/>
  <c r="I25" i="2"/>
  <c r="H25" i="2"/>
  <c r="H23" i="2" s="1"/>
  <c r="H32" i="2" s="1"/>
  <c r="G25" i="2"/>
  <c r="G23" i="2" s="1"/>
  <c r="G32" i="2" s="1"/>
  <c r="E25" i="2"/>
  <c r="E23" i="2" s="1"/>
  <c r="E32" i="2" s="1"/>
  <c r="D25" i="2"/>
  <c r="D23" i="2" s="1"/>
  <c r="D32" i="2" s="1"/>
  <c r="K24" i="2"/>
  <c r="K23" i="2" s="1"/>
  <c r="K32" i="2" s="1"/>
  <c r="F24" i="2"/>
  <c r="F23" i="2" s="1"/>
  <c r="F32" i="2" s="1"/>
  <c r="N23" i="2"/>
  <c r="M23" i="2"/>
  <c r="M32" i="2" s="1"/>
  <c r="L23" i="2"/>
  <c r="L32" i="2" s="1"/>
  <c r="J23" i="2"/>
  <c r="J32" i="2" s="1"/>
  <c r="I23" i="2"/>
  <c r="I32" i="2" s="1"/>
  <c r="F19" i="2"/>
  <c r="S18" i="2"/>
  <c r="F18" i="2"/>
  <c r="S17" i="2"/>
  <c r="D17" i="2"/>
  <c r="F17" i="2" s="1"/>
  <c r="F16" i="2" s="1"/>
  <c r="I16" i="2"/>
  <c r="H16" i="2"/>
  <c r="G16" i="2"/>
  <c r="S16" i="2" s="1"/>
  <c r="E16" i="2"/>
  <c r="D16" i="2"/>
  <c r="S15" i="2"/>
  <c r="F15" i="2"/>
  <c r="F14" i="2"/>
  <c r="F13" i="2"/>
  <c r="F12" i="2"/>
  <c r="S11" i="2"/>
  <c r="D11" i="2"/>
  <c r="D10" i="2" s="1"/>
  <c r="S10" i="2"/>
  <c r="S9" i="2" s="1"/>
  <c r="R10" i="2"/>
  <c r="R9" i="2" s="1"/>
  <c r="R8" i="2" s="1"/>
  <c r="R21" i="2" s="1"/>
  <c r="R34" i="2" s="1"/>
  <c r="Q10" i="2"/>
  <c r="Q9" i="2" s="1"/>
  <c r="Q8" i="2" s="1"/>
  <c r="Q21" i="2" s="1"/>
  <c r="P10" i="2"/>
  <c r="O10" i="2"/>
  <c r="N10" i="2"/>
  <c r="M10" i="2"/>
  <c r="L10" i="2"/>
  <c r="K10" i="2"/>
  <c r="J10" i="2"/>
  <c r="J9" i="2" s="1"/>
  <c r="J8" i="2" s="1"/>
  <c r="J21" i="2" s="1"/>
  <c r="J34" i="2" s="1"/>
  <c r="I10" i="2"/>
  <c r="I9" i="2" s="1"/>
  <c r="I8" i="2" s="1"/>
  <c r="I21" i="2" s="1"/>
  <c r="I34" i="2" s="1"/>
  <c r="H10" i="2"/>
  <c r="H9" i="2" s="1"/>
  <c r="H8" i="2" s="1"/>
  <c r="H21" i="2" s="1"/>
  <c r="H34" i="2" s="1"/>
  <c r="G10" i="2"/>
  <c r="G9" i="2" s="1"/>
  <c r="G8" i="2" s="1"/>
  <c r="G21" i="2" s="1"/>
  <c r="E10" i="2"/>
  <c r="E9" i="2" s="1"/>
  <c r="E8" i="2" s="1"/>
  <c r="E21" i="2" s="1"/>
  <c r="E34" i="2" s="1"/>
  <c r="P9" i="2"/>
  <c r="O9" i="2"/>
  <c r="O8" i="2" s="1"/>
  <c r="O21" i="2" s="1"/>
  <c r="N9" i="2"/>
  <c r="N8" i="2" s="1"/>
  <c r="N21" i="2" s="1"/>
  <c r="N34" i="2" s="1"/>
  <c r="M9" i="2"/>
  <c r="M8" i="2" s="1"/>
  <c r="M21" i="2" s="1"/>
  <c r="M34" i="2" s="1"/>
  <c r="L9" i="2"/>
  <c r="L8" i="2" s="1"/>
  <c r="L21" i="2" s="1"/>
  <c r="L34" i="2" s="1"/>
  <c r="K9" i="2"/>
  <c r="K8" i="2" s="1"/>
  <c r="K21" i="2" s="1"/>
  <c r="P8" i="2"/>
  <c r="P21" i="2" s="1"/>
  <c r="P34" i="2" l="1"/>
  <c r="D9" i="2"/>
  <c r="F10" i="2"/>
  <c r="K34" i="2"/>
  <c r="T26" i="2"/>
  <c r="T9" i="2"/>
  <c r="S8" i="2"/>
  <c r="O34" i="2"/>
  <c r="G34" i="2"/>
  <c r="Q34" i="2"/>
  <c r="T10" i="2"/>
  <c r="F11" i="2"/>
  <c r="T11" i="2" s="1"/>
  <c r="S23" i="2"/>
  <c r="F9" i="2" l="1"/>
  <c r="D8" i="2"/>
  <c r="T8" i="2"/>
  <c r="S21" i="2"/>
  <c r="T23" i="2"/>
  <c r="S32" i="2"/>
  <c r="T32" i="2" s="1"/>
  <c r="S34" i="2" l="1"/>
  <c r="D21" i="2"/>
  <c r="D34" i="2" s="1"/>
  <c r="F8" i="2"/>
  <c r="F21" i="2" s="1"/>
  <c r="F34" i="2" s="1"/>
  <c r="T21" i="2" l="1"/>
  <c r="T34" i="2"/>
  <c r="S14" i="1" l="1"/>
  <c r="S19" i="1"/>
  <c r="S22" i="1"/>
  <c r="S25" i="1"/>
  <c r="S26" i="1"/>
  <c r="S28" i="1"/>
  <c r="S29" i="1"/>
  <c r="S39" i="1"/>
  <c r="S40" i="1"/>
  <c r="S41" i="1"/>
  <c r="S42" i="1"/>
  <c r="S43" i="1"/>
  <c r="S44" i="1"/>
  <c r="S45" i="1"/>
  <c r="S46" i="1"/>
  <c r="S47" i="1"/>
  <c r="S48" i="1"/>
  <c r="S49" i="1"/>
  <c r="S50" i="1"/>
  <c r="S51" i="1"/>
  <c r="S54" i="1"/>
  <c r="S57" i="1"/>
  <c r="S59" i="1"/>
  <c r="S60" i="1"/>
  <c r="S62" i="1"/>
  <c r="S63" i="1"/>
  <c r="S64" i="1"/>
  <c r="S65" i="1"/>
  <c r="S66" i="1"/>
  <c r="S67" i="1"/>
  <c r="S68" i="1"/>
  <c r="S69" i="1"/>
  <c r="S70" i="1"/>
  <c r="S71" i="1"/>
  <c r="S72" i="1"/>
  <c r="S73" i="1"/>
  <c r="S74" i="1"/>
  <c r="S75" i="1"/>
  <c r="S76" i="1"/>
  <c r="S77" i="1"/>
  <c r="S80" i="1"/>
  <c r="S81" i="1"/>
  <c r="S82" i="1"/>
  <c r="S83" i="1"/>
  <c r="S84" i="1"/>
  <c r="S85" i="1"/>
  <c r="S86" i="1"/>
  <c r="S87" i="1"/>
  <c r="S88" i="1"/>
  <c r="S89" i="1"/>
  <c r="S90" i="1"/>
  <c r="S91" i="1"/>
  <c r="S92" i="1"/>
  <c r="S93" i="1"/>
  <c r="S94" i="1"/>
  <c r="S95" i="1"/>
  <c r="S96" i="1"/>
  <c r="S97" i="1"/>
  <c r="S98" i="1"/>
  <c r="S99" i="1"/>
  <c r="S100" i="1"/>
  <c r="S101" i="1"/>
  <c r="S102" i="1"/>
  <c r="S103" i="1"/>
  <c r="S104" i="1"/>
  <c r="S105" i="1"/>
  <c r="S106" i="1"/>
  <c r="S107" i="1"/>
  <c r="S108" i="1"/>
  <c r="S109" i="1"/>
  <c r="S110" i="1"/>
  <c r="S112" i="1"/>
  <c r="S113" i="1"/>
  <c r="S115" i="1"/>
  <c r="S116" i="1"/>
  <c r="S117" i="1"/>
  <c r="S118" i="1"/>
  <c r="S119" i="1"/>
  <c r="S120" i="1"/>
  <c r="S121" i="1"/>
  <c r="S122" i="1"/>
  <c r="S124" i="1"/>
  <c r="S125" i="1"/>
  <c r="S126" i="1"/>
  <c r="S127" i="1"/>
  <c r="S128" i="1"/>
  <c r="S129" i="1"/>
  <c r="S130" i="1"/>
  <c r="S131" i="1"/>
  <c r="S133" i="1"/>
  <c r="S134" i="1"/>
  <c r="S135" i="1"/>
  <c r="S136" i="1"/>
  <c r="S141" i="1"/>
  <c r="S142" i="1"/>
  <c r="S143" i="1"/>
  <c r="S144" i="1"/>
  <c r="S145" i="1"/>
  <c r="S146" i="1"/>
  <c r="S147" i="1"/>
  <c r="S148" i="1"/>
  <c r="S149" i="1"/>
  <c r="S150" i="1"/>
  <c r="S151" i="1"/>
  <c r="S152" i="1"/>
  <c r="S153" i="1"/>
  <c r="S154" i="1"/>
  <c r="S37" i="1"/>
  <c r="S38" i="1"/>
  <c r="S52" i="1"/>
  <c r="S53" i="1"/>
  <c r="S55" i="1"/>
  <c r="S56" i="1"/>
  <c r="S58" i="1"/>
  <c r="S78" i="1"/>
  <c r="S79" i="1"/>
  <c r="S111" i="1"/>
  <c r="S114" i="1"/>
  <c r="S123" i="1"/>
  <c r="S132" i="1"/>
  <c r="S137" i="1"/>
  <c r="S138" i="1"/>
  <c r="S139" i="1"/>
  <c r="S140" i="1"/>
  <c r="S13" i="1"/>
  <c r="S15" i="1"/>
  <c r="S16" i="1"/>
  <c r="S17" i="1"/>
  <c r="S18" i="1"/>
  <c r="S20" i="1"/>
  <c r="S21" i="1"/>
  <c r="S23" i="1"/>
  <c r="S24" i="1"/>
  <c r="S27" i="1"/>
  <c r="S30" i="1"/>
  <c r="S31" i="1"/>
  <c r="S32" i="1"/>
  <c r="S33" i="1"/>
  <c r="S34" i="1"/>
  <c r="S35" i="1"/>
  <c r="S36" i="1"/>
  <c r="S11" i="1"/>
  <c r="S12" i="1"/>
  <c r="S9" i="1"/>
  <c r="S10" i="1"/>
  <c r="S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0" i="1"/>
  <c r="O9" i="1"/>
  <c r="O8" i="1"/>
  <c r="O18" i="1"/>
  <c r="O17" i="1"/>
  <c r="O16" i="1"/>
  <c r="O15" i="1"/>
  <c r="O14" i="1"/>
  <c r="O13" i="1"/>
  <c r="D53" i="1"/>
  <c r="E53" i="1"/>
  <c r="F53" i="1"/>
  <c r="G53" i="1"/>
  <c r="G155" i="1" s="1"/>
  <c r="H53" i="1"/>
  <c r="I53" i="1"/>
  <c r="J53" i="1"/>
  <c r="K53" i="1"/>
  <c r="K155" i="1" s="1"/>
  <c r="L53" i="1"/>
  <c r="M53" i="1"/>
  <c r="N53" i="1"/>
  <c r="P53" i="1"/>
  <c r="Q53" i="1"/>
  <c r="R53" i="1"/>
  <c r="T53" i="1"/>
  <c r="U53" i="1"/>
  <c r="V53" i="1"/>
  <c r="C53" i="1"/>
  <c r="C155" i="1" s="1"/>
  <c r="F155" i="1"/>
  <c r="E155" i="1"/>
  <c r="D155" i="1"/>
  <c r="H155" i="1"/>
  <c r="V149" i="1"/>
  <c r="U149" i="1"/>
  <c r="T149" i="1"/>
  <c r="R149" i="1"/>
  <c r="Q149" i="1"/>
  <c r="P149" i="1"/>
  <c r="N149" i="1"/>
  <c r="M149" i="1"/>
  <c r="L149" i="1"/>
  <c r="K149" i="1"/>
  <c r="J149" i="1"/>
  <c r="I149" i="1"/>
  <c r="H149" i="1"/>
  <c r="G149" i="1"/>
  <c r="F149" i="1"/>
  <c r="E149" i="1"/>
  <c r="D149" i="1"/>
  <c r="C149" i="1"/>
  <c r="V146" i="1"/>
  <c r="V155" i="1" s="1"/>
  <c r="U146" i="1"/>
  <c r="U155" i="1" s="1"/>
  <c r="T146" i="1"/>
  <c r="T155" i="1" s="1"/>
  <c r="R146" i="1"/>
  <c r="R155" i="1" s="1"/>
  <c r="Q146" i="1"/>
  <c r="P146" i="1"/>
  <c r="P155" i="1" s="1"/>
  <c r="N146" i="1"/>
  <c r="M146" i="1"/>
  <c r="L146" i="1"/>
  <c r="J146" i="1"/>
  <c r="I146" i="1"/>
  <c r="I155" i="1" s="1"/>
  <c r="H146" i="1"/>
  <c r="G146" i="1"/>
  <c r="F146" i="1"/>
  <c r="E146" i="1"/>
  <c r="D146" i="1"/>
  <c r="C146" i="1"/>
  <c r="V12" i="1"/>
  <c r="U12" i="1"/>
  <c r="T12" i="1"/>
  <c r="R12" i="1"/>
  <c r="Q12" i="1"/>
  <c r="P12" i="1"/>
  <c r="N12" i="1"/>
  <c r="M12" i="1"/>
  <c r="O12" i="1" s="1"/>
  <c r="L12" i="1"/>
  <c r="K12" i="1"/>
  <c r="K11" i="1" s="1"/>
  <c r="J12" i="1"/>
  <c r="J11" i="1" s="1"/>
  <c r="I12" i="1"/>
  <c r="I11" i="1" s="1"/>
  <c r="H12" i="1"/>
  <c r="G12" i="1"/>
  <c r="F12" i="1"/>
  <c r="E12" i="1"/>
  <c r="D12" i="1"/>
  <c r="C12" i="1"/>
  <c r="V37" i="1"/>
  <c r="V11" i="1" s="1"/>
  <c r="U37" i="1"/>
  <c r="U11" i="1" s="1"/>
  <c r="T37" i="1"/>
  <c r="T11" i="1" s="1"/>
  <c r="R37" i="1"/>
  <c r="Q37" i="1"/>
  <c r="Q11" i="1" s="1"/>
  <c r="P37" i="1"/>
  <c r="N37" i="1"/>
  <c r="M37" i="1"/>
  <c r="L37" i="1"/>
  <c r="K37" i="1"/>
  <c r="J37" i="1"/>
  <c r="I37" i="1"/>
  <c r="H37" i="1"/>
  <c r="H11" i="1" s="1"/>
  <c r="G37" i="1"/>
  <c r="G11" i="1" s="1"/>
  <c r="F37" i="1"/>
  <c r="F11" i="1" s="1"/>
  <c r="E37" i="1"/>
  <c r="D37" i="1"/>
  <c r="C37" i="1"/>
  <c r="L155" i="1" l="1"/>
  <c r="J155" i="1"/>
  <c r="N155" i="1"/>
  <c r="M155" i="1"/>
  <c r="O155" i="1" s="1"/>
  <c r="Q155" i="1"/>
  <c r="S155" i="1" s="1"/>
  <c r="N11" i="1"/>
  <c r="E11" i="1"/>
  <c r="D11" i="1"/>
  <c r="R11" i="1"/>
  <c r="P11" i="1"/>
  <c r="L11" i="1"/>
  <c r="C11" i="1"/>
  <c r="M11" i="1"/>
  <c r="O11" i="1" s="1"/>
</calcChain>
</file>

<file path=xl/sharedStrings.xml><?xml version="1.0" encoding="utf-8"?>
<sst xmlns="http://schemas.openxmlformats.org/spreadsheetml/2006/main" count="632" uniqueCount="476">
  <si>
    <t>Entidad/Proyecto/ObjetoGasto/Fuente</t>
  </si>
  <si>
    <t>Apropiación Inicial</t>
  </si>
  <si>
    <t>Suspensión</t>
  </si>
  <si>
    <t>Aprop. Disponible</t>
  </si>
  <si>
    <t>CDP Mes</t>
  </si>
  <si>
    <t>CDP Acumulado</t>
  </si>
  <si>
    <t>Saldo por Pagar</t>
  </si>
  <si>
    <t>TOTAL</t>
  </si>
  <si>
    <t>0228-01  UNIDAD ADMINISTRATIVA ESPECIAL DE SERVIC</t>
  </si>
  <si>
    <t>000000000000000000228  0228 - Programa Funcionamiento - UNIDAD ADMINISTRA</t>
  </si>
  <si>
    <t>O2130509059             Servicio de alumbrado público</t>
  </si>
  <si>
    <t>O2131301001             Sentencias</t>
  </si>
  <si>
    <t>O211010100101           Sueldo básico</t>
  </si>
  <si>
    <t>O211010100102           Horas extras, dominicales, festivos y recargos</t>
  </si>
  <si>
    <t>O211010100103           Gastos de representación</t>
  </si>
  <si>
    <t>O211010100104           Subsidio de alimentación</t>
  </si>
  <si>
    <t>O211010100105           Auxilio de transporte</t>
  </si>
  <si>
    <t>O211010100107           Bonificación por servicios prestados</t>
  </si>
  <si>
    <t>O21101010010801         Prima de navidad</t>
  </si>
  <si>
    <t>O21101010010802         Prima de vacaciones</t>
  </si>
  <si>
    <t>O211010100109           Prima técnica salarial</t>
  </si>
  <si>
    <t>O211010100204           Prima semestral</t>
  </si>
  <si>
    <t>O21101010021201         Beneficios a los empleados a corto plazo</t>
  </si>
  <si>
    <t>O211010200101           Aportes a la seguridad social en pensiones pública</t>
  </si>
  <si>
    <t>O211010200102           Aportes a la seguridad social en pensiones privada</t>
  </si>
  <si>
    <t>O211010200201           Aportes a la seguridad social en salud pública</t>
  </si>
  <si>
    <t>O211010200202           Aportes a la seguridad social en salud privada</t>
  </si>
  <si>
    <t>O211010200301           Aportes de cesantías a fondos públicos</t>
  </si>
  <si>
    <t>O211010200302           Aportes de cesantías a fondos privados</t>
  </si>
  <si>
    <t>O211010200401           Compensar</t>
  </si>
  <si>
    <t>O211010200501           Aportes generales al sistema de riesgos laborales</t>
  </si>
  <si>
    <t>O2110102006             Aportes al ICBF</t>
  </si>
  <si>
    <t>O2110102007             Aportes al SENA</t>
  </si>
  <si>
    <t>O211010300103           Bonificación especial de recreación</t>
  </si>
  <si>
    <t>O2110103005             Reconocimiento por permanencia en el servicio públ</t>
  </si>
  <si>
    <t>O2110103068             Prima secretarial</t>
  </si>
  <si>
    <t>O211020100101           Sueldo básico</t>
  </si>
  <si>
    <t>O211020100107           Bonificación por servicios prestados</t>
  </si>
  <si>
    <t>O21102010010801         Prima de navidad</t>
  </si>
  <si>
    <t>O21102010010802         Prima de vacaciones</t>
  </si>
  <si>
    <t>O211020100204           Prima semestral</t>
  </si>
  <si>
    <t>O21102010021201         Beneficios a los empleados a corto plazo</t>
  </si>
  <si>
    <t>O211020200101           Aportes a la seguridad social en pensiones pública</t>
  </si>
  <si>
    <t>O211020200202           Aportes a la seguridad social en salud privada</t>
  </si>
  <si>
    <t>O211020200301           Aportes de cesantías a fondos públicos</t>
  </si>
  <si>
    <t>O211020200401           Compensar</t>
  </si>
  <si>
    <t>O211020200501           Aportes generales al sistema de riesgos laborales</t>
  </si>
  <si>
    <t>O2110202006             Aportes al ICBF</t>
  </si>
  <si>
    <t>O2110202007             Aportes al SENA</t>
  </si>
  <si>
    <t>O211020300103           Bonificación especial de recreación</t>
  </si>
  <si>
    <t>O2110203099             Reconocimiento por permanencia en el servicio públ</t>
  </si>
  <si>
    <t>O21201010030301         Máquinas para oficina y contabilidad, y sus partes</t>
  </si>
  <si>
    <t>O21201010030302         Maquinaria de informática y sus partes, piezas y a</t>
  </si>
  <si>
    <t>O21201010030404         Acumuladores, pilas y baterías primarias y sus par</t>
  </si>
  <si>
    <t>O21201010030602         Instrumentos y aparatos de medición, verificación,</t>
  </si>
  <si>
    <t>O2120201002042441001    Agua purificada (envasada)</t>
  </si>
  <si>
    <t>O2120201002042449002    Bebidas no alcohólicas sin gasificar-refrescos</t>
  </si>
  <si>
    <t>O2120201002082822101    Prendas de vestir de fibras artificiales y sintéti</t>
  </si>
  <si>
    <t>O2120201002082822303    Prendas de vestir de fibras artificiales y sintéti</t>
  </si>
  <si>
    <t>O2120201002092933001    Calzado de cuero para hombre</t>
  </si>
  <si>
    <t>O2120201002092933003    Calzado de cuero para mujer</t>
  </si>
  <si>
    <t>O2120201003023212802    Papel offset</t>
  </si>
  <si>
    <t>O2120201003023212901    Papel bond</t>
  </si>
  <si>
    <t>O2120201003023213301    Papel kraft</t>
  </si>
  <si>
    <t>O2120201003023215306    Cajas de cartón liso</t>
  </si>
  <si>
    <t>O2120201003023215307    Cajas de cartón litografiadas</t>
  </si>
  <si>
    <t>O2120201003023215316    Archivadores A-Z</t>
  </si>
  <si>
    <t>O2120201003023215317    Fólderes</t>
  </si>
  <si>
    <t>O2120201003023219202    Sobres de manila</t>
  </si>
  <si>
    <t>O2120201003023219701    Etiquetas en blanco</t>
  </si>
  <si>
    <t>O2120201003023219917    Rollos de papel para máquinas</t>
  </si>
  <si>
    <t>O2120201003023230001    Periódicos impresos publicados cuatro o más veces</t>
  </si>
  <si>
    <t>O2120201003023230002    Revistas impresas publicadas cuatro o más veces po</t>
  </si>
  <si>
    <t>O2120201003023270108    Libros en blanco</t>
  </si>
  <si>
    <t>O2120201003023270112    Blocs de papel cuadriculado o rayado</t>
  </si>
  <si>
    <t>O2120201003033331101    Gasolina motor corriente</t>
  </si>
  <si>
    <t>O2120201003033338004    Aceites lubricantes</t>
  </si>
  <si>
    <t>O2120201003053514007    Tinta para sellos</t>
  </si>
  <si>
    <t>O2120201003053532103    Jabones líquidos para lavar</t>
  </si>
  <si>
    <t>O2120201003053532201    Detergentes en polvo</t>
  </si>
  <si>
    <t>O2120201003053532213    Preparaciones para limpieza de equipos de oficina</t>
  </si>
  <si>
    <t>O2120201003053542006    Pegantes sintéticos</t>
  </si>
  <si>
    <t>O2120201003053549953    Líquidos especiales para corrección y borrado de t</t>
  </si>
  <si>
    <t>O2120201003063611101    Llantas de caucho para automóviles</t>
  </si>
  <si>
    <t>O2120201003063611301    Llantas de caucho para buses y camiones</t>
  </si>
  <si>
    <t>O2120201003063622004    Banditas de caucho</t>
  </si>
  <si>
    <t>O2120201003063627018    Borradores de caucho</t>
  </si>
  <si>
    <t>O2120201003063692002    Cinta autoadhesiva</t>
  </si>
  <si>
    <t>O2120201003063692007    Cintas pegantes (transparentes)</t>
  </si>
  <si>
    <t>O2120201003063699005    Fólderes de material plástico</t>
  </si>
  <si>
    <t>O2120201003063699006    Ganchos legajadores plásticos</t>
  </si>
  <si>
    <t>O2120201003073711201    Vidrio plano sin biselar ni azogar</t>
  </si>
  <si>
    <t>O2120201003083891102    Bolígrafos</t>
  </si>
  <si>
    <t>O2120201003083891103    Lapiceros</t>
  </si>
  <si>
    <t>O2120201003083891104    Marcadores de fieltro y similares</t>
  </si>
  <si>
    <t>O2120201003083891106    Lápices</t>
  </si>
  <si>
    <t>O2120201003083891107    Lápices de colores</t>
  </si>
  <si>
    <t>O2120201003083891108    Minas para lápices</t>
  </si>
  <si>
    <t>O2120201003083891115    Crayones</t>
  </si>
  <si>
    <t>O2120201003083891201    Sellos de caucho</t>
  </si>
  <si>
    <t>O2120201003083891202    Sellos metálicos</t>
  </si>
  <si>
    <t>O2120201003083891204    Cintas para impresora</t>
  </si>
  <si>
    <t>O2120201003083891207    Almohadillas para sellos</t>
  </si>
  <si>
    <t>O2120201004024291305    Tijeras para artes y oficios</t>
  </si>
  <si>
    <t>O2120201004024291501    Tajalápices de bolsillo</t>
  </si>
  <si>
    <t>O2120201004024292202    Partes y accesorios para herramientas</t>
  </si>
  <si>
    <t>O2120201004024292299    Herramientas n.c.p. para construcción</t>
  </si>
  <si>
    <t>O2120201004024294415    Ganchos</t>
  </si>
  <si>
    <t>O2120201004024299206    Candados</t>
  </si>
  <si>
    <t>O2120201004024299502    Clips</t>
  </si>
  <si>
    <t>O2120201004024299504    Grapas de alambre para engrapadoras de oficina</t>
  </si>
  <si>
    <t>O21202020060464119      Otros servicios de transporte terrestre local de p</t>
  </si>
  <si>
    <t>O21202020060868019      Otros servicios postales n.c.p.</t>
  </si>
  <si>
    <t>O212020200701030571351  Servicios de seguros de vehículos automotores</t>
  </si>
  <si>
    <t>O212020200701030571354  Servicios de seguros contra incendio, terremoto o</t>
  </si>
  <si>
    <t>O212020200701030571355  Servicios de seguros generales de responsabilidad</t>
  </si>
  <si>
    <t>O212020200701030571357  Servicios de seguros de viaje</t>
  </si>
  <si>
    <t>O212020200701030571359  Otros servicios de seguros distintos de los seguro</t>
  </si>
  <si>
    <t>O2120202007010671640    Servicios de administración de fondos de pensiones</t>
  </si>
  <si>
    <t>O21202020070272112      Servicios de alquiler o arrendamiento con o sin op</t>
  </si>
  <si>
    <t>O21202020080282130      Servicios de documentación y certificación jurídic</t>
  </si>
  <si>
    <t>O21202020080282191      Servicios de arbitraje y conciliación</t>
  </si>
  <si>
    <t>O21202020080282199      Otros servicios jurídicos n.c.p.</t>
  </si>
  <si>
    <t>O21202020080383211      Servicios de asesoría en arquitectura</t>
  </si>
  <si>
    <t>O21202020080383990      Otros servicios profesionales, técnicos y empresar</t>
  </si>
  <si>
    <t>O21202020080484120      Servicios de telefonía fija (acceso)</t>
  </si>
  <si>
    <t>O21202020080484131      Servicios móviles de voz</t>
  </si>
  <si>
    <t>O21202020080484631      Servicios de transmisión</t>
  </si>
  <si>
    <t>O21202020080585250      Servicios de protección (guardas de seguridad)</t>
  </si>
  <si>
    <t>O21202020080585330      Servicios de limpieza general</t>
  </si>
  <si>
    <t>O21202020080686312      Servicios de distribución de electricidad (a comis</t>
  </si>
  <si>
    <t>O21202020080686320      Servicios de distribución de gas por tuberías (a c</t>
  </si>
  <si>
    <t>O21202020080686330      Servicios de distribución de agua por tubería (a c</t>
  </si>
  <si>
    <t>O2120202008078714102    Servicio de mantenimiento y reparación de vehículo</t>
  </si>
  <si>
    <t>O2120202008078715699    Servicio de mantenimiento y reparación de máquinas</t>
  </si>
  <si>
    <t>O2120202008078715701    Servicio de mantenimiento y reparación de ascensor</t>
  </si>
  <si>
    <t>O2120202008078715999    Servicio de mantenimiento y reparación de otros eq</t>
  </si>
  <si>
    <t>O2120202008098912197    Servicios de impresión litográfica n.c.p.</t>
  </si>
  <si>
    <t>O21202020090292919      Otros tipos de servicios educativos y de formación</t>
  </si>
  <si>
    <t>O21202020090393500      Otros servicios sociales sin alojamiento</t>
  </si>
  <si>
    <t>O21202020090494239      Servicios generales de recolección de otros desech</t>
  </si>
  <si>
    <t>O21202020090696990      Otros servicios de diversión y entretenimiento n.c</t>
  </si>
  <si>
    <t>O2120202010             Viáticos de los funcionarios en comisión</t>
  </si>
  <si>
    <t>O23011601010000007660  Mejoramiento Subvenciones y ayudas para dar acceso</t>
  </si>
  <si>
    <t>O23011602370000007644  Ampliación Gestión para la planeación, ampliación</t>
  </si>
  <si>
    <t>O23011602380000007569  Transformación Gestión integral de residuos sólido</t>
  </si>
  <si>
    <t>O23011603450000007652  Fortalecimiento gestión para la eficiencia energét</t>
  </si>
  <si>
    <t>O23011605560000007628  Fortalecimiento efectivo en la gestión institucion</t>
  </si>
  <si>
    <t>TRANSFERENCIAS CORRIENTES DE FUNCIONAMIENTO</t>
  </si>
  <si>
    <t xml:space="preserve">INVERSION DIRECTA </t>
  </si>
  <si>
    <t xml:space="preserve">ADQUISICION DE BIENES Y SERVICIOS </t>
  </si>
  <si>
    <t>Planta Temporal</t>
  </si>
  <si>
    <t>Planta permanente</t>
  </si>
  <si>
    <t>SISTEMA DE PRESUPUESTO DISTRITAL - BOGDATA</t>
  </si>
  <si>
    <t>EJECUCION PRESUPUESTAL</t>
  </si>
  <si>
    <t>SECRETARIA DE HACIENDA - DIRECCION DISTRITAL DE PRESUPUESTO</t>
  </si>
  <si>
    <t>INFORME DE EJECUCION DEL PRESUPUESTO DE GASTOS E INVERSIONES</t>
  </si>
  <si>
    <t>ENTIDAD:                                          228 - UNIDAD ADMINISTRATIVA ESPECIAL DE SERVICIOS PÚBLICOS</t>
  </si>
  <si>
    <t>MES:                              ENERO</t>
  </si>
  <si>
    <t>UNIDAD EJECUTORA:                      01 - UNIDAD 01</t>
  </si>
  <si>
    <t>VIGENCIA FISCAL:     2022</t>
  </si>
  <si>
    <t>Modificaciones 
Mes</t>
  </si>
  <si>
    <t>Apropiación 
Vigente</t>
  </si>
  <si>
    <t>Saldo Apr.
Disponible</t>
  </si>
  <si>
    <t>Compromisos  
Mes</t>
  </si>
  <si>
    <t>Compromisos 
Acumulad.</t>
  </si>
  <si>
    <t>Saldo p. 
Comprometer</t>
  </si>
  <si>
    <t>Eje Ptal
 %</t>
  </si>
  <si>
    <t>Giro Mes 
Presupuestal</t>
  </si>
  <si>
    <t>Giros Acumulados
 Ppto</t>
  </si>
  <si>
    <t>% Ej.
Giro</t>
  </si>
  <si>
    <t>Giro Mes 
 Tesoral</t>
  </si>
  <si>
    <t>Giros Acumul
Tesoral</t>
  </si>
  <si>
    <t>Pdte 
Pagar 
Tesoral</t>
  </si>
  <si>
    <t>GASTOS DE PERSONAL</t>
  </si>
  <si>
    <t>Modific. 
Acumulado</t>
  </si>
  <si>
    <t xml:space="preserve">TOTAL GASTOS E INVERSIONES </t>
  </si>
  <si>
    <t>MARIA EVA SANTOS MURILLO</t>
  </si>
  <si>
    <t>LUZ AMANDA CAMACHO SANCHEZ</t>
  </si>
  <si>
    <t>RESPONSABLE DEL PRESUPUESTO</t>
  </si>
  <si>
    <t>ORDENADOR DEL GASTO</t>
  </si>
  <si>
    <t>CC No. 52070555</t>
  </si>
  <si>
    <t>CC No. 51816415 DE BOGOTÁ</t>
  </si>
  <si>
    <t>Teléfono: 3580400</t>
  </si>
  <si>
    <t>Reservas Presupuestales</t>
  </si>
  <si>
    <t>Presupuesto de Rentas e Ingresos</t>
  </si>
  <si>
    <t>Entidad: UNIDAD ADMINISTRATIVA ESPECIAL DE SERVICIOS PUBLICOS - UAESP</t>
  </si>
  <si>
    <t>Vigencia fiscal 2022</t>
  </si>
  <si>
    <t xml:space="preserve">      </t>
  </si>
  <si>
    <t>Código</t>
  </si>
  <si>
    <t>Concepto</t>
  </si>
  <si>
    <r>
      <t>Recursos que respaldan las Reservas Constituidas</t>
    </r>
    <r>
      <rPr>
        <b/>
        <vertAlign val="superscript"/>
        <sz val="11"/>
        <color indexed="8"/>
        <rFont val="Calibri"/>
        <family val="2"/>
      </rPr>
      <t>1/</t>
    </r>
  </si>
  <si>
    <r>
      <t>Modificaciones</t>
    </r>
    <r>
      <rPr>
        <b/>
        <vertAlign val="superscript"/>
        <sz val="11"/>
        <color indexed="8"/>
        <rFont val="Calibri"/>
        <family val="2"/>
      </rPr>
      <t>2/</t>
    </r>
  </si>
  <si>
    <r>
      <t>Recursos que respaldan las Reservas Definitvas</t>
    </r>
    <r>
      <rPr>
        <b/>
        <vertAlign val="superscript"/>
        <sz val="11"/>
        <color indexed="8"/>
        <rFont val="Calibri"/>
        <family val="2"/>
      </rPr>
      <t>3/</t>
    </r>
  </si>
  <si>
    <t>Recaudo Mes
Enero</t>
  </si>
  <si>
    <t>Recaudo Mes
Febrero</t>
  </si>
  <si>
    <t>Recaudo Mes
Marzo</t>
  </si>
  <si>
    <t>Recaudo Mes
Abril</t>
  </si>
  <si>
    <t>Recaudo Mes
Mayo</t>
  </si>
  <si>
    <t>Recaudo Mes
Junio</t>
  </si>
  <si>
    <t>Recaudo Mes
Julio</t>
  </si>
  <si>
    <t>Recaudo Mes
Agosto</t>
  </si>
  <si>
    <t>Recaudo Mes
Septiembre</t>
  </si>
  <si>
    <t>Recaudo Mes
Octubre</t>
  </si>
  <si>
    <t>Recaudo Mes
Noviembre</t>
  </si>
  <si>
    <t>Recaudo Mes
Diciembre</t>
  </si>
  <si>
    <t>Recaudo Acumulado</t>
  </si>
  <si>
    <t>% Ejec.</t>
  </si>
  <si>
    <t>2-4</t>
  </si>
  <si>
    <t>Recursos de Capital</t>
  </si>
  <si>
    <t>2-4-1</t>
  </si>
  <si>
    <t>Recursos del Balance</t>
  </si>
  <si>
    <t>2-4-1-08</t>
  </si>
  <si>
    <t>Otros Recursos del Balance</t>
  </si>
  <si>
    <t>2-4-1-08-01</t>
  </si>
  <si>
    <t>Otros Recursos del Balance de Destinación Específica</t>
  </si>
  <si>
    <t>2-4-1-08-01-01</t>
  </si>
  <si>
    <t xml:space="preserve">  Fosyga</t>
  </si>
  <si>
    <t>2-4-1-08-01-02</t>
  </si>
  <si>
    <t xml:space="preserve">  Otras Nación</t>
  </si>
  <si>
    <t>2-4-1-08-01-03</t>
  </si>
  <si>
    <t xml:space="preserve">  Otros Destinación Específica</t>
  </si>
  <si>
    <t>2-4-1-08-02</t>
  </si>
  <si>
    <t>Otros Recursos del Balance  de libre destinación</t>
  </si>
  <si>
    <t>2-4-3</t>
  </si>
  <si>
    <t>Rendimientos Financieros</t>
  </si>
  <si>
    <t>2-4-3-01</t>
  </si>
  <si>
    <r>
      <rPr>
        <sz val="11"/>
        <rFont val="Calibri"/>
        <family val="2"/>
        <scheme val="minor"/>
      </rPr>
      <t>Rendimientos</t>
    </r>
    <r>
      <rPr>
        <sz val="11"/>
        <color theme="1"/>
        <rFont val="Calibri"/>
        <family val="2"/>
        <scheme val="minor"/>
      </rPr>
      <t xml:space="preserve"> provenientes de Recursos de Destinación Específica</t>
    </r>
  </si>
  <si>
    <t>2-4-3-02</t>
  </si>
  <si>
    <t>Rendimientos provenientes de Recursos de Libre Destinación</t>
  </si>
  <si>
    <t>2-4-3-03</t>
  </si>
  <si>
    <t>Rendimientos Financieros Estampilla UD</t>
  </si>
  <si>
    <t>2-2-4</t>
  </si>
  <si>
    <t>Aportes  Distrito</t>
  </si>
  <si>
    <t>2-2-4-01</t>
  </si>
  <si>
    <t>Aporte Ordinario</t>
  </si>
  <si>
    <t>2-2-4-02</t>
  </si>
  <si>
    <t>Vigencia Anterior</t>
  </si>
  <si>
    <t>2-2-4-01-02</t>
  </si>
  <si>
    <t>Reservas</t>
  </si>
  <si>
    <t>2-2-4-01-02-01</t>
  </si>
  <si>
    <t>Reservas SGP Salud</t>
  </si>
  <si>
    <t>2-2-4-01-04</t>
  </si>
  <si>
    <t>Reservas SGP Propósito General</t>
  </si>
  <si>
    <t>2-2-4-01-05</t>
  </si>
  <si>
    <t>IVA Cedido de Licores</t>
  </si>
  <si>
    <t>2-2-4-01-06</t>
  </si>
  <si>
    <t>IVA  Telefonía Móvil</t>
  </si>
  <si>
    <t>TOTAL  RECURSOS FINANCIACIÓN RESERVAS</t>
  </si>
  <si>
    <t>Responsable Del Presupuesto</t>
  </si>
  <si>
    <t>Ordenador del Gasto</t>
  </si>
  <si>
    <r>
      <rPr>
        <vertAlign val="superscript"/>
        <sz val="11"/>
        <color indexed="8"/>
        <rFont val="Calibri"/>
        <family val="2"/>
      </rPr>
      <t>1, 2 y 3/</t>
    </r>
    <r>
      <rPr>
        <sz val="11"/>
        <color theme="1"/>
        <rFont val="Calibri"/>
        <family val="2"/>
        <scheme val="minor"/>
      </rPr>
      <t xml:space="preserve"> Los datos deben coincidir con el Informe de Ejecución de Reservas Presupuestales del sistema BogData</t>
    </r>
  </si>
  <si>
    <t>EJECUCION DE PRESUPUESTO RENTAS E INGRESOS</t>
  </si>
  <si>
    <t>ENTIDAD:                                    228 - UNIDAD ADMINISTRATIVA ESPECIAL DE SERVICIOS PÚBLICOS</t>
  </si>
  <si>
    <t>MES:                   ENERO</t>
  </si>
  <si>
    <t>UNIDAD EJECUTORA:               01 - UNIDAD 01</t>
  </si>
  <si>
    <t>VIGENCIA FISCAL:  2022</t>
  </si>
  <si>
    <t>Ce.gestores / Pos.presupuestarias</t>
  </si>
  <si>
    <t>Aprop. Inicial</t>
  </si>
  <si>
    <t>Modificac. 
Acumulado</t>
  </si>
  <si>
    <t>Recaudo Mes</t>
  </si>
  <si>
    <t>Recaudo 
Acumulado</t>
  </si>
  <si>
    <t>Saldo por 
Recaudar</t>
  </si>
  <si>
    <t>% 
Recaud.</t>
  </si>
  <si>
    <t>Reconocimiento
 Mes</t>
  </si>
  <si>
    <t>Reconon. 
Acumulado</t>
  </si>
  <si>
    <t>Saldo Pdte
 Reconocer</t>
  </si>
  <si>
    <t>% Ej. 
Ppto</t>
  </si>
  <si>
    <t>O11020500107020112  Servicios de alquiler o arrendamiento con o sin op</t>
  </si>
  <si>
    <t>O11020500108030118  Servicios de oficinas centrales</t>
  </si>
  <si>
    <t>O11020500109010112  Servicios ejecutivos de la administración pública</t>
  </si>
  <si>
    <t>O12050204           Recursos propios con destinación específica</t>
  </si>
  <si>
    <t>O12050205           Recursos propios de libre destinación</t>
  </si>
  <si>
    <t>O12100202           Ingresos de destinación específica</t>
  </si>
  <si>
    <t>O1210020402         Ingresos de destinación específica</t>
  </si>
  <si>
    <t>O150101             Vigencia</t>
  </si>
  <si>
    <t xml:space="preserve">         CC No. 51816415 DE BOGOTÁ</t>
  </si>
  <si>
    <t>INFORME DE EJECUCION RESERVAS PRESUPUESTALES</t>
  </si>
  <si>
    <t>MES:   ENERO</t>
  </si>
  <si>
    <t>Ejercicio</t>
  </si>
  <si>
    <t>Posición presupuestaria</t>
  </si>
  <si>
    <t>Descripcion</t>
  </si>
  <si>
    <t>Reserva 
Constituida</t>
  </si>
  <si>
    <t>Anulaciones 
Mes</t>
  </si>
  <si>
    <t>Anulaciones 
Acumuladas</t>
  </si>
  <si>
    <t>Reserva 
Definitiva</t>
  </si>
  <si>
    <t>Autorización Giro
 Mes</t>
  </si>
  <si>
    <t>Autorización Giro 
Acumulada</t>
  </si>
  <si>
    <t>% Ej. Autorización 
Giro</t>
  </si>
  <si>
    <t>Reserva Sin Autorización
 Giro</t>
  </si>
  <si>
    <t>2022</t>
  </si>
  <si>
    <t>1</t>
  </si>
  <si>
    <t>TOTALES</t>
  </si>
  <si>
    <t>111</t>
  </si>
  <si>
    <t>Gastos de comercialización y producción</t>
  </si>
  <si>
    <t>11101</t>
  </si>
  <si>
    <t>Materiales y suministros</t>
  </si>
  <si>
    <t>1110100052</t>
  </si>
  <si>
    <t>Productos metálicos, maquinaria y equipo</t>
  </si>
  <si>
    <t>11102</t>
  </si>
  <si>
    <t>Adquisición de servicios</t>
  </si>
  <si>
    <t>1110200052</t>
  </si>
  <si>
    <t>Servicios para la comunidad, sociales y personales</t>
  </si>
  <si>
    <t>13</t>
  </si>
  <si>
    <t>GASTOS</t>
  </si>
  <si>
    <t>131</t>
  </si>
  <si>
    <t>GASTOS DE FUNCIONAMIENTO</t>
  </si>
  <si>
    <t>13102</t>
  </si>
  <si>
    <t>Adquisición de bienes y servicios</t>
  </si>
  <si>
    <t>1310201</t>
  </si>
  <si>
    <t>Adquisición de activos no financieros</t>
  </si>
  <si>
    <t>131020101</t>
  </si>
  <si>
    <t>Activos fijos</t>
  </si>
  <si>
    <t>13102010101</t>
  </si>
  <si>
    <t>Maquinaria y equipo</t>
  </si>
  <si>
    <t>1310201010103</t>
  </si>
  <si>
    <t>Maquinaria para uso general</t>
  </si>
  <si>
    <t>1310201010105</t>
  </si>
  <si>
    <t>Maquinaria de oficina, contabilidad e informática</t>
  </si>
  <si>
    <t>1310202</t>
  </si>
  <si>
    <t>Adquisiciones diferentes de activos no financieros</t>
  </si>
  <si>
    <t>131020201</t>
  </si>
  <si>
    <t>13102020101</t>
  </si>
  <si>
    <t>Productos alimenticios, bebidas y tabaco; textiles, prendas de vestir y productos de cuero</t>
  </si>
  <si>
    <t>1310202010104</t>
  </si>
  <si>
    <t>Bebidas</t>
  </si>
  <si>
    <t>1310202010106</t>
  </si>
  <si>
    <t>Dotación (prendas de vestir y calzado)</t>
  </si>
  <si>
    <t>13102020102</t>
  </si>
  <si>
    <t>Otros bienes transportables (excepto productos metálicos, maquinaria y equipo</t>
  </si>
  <si>
    <t>1310202010202</t>
  </si>
  <si>
    <t>Pasta o pulpa, papel y productos de papel; impresos y artículos relacionados</t>
  </si>
  <si>
    <t>1310202010203</t>
  </si>
  <si>
    <t>Productos de hornos de coque, de refinación de petróleo y combustible</t>
  </si>
  <si>
    <t>1310202010204</t>
  </si>
  <si>
    <t>Químicos básicos</t>
  </si>
  <si>
    <t>1310202010205</t>
  </si>
  <si>
    <t>Otros productos químicos; fibras artificiales (o fibras industriales hechas por el hombre)</t>
  </si>
  <si>
    <t>1310202010206</t>
  </si>
  <si>
    <t>Productos de caucho y plástico</t>
  </si>
  <si>
    <t>1310202010207</t>
  </si>
  <si>
    <t>Vidrio y productos de vidrio y otros productos no metálicos n.c.p.</t>
  </si>
  <si>
    <t>1310202010208</t>
  </si>
  <si>
    <t>Muebles; otros bienes transportables n.c.p.</t>
  </si>
  <si>
    <t>13102020103</t>
  </si>
  <si>
    <t>Productos metálicos</t>
  </si>
  <si>
    <t>1310202010302</t>
  </si>
  <si>
    <t>Productos metálicos elaborados (excepto maquinaria y equipo)</t>
  </si>
  <si>
    <t>131020202</t>
  </si>
  <si>
    <t>13102020201</t>
  </si>
  <si>
    <t>Servicios de venta y de distribución; alojamiento; servicios de suministro de comidas y bebidas; servicios de transporte; y servicios de distribución de electricidad, gas y agua</t>
  </si>
  <si>
    <t>1310202020102</t>
  </si>
  <si>
    <t>Servicios de transporte de pasajeros</t>
  </si>
  <si>
    <t>1310202020106</t>
  </si>
  <si>
    <t>Servicios postales y de mensajería</t>
  </si>
  <si>
    <t>131020202010601</t>
  </si>
  <si>
    <t>Servicios de mensajería</t>
  </si>
  <si>
    <t>13102020202</t>
  </si>
  <si>
    <t>Servicios financieros y servicios conexos, servicios inmobiliarios y servicios de leasing</t>
  </si>
  <si>
    <t>1310202020201</t>
  </si>
  <si>
    <t>Servicios financieros y servicios conexos</t>
  </si>
  <si>
    <t>131020202020107</t>
  </si>
  <si>
    <t>Servicios de seguros de vehículos automotores</t>
  </si>
  <si>
    <t>131020202020108</t>
  </si>
  <si>
    <t>Servicios de seguros contra incendio, terremoto o sustracción</t>
  </si>
  <si>
    <t>131020202020109</t>
  </si>
  <si>
    <t>Servicios de seguros generales de responsabilidad civil</t>
  </si>
  <si>
    <t>131020202020112</t>
  </si>
  <si>
    <t>Otros servicios de seguros distintos de los seguros de vida n.c.p.</t>
  </si>
  <si>
    <t>1310202020202</t>
  </si>
  <si>
    <t>Servicios inmobiliarios</t>
  </si>
  <si>
    <t>131020202020201</t>
  </si>
  <si>
    <t>Servicios de alquiler o arrendamiento con o sin opción de compra relativos a bienes inmuebles no residenciales propios o arrendados</t>
  </si>
  <si>
    <t>13102020203</t>
  </si>
  <si>
    <t>Servicios prestados a las empresas y servicios de producción</t>
  </si>
  <si>
    <t>1310202020302</t>
  </si>
  <si>
    <t>Servicios jurídicos y contables</t>
  </si>
  <si>
    <t>131020202030201</t>
  </si>
  <si>
    <t>Servicios de documentación y certificación jurídica</t>
  </si>
  <si>
    <t>131020202030202</t>
  </si>
  <si>
    <t>Servicios de arbitraje y conciliación</t>
  </si>
  <si>
    <t>131020202030203</t>
  </si>
  <si>
    <t>Otros servicios jurídicos n.c.p.</t>
  </si>
  <si>
    <t>1310202020303</t>
  </si>
  <si>
    <t>Otros servicios profesionales, científicos y técnicos</t>
  </si>
  <si>
    <t>131020202030306</t>
  </si>
  <si>
    <t>Servicios de arquitectura, servicios de planeación urbana y ordenación del territorio; servicios de arquitectura paisajista</t>
  </si>
  <si>
    <t>131020202030313</t>
  </si>
  <si>
    <t>Otros servicios profesionales y técnicos n.c.p.</t>
  </si>
  <si>
    <t>1310202020304</t>
  </si>
  <si>
    <t>Servicios de telecomunicaciones, transmisión y suministro de información</t>
  </si>
  <si>
    <t>131020202030401</t>
  </si>
  <si>
    <t>Servicios de telefonía fija</t>
  </si>
  <si>
    <t>131020202030402</t>
  </si>
  <si>
    <t>Servicios de telecomunicaciones móviles</t>
  </si>
  <si>
    <t>1310202020305</t>
  </si>
  <si>
    <t>Servicios de soporte</t>
  </si>
  <si>
    <t>131020202030501</t>
  </si>
  <si>
    <t>Servicios de protección (guardas de seguridad)</t>
  </si>
  <si>
    <t>131020202030502</t>
  </si>
  <si>
    <t>Servicios de limpieza general</t>
  </si>
  <si>
    <t>1310202020306</t>
  </si>
  <si>
    <t>Servicios de mantenimiento, reparación e instalación (excepto servicios de construcción)</t>
  </si>
  <si>
    <t>131020202030604</t>
  </si>
  <si>
    <t>Servicios de mantenimiento y reparación de maquinaria y equipo de transporte</t>
  </si>
  <si>
    <t>131020202030605</t>
  </si>
  <si>
    <t>Servicios de mantenimiento y reparación de otra maquinaria y otro equipo</t>
  </si>
  <si>
    <t>131020202030611</t>
  </si>
  <si>
    <t>Servicios de mantenimiento y reparación de ascensores y escaleras mecánicas</t>
  </si>
  <si>
    <t>131020202030612</t>
  </si>
  <si>
    <t>Servicios de reparación de otros bienes</t>
  </si>
  <si>
    <t>1310202020307</t>
  </si>
  <si>
    <t>Otros servicios de fabricación; servicios de edición, impresión y reproducción; servicios de recuperación de materiales</t>
  </si>
  <si>
    <t>131020202030702</t>
  </si>
  <si>
    <t>Servicios de impresión</t>
  </si>
  <si>
    <t>13102020204</t>
  </si>
  <si>
    <t>Servicios administrativos del Gobierno</t>
  </si>
  <si>
    <t>1310202020401</t>
  </si>
  <si>
    <t>Otros servicios públicos generales del Gobierno n.c.p.</t>
  </si>
  <si>
    <t>131020202040101</t>
  </si>
  <si>
    <t>Energía</t>
  </si>
  <si>
    <t>131020202040102</t>
  </si>
  <si>
    <t>Acueducto y alcantarillado</t>
  </si>
  <si>
    <t>131020202040103</t>
  </si>
  <si>
    <t>Aseo</t>
  </si>
  <si>
    <t>131020202040104</t>
  </si>
  <si>
    <t>Gas</t>
  </si>
  <si>
    <t>13102020205</t>
  </si>
  <si>
    <t>Viáticos y gastos de viaje</t>
  </si>
  <si>
    <t>13102020206</t>
  </si>
  <si>
    <t>Capacitación</t>
  </si>
  <si>
    <t>13102020207</t>
  </si>
  <si>
    <t>Bienestar e incentivos</t>
  </si>
  <si>
    <t>13102020208</t>
  </si>
  <si>
    <t>Salud ocupacional</t>
  </si>
  <si>
    <t>133</t>
  </si>
  <si>
    <t>INVERSIÓN</t>
  </si>
  <si>
    <t>13301</t>
  </si>
  <si>
    <t>DIRECTA</t>
  </si>
  <si>
    <t>1330116</t>
  </si>
  <si>
    <t>Un Nuevo Contrato Social y Ambiental para la Bogotá del Siglo XXI</t>
  </si>
  <si>
    <t>133011602</t>
  </si>
  <si>
    <t>Cambiar nuestros hábitos de vida para reverdecer a Bogotá y adaptarnos y mitigar la crisis climática</t>
  </si>
  <si>
    <t>13301160237</t>
  </si>
  <si>
    <t>Provisión y mejoramiento de servicios públicos</t>
  </si>
  <si>
    <t>133011602370000007644</t>
  </si>
  <si>
    <t>Ampliación Gestión para la planeación, ampliación y revitalización de los servicios funerarios prestados en los cementerios de propiedad del distrito capital Bogotá</t>
  </si>
  <si>
    <t>1082001010</t>
  </si>
  <si>
    <t>Servicios de la construcción</t>
  </si>
  <si>
    <t>13301160238</t>
  </si>
  <si>
    <t>Ecoeficiencia, reciclaje, manejo de residuos e inclusión de la población recicladora</t>
  </si>
  <si>
    <t>133011602380000007569</t>
  </si>
  <si>
    <t>Transformación Gestión integral de residuos sólidos hacia una cultura de aprovechamiento y valorización de residuos en el distrito capital Bogotá</t>
  </si>
  <si>
    <t>1082001052</t>
  </si>
  <si>
    <t>1082001042</t>
  </si>
  <si>
    <t>1080100012</t>
  </si>
  <si>
    <t>Edificaciones y estructuras - Mejoras de tierras y terrenos</t>
  </si>
  <si>
    <t>1080100021</t>
  </si>
  <si>
    <t>1082001022</t>
  </si>
  <si>
    <t>Servicios de alojamiento; servicios de suministro de comidas y bebidas; servicios de transporte; y servicios de distribución de electricidad, gas y agua</t>
  </si>
  <si>
    <t>133011603</t>
  </si>
  <si>
    <t>Inspirar confianza y legitimidad para vivir sin miedo y ser epicentro de cultura ciudadana, paz y reconciliación</t>
  </si>
  <si>
    <t>13301160345</t>
  </si>
  <si>
    <t>Espacio público más seguro y construido colectivamente</t>
  </si>
  <si>
    <t>133011603450000007652</t>
  </si>
  <si>
    <t>Fortalecimiento gestión para la eficiencia energética del servicio de alumbrado público Bogotá</t>
  </si>
  <si>
    <t>133011605</t>
  </si>
  <si>
    <t>Construir Bogotá Región con gobierno abierto, transparente y ciudadanía consciente</t>
  </si>
  <si>
    <t>13301160556</t>
  </si>
  <si>
    <t>Gestión Pública Efectiva</t>
  </si>
  <si>
    <t>133011605560000007628</t>
  </si>
  <si>
    <t>Fortalecimiento efectivo en la gestión institucional Bogotá</t>
  </si>
  <si>
    <t>1082000041</t>
  </si>
  <si>
    <t>Otros bienes transportables (excepto productos metálicos, maquinaria y equipo)</t>
  </si>
  <si>
    <t>1082000052</t>
  </si>
  <si>
    <t>Productos metálicos y paquetes de software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</si>
</sst>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-* #,##0_-;\-* #,##0_-;_-* &quot;-&quot;??_-;_-@_-"/>
    <numFmt numFmtId="165" formatCode="&quot;$&quot;\ #,##0"/>
    <numFmt numFmtId="166" formatCode="_(* #,##0.00_);_(* \(#,##0.00\);_(* &quot;-&quot;??_);_(@_)"/>
    <numFmt numFmtId="167" formatCode="_(* #,##0_);_(* \(#,##0\);_(* &quot;-&quot;??_);_(@_)"/>
    <numFmt numFmtId="168" formatCode="_(* #,##0.0_);_(* \(#,##0.0\);_(* &quot;-&quot;??_);_(@_)"/>
    <numFmt numFmtId="169" formatCode="_-&quot;$&quot;\ * #,##0_-;\-&quot;$&quot;\ * #,##0_-;_-&quot;$&quot;\ * &quot;-&quot;??_-;_-@_-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vertAlign val="superscript"/>
      <sz val="11"/>
      <color indexed="8"/>
      <name val="Calibri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11"/>
      <color indexed="8"/>
      <name val="Calibri"/>
      <family val="2"/>
    </font>
    <font>
      <sz val="10"/>
      <name val="Arial"/>
    </font>
    <font>
      <b/>
      <sz val="9"/>
      <name val="Calibri"/>
      <family val="2"/>
      <scheme val="minor"/>
    </font>
    <font>
      <sz val="9"/>
      <color theme="0" tint="-0.34998626667073579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9"/>
      <name val="Calibri"/>
      <family val="2"/>
      <scheme val="minor"/>
    </font>
  </fonts>
  <fills count="4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7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25" fillId="0" borderId="0"/>
    <xf numFmtId="43" fontId="25" fillId="0" borderId="0" applyFont="0" applyFill="0" applyBorder="0" applyAlignment="0" applyProtection="0"/>
  </cellStyleXfs>
  <cellXfs count="154">
    <xf numFmtId="0" fontId="0" fillId="0" borderId="0" xfId="0"/>
    <xf numFmtId="0" fontId="18" fillId="0" borderId="0" xfId="0" applyFont="1"/>
    <xf numFmtId="164" fontId="18" fillId="0" borderId="0" xfId="1" applyNumberFormat="1" applyFont="1"/>
    <xf numFmtId="0" fontId="18" fillId="0" borderId="10" xfId="0" applyFont="1" applyBorder="1"/>
    <xf numFmtId="0" fontId="19" fillId="0" borderId="0" xfId="0" applyFont="1"/>
    <xf numFmtId="0" fontId="19" fillId="0" borderId="10" xfId="0" applyFont="1" applyBorder="1"/>
    <xf numFmtId="164" fontId="19" fillId="0" borderId="10" xfId="1" applyNumberFormat="1" applyFont="1" applyBorder="1"/>
    <xf numFmtId="164" fontId="18" fillId="0" borderId="10" xfId="1" applyNumberFormat="1" applyFont="1" applyBorder="1"/>
    <xf numFmtId="0" fontId="19" fillId="33" borderId="10" xfId="0" applyFont="1" applyFill="1" applyBorder="1"/>
    <xf numFmtId="165" fontId="19" fillId="33" borderId="10" xfId="1" applyNumberFormat="1" applyFont="1" applyFill="1" applyBorder="1"/>
    <xf numFmtId="165" fontId="19" fillId="33" borderId="10" xfId="0" applyNumberFormat="1" applyFont="1" applyFill="1" applyBorder="1"/>
    <xf numFmtId="165" fontId="18" fillId="33" borderId="10" xfId="1" applyNumberFormat="1" applyFont="1" applyFill="1" applyBorder="1"/>
    <xf numFmtId="43" fontId="18" fillId="33" borderId="10" xfId="1" applyFont="1" applyFill="1" applyBorder="1"/>
    <xf numFmtId="0" fontId="18" fillId="33" borderId="10" xfId="0" applyFont="1" applyFill="1" applyBorder="1"/>
    <xf numFmtId="164" fontId="19" fillId="0" borderId="10" xfId="1" applyNumberFormat="1" applyFont="1" applyBorder="1" applyAlignment="1">
      <alignment wrapText="1"/>
    </xf>
    <xf numFmtId="164" fontId="19" fillId="33" borderId="10" xfId="1" applyNumberFormat="1" applyFont="1" applyFill="1" applyBorder="1" applyAlignment="1">
      <alignment wrapText="1"/>
    </xf>
    <xf numFmtId="0" fontId="19" fillId="0" borderId="10" xfId="0" applyFont="1" applyBorder="1" applyAlignment="1">
      <alignment wrapText="1"/>
    </xf>
    <xf numFmtId="164" fontId="19" fillId="0" borderId="10" xfId="0" applyNumberFormat="1" applyFont="1" applyBorder="1" applyAlignment="1">
      <alignment wrapText="1"/>
    </xf>
    <xf numFmtId="164" fontId="19" fillId="33" borderId="10" xfId="0" applyNumberFormat="1" applyFont="1" applyFill="1" applyBorder="1" applyAlignment="1">
      <alignment wrapText="1"/>
    </xf>
    <xf numFmtId="164" fontId="19" fillId="0" borderId="10" xfId="0" applyNumberFormat="1" applyFont="1" applyBorder="1"/>
    <xf numFmtId="0" fontId="18" fillId="33" borderId="0" xfId="0" applyFont="1" applyFill="1"/>
    <xf numFmtId="0" fontId="19" fillId="33" borderId="0" xfId="0" applyFont="1" applyFill="1"/>
    <xf numFmtId="2" fontId="19" fillId="0" borderId="10" xfId="0" applyNumberFormat="1" applyFont="1" applyBorder="1"/>
    <xf numFmtId="164" fontId="19" fillId="33" borderId="10" xfId="1" applyNumberFormat="1" applyFont="1" applyFill="1" applyBorder="1"/>
    <xf numFmtId="2" fontId="19" fillId="33" borderId="10" xfId="0" applyNumberFormat="1" applyFont="1" applyFill="1" applyBorder="1"/>
    <xf numFmtId="2" fontId="18" fillId="0" borderId="10" xfId="0" applyNumberFormat="1" applyFont="1" applyBorder="1"/>
    <xf numFmtId="164" fontId="18" fillId="33" borderId="10" xfId="1" applyNumberFormat="1" applyFont="1" applyFill="1" applyBorder="1"/>
    <xf numFmtId="2" fontId="18" fillId="33" borderId="10" xfId="0" applyNumberFormat="1" applyFont="1" applyFill="1" applyBorder="1"/>
    <xf numFmtId="0" fontId="18" fillId="33" borderId="14" xfId="0" applyFont="1" applyFill="1" applyBorder="1"/>
    <xf numFmtId="164" fontId="18" fillId="33" borderId="0" xfId="1" applyNumberFormat="1" applyFont="1" applyFill="1" applyBorder="1"/>
    <xf numFmtId="43" fontId="18" fillId="33" borderId="0" xfId="1" applyFont="1" applyFill="1" applyBorder="1"/>
    <xf numFmtId="164" fontId="18" fillId="33" borderId="15" xfId="1" applyNumberFormat="1" applyFont="1" applyFill="1" applyBorder="1"/>
    <xf numFmtId="0" fontId="18" fillId="33" borderId="17" xfId="0" applyFont="1" applyFill="1" applyBorder="1"/>
    <xf numFmtId="0" fontId="18" fillId="33" borderId="18" xfId="0" applyFont="1" applyFill="1" applyBorder="1"/>
    <xf numFmtId="164" fontId="18" fillId="33" borderId="18" xfId="1" applyNumberFormat="1" applyFont="1" applyFill="1" applyBorder="1"/>
    <xf numFmtId="43" fontId="18" fillId="33" borderId="18" xfId="1" applyFont="1" applyFill="1" applyBorder="1"/>
    <xf numFmtId="164" fontId="18" fillId="33" borderId="19" xfId="1" applyNumberFormat="1" applyFont="1" applyFill="1" applyBorder="1"/>
    <xf numFmtId="43" fontId="18" fillId="33" borderId="10" xfId="1" applyNumberFormat="1" applyFont="1" applyFill="1" applyBorder="1"/>
    <xf numFmtId="43" fontId="19" fillId="33" borderId="10" xfId="1" applyNumberFormat="1" applyFont="1" applyFill="1" applyBorder="1"/>
    <xf numFmtId="2" fontId="18" fillId="0" borderId="10" xfId="0" applyNumberFormat="1" applyFont="1" applyBorder="1" applyAlignment="1"/>
    <xf numFmtId="43" fontId="18" fillId="33" borderId="10" xfId="1" applyNumberFormat="1" applyFont="1" applyFill="1" applyBorder="1" applyAlignment="1"/>
    <xf numFmtId="0" fontId="19" fillId="33" borderId="10" xfId="0" applyFont="1" applyFill="1" applyBorder="1" applyAlignment="1">
      <alignment horizontal="left" vertical="center" wrapText="1"/>
    </xf>
    <xf numFmtId="0" fontId="19" fillId="33" borderId="11" xfId="0" applyFont="1" applyFill="1" applyBorder="1" applyAlignment="1">
      <alignment horizontal="center" wrapText="1"/>
    </xf>
    <xf numFmtId="0" fontId="19" fillId="33" borderId="12" xfId="0" applyFont="1" applyFill="1" applyBorder="1" applyAlignment="1">
      <alignment horizontal="center"/>
    </xf>
    <xf numFmtId="0" fontId="19" fillId="33" borderId="13" xfId="0" applyFont="1" applyFill="1" applyBorder="1" applyAlignment="1">
      <alignment horizontal="center" wrapText="1"/>
    </xf>
    <xf numFmtId="0" fontId="19" fillId="33" borderId="0" xfId="0" applyFont="1" applyFill="1" applyAlignment="1">
      <alignment horizontal="center"/>
    </xf>
    <xf numFmtId="164" fontId="19" fillId="33" borderId="0" xfId="1" applyNumberFormat="1" applyFont="1" applyFill="1" applyBorder="1" applyAlignment="1">
      <alignment horizontal="center"/>
    </xf>
    <xf numFmtId="0" fontId="19" fillId="33" borderId="16" xfId="0" applyFont="1" applyFill="1" applyBorder="1" applyAlignment="1">
      <alignment horizontal="center" wrapText="1"/>
    </xf>
    <xf numFmtId="164" fontId="19" fillId="33" borderId="16" xfId="1" applyNumberFormat="1" applyFont="1" applyFill="1" applyBorder="1" applyAlignment="1">
      <alignment horizontal="center"/>
    </xf>
    <xf numFmtId="0" fontId="19" fillId="33" borderId="0" xfId="0" applyFont="1" applyFill="1" applyAlignment="1">
      <alignment horizontal="center" wrapText="1"/>
    </xf>
    <xf numFmtId="0" fontId="16" fillId="0" borderId="0" xfId="0" applyFont="1"/>
    <xf numFmtId="0" fontId="16" fillId="0" borderId="0" xfId="0" quotePrefix="1" applyFont="1" applyAlignment="1">
      <alignment horizontal="left"/>
    </xf>
    <xf numFmtId="0" fontId="16" fillId="34" borderId="20" xfId="0" applyFont="1" applyFill="1" applyBorder="1" applyAlignment="1">
      <alignment vertical="center"/>
    </xf>
    <xf numFmtId="0" fontId="16" fillId="34" borderId="21" xfId="0" applyFont="1" applyFill="1" applyBorder="1" applyAlignment="1">
      <alignment horizontal="center" vertical="center" wrapText="1"/>
    </xf>
    <xf numFmtId="0" fontId="16" fillId="34" borderId="21" xfId="0" quotePrefix="1" applyFont="1" applyFill="1" applyBorder="1" applyAlignment="1">
      <alignment horizontal="center" vertical="center" wrapText="1"/>
    </xf>
    <xf numFmtId="0" fontId="16" fillId="34" borderId="22" xfId="0" applyFont="1" applyFill="1" applyBorder="1" applyAlignment="1">
      <alignment horizontal="center" vertical="center" wrapText="1"/>
    </xf>
    <xf numFmtId="16" fontId="0" fillId="0" borderId="0" xfId="0" quotePrefix="1" applyNumberFormat="1"/>
    <xf numFmtId="167" fontId="0" fillId="0" borderId="0" xfId="44" applyNumberFormat="1" applyFont="1"/>
    <xf numFmtId="9" fontId="1" fillId="0" borderId="0" xfId="43" applyFont="1"/>
    <xf numFmtId="9" fontId="0" fillId="0" borderId="0" xfId="43" applyFont="1"/>
    <xf numFmtId="0" fontId="0" fillId="0" borderId="0" xfId="0" quotePrefix="1"/>
    <xf numFmtId="167" fontId="0" fillId="33" borderId="0" xfId="44" applyNumberFormat="1" applyFont="1" applyFill="1"/>
    <xf numFmtId="167" fontId="0" fillId="35" borderId="0" xfId="44" applyNumberFormat="1" applyFont="1" applyFill="1"/>
    <xf numFmtId="167" fontId="0" fillId="35" borderId="0" xfId="0" applyNumberFormat="1" applyFill="1"/>
    <xf numFmtId="167" fontId="21" fillId="35" borderId="0" xfId="0" applyNumberFormat="1" applyFont="1" applyFill="1"/>
    <xf numFmtId="167" fontId="22" fillId="35" borderId="23" xfId="0" applyNumberFormat="1" applyFont="1" applyFill="1" applyBorder="1"/>
    <xf numFmtId="0" fontId="16" fillId="36" borderId="20" xfId="0" applyFont="1" applyFill="1" applyBorder="1" applyAlignment="1">
      <alignment vertical="center"/>
    </xf>
    <xf numFmtId="167" fontId="16" fillId="36" borderId="21" xfId="44" applyNumberFormat="1" applyFont="1" applyFill="1" applyBorder="1" applyAlignment="1">
      <alignment horizontal="right" vertical="center" wrapText="1"/>
    </xf>
    <xf numFmtId="9" fontId="16" fillId="36" borderId="22" xfId="43" applyFont="1" applyFill="1" applyBorder="1" applyAlignment="1">
      <alignment horizontal="center" vertical="center" wrapText="1"/>
    </xf>
    <xf numFmtId="0" fontId="16" fillId="0" borderId="0" xfId="0" quotePrefix="1" applyFont="1"/>
    <xf numFmtId="10" fontId="0" fillId="0" borderId="0" xfId="43" applyNumberFormat="1" applyFont="1"/>
    <xf numFmtId="168" fontId="16" fillId="37" borderId="24" xfId="0" applyNumberFormat="1" applyFont="1" applyFill="1" applyBorder="1"/>
    <xf numFmtId="168" fontId="21" fillId="0" borderId="0" xfId="0" applyNumberFormat="1" applyFont="1"/>
    <xf numFmtId="0" fontId="16" fillId="38" borderId="20" xfId="0" applyFont="1" applyFill="1" applyBorder="1" applyAlignment="1">
      <alignment vertical="center"/>
    </xf>
    <xf numFmtId="167" fontId="16" fillId="38" borderId="21" xfId="44" applyNumberFormat="1" applyFont="1" applyFill="1" applyBorder="1" applyAlignment="1">
      <alignment horizontal="right" vertical="center" wrapText="1"/>
    </xf>
    <xf numFmtId="10" fontId="16" fillId="38" borderId="22" xfId="43" applyNumberFormat="1" applyFont="1" applyFill="1" applyBorder="1" applyAlignment="1">
      <alignment horizontal="center" vertical="center" wrapText="1"/>
    </xf>
    <xf numFmtId="0" fontId="16" fillId="39" borderId="20" xfId="0" applyFont="1" applyFill="1" applyBorder="1" applyAlignment="1">
      <alignment vertical="center"/>
    </xf>
    <xf numFmtId="167" fontId="16" fillId="39" borderId="21" xfId="44" applyNumberFormat="1" applyFont="1" applyFill="1" applyBorder="1" applyAlignment="1">
      <alignment horizontal="right" vertical="center" wrapText="1"/>
    </xf>
    <xf numFmtId="10" fontId="16" fillId="39" borderId="22" xfId="43" applyNumberFormat="1" applyFont="1" applyFill="1" applyBorder="1" applyAlignment="1">
      <alignment horizontal="center" vertical="center" wrapText="1"/>
    </xf>
    <xf numFmtId="0" fontId="16" fillId="39" borderId="0" xfId="0" applyFont="1" applyFill="1" applyAlignment="1">
      <alignment vertical="center"/>
    </xf>
    <xf numFmtId="167" fontId="16" fillId="39" borderId="0" xfId="44" applyNumberFormat="1" applyFont="1" applyFill="1" applyBorder="1" applyAlignment="1">
      <alignment horizontal="right" vertical="center" wrapText="1"/>
    </xf>
    <xf numFmtId="167" fontId="16" fillId="39" borderId="25" xfId="44" applyNumberFormat="1" applyFont="1" applyFill="1" applyBorder="1" applyAlignment="1">
      <alignment horizontal="right" vertical="center" wrapText="1"/>
    </xf>
    <xf numFmtId="10" fontId="16" fillId="39" borderId="25" xfId="43" applyNumberFormat="1" applyFont="1" applyFill="1" applyBorder="1" applyAlignment="1">
      <alignment horizontal="center" vertical="center" wrapText="1"/>
    </xf>
    <xf numFmtId="0" fontId="16" fillId="0" borderId="16" xfId="0" quotePrefix="1" applyFont="1" applyBorder="1" applyAlignment="1">
      <alignment horizontal="center" wrapText="1"/>
    </xf>
    <xf numFmtId="0" fontId="16" fillId="0" borderId="16" xfId="0" applyFont="1" applyBorder="1" applyAlignment="1">
      <alignment horizontal="center" wrapText="1"/>
    </xf>
    <xf numFmtId="0" fontId="0" fillId="0" borderId="25" xfId="0" applyBorder="1"/>
    <xf numFmtId="167" fontId="0" fillId="0" borderId="25" xfId="0" applyNumberFormat="1" applyBorder="1"/>
    <xf numFmtId="0" fontId="16" fillId="0" borderId="16" xfId="0" quotePrefix="1" applyFont="1" applyBorder="1" applyAlignment="1">
      <alignment horizontal="center" wrapText="1"/>
    </xf>
    <xf numFmtId="167" fontId="0" fillId="0" borderId="0" xfId="0" applyNumberFormat="1"/>
    <xf numFmtId="0" fontId="16" fillId="0" borderId="16" xfId="0" quotePrefix="1" applyFont="1" applyBorder="1" applyAlignment="1">
      <alignment horizontal="center"/>
    </xf>
    <xf numFmtId="0" fontId="16" fillId="0" borderId="0" xfId="0" applyFont="1" applyAlignment="1">
      <alignment horizontal="center" vertical="top"/>
    </xf>
    <xf numFmtId="0" fontId="16" fillId="0" borderId="0" xfId="0" quotePrefix="1" applyFont="1" applyAlignment="1">
      <alignment horizontal="center" vertical="top"/>
    </xf>
    <xf numFmtId="0" fontId="16" fillId="0" borderId="0" xfId="0" applyFont="1" applyAlignment="1">
      <alignment horizontal="center" vertical="top"/>
    </xf>
    <xf numFmtId="0" fontId="16" fillId="0" borderId="0" xfId="0" applyFont="1" applyAlignment="1">
      <alignment horizontal="center"/>
    </xf>
    <xf numFmtId="0" fontId="16" fillId="0" borderId="0" xfId="0" quotePrefix="1" applyFont="1" applyAlignment="1">
      <alignment horizontal="center"/>
    </xf>
    <xf numFmtId="49" fontId="0" fillId="0" borderId="0" xfId="0" applyNumberFormat="1"/>
    <xf numFmtId="0" fontId="19" fillId="0" borderId="26" xfId="0" applyFont="1" applyBorder="1" applyAlignment="1">
      <alignment horizontal="center" wrapText="1"/>
    </xf>
    <xf numFmtId="0" fontId="19" fillId="0" borderId="16" xfId="0" applyFont="1" applyBorder="1" applyAlignment="1">
      <alignment horizontal="center" wrapText="1"/>
    </xf>
    <xf numFmtId="0" fontId="19" fillId="0" borderId="27" xfId="0" applyFont="1" applyBorder="1" applyAlignment="1">
      <alignment horizontal="center" wrapText="1"/>
    </xf>
    <xf numFmtId="0" fontId="19" fillId="0" borderId="14" xfId="0" applyFont="1" applyBorder="1" applyAlignment="1">
      <alignment horizontal="center" wrapText="1"/>
    </xf>
    <xf numFmtId="0" fontId="19" fillId="0" borderId="0" xfId="0" applyFont="1" applyAlignment="1">
      <alignment horizontal="center" wrapText="1"/>
    </xf>
    <xf numFmtId="0" fontId="19" fillId="0" borderId="15" xfId="0" applyFont="1" applyBorder="1" applyAlignment="1">
      <alignment horizontal="center" wrapText="1"/>
    </xf>
    <xf numFmtId="0" fontId="19" fillId="0" borderId="14" xfId="0" applyFont="1" applyBorder="1" applyAlignment="1">
      <alignment horizontal="center" wrapText="1"/>
    </xf>
    <xf numFmtId="0" fontId="19" fillId="0" borderId="0" xfId="0" applyFont="1" applyAlignment="1">
      <alignment horizontal="center" wrapText="1"/>
    </xf>
    <xf numFmtId="0" fontId="19" fillId="0" borderId="15" xfId="0" applyFont="1" applyBorder="1" applyAlignment="1">
      <alignment horizontal="center" wrapText="1"/>
    </xf>
    <xf numFmtId="0" fontId="19" fillId="0" borderId="26" xfId="0" applyFont="1" applyBorder="1"/>
    <xf numFmtId="164" fontId="19" fillId="0" borderId="16" xfId="1" applyNumberFormat="1" applyFont="1" applyBorder="1"/>
    <xf numFmtId="0" fontId="19" fillId="0" borderId="16" xfId="0" applyFont="1" applyBorder="1"/>
    <xf numFmtId="0" fontId="19" fillId="0" borderId="16" xfId="0" applyFont="1" applyBorder="1" applyAlignment="1">
      <alignment horizontal="left" vertical="center" wrapText="1"/>
    </xf>
    <xf numFmtId="0" fontId="19" fillId="0" borderId="27" xfId="0" applyFont="1" applyBorder="1" applyAlignment="1">
      <alignment horizontal="left" vertical="center" wrapText="1"/>
    </xf>
    <xf numFmtId="0" fontId="19" fillId="0" borderId="17" xfId="0" applyFont="1" applyBorder="1"/>
    <xf numFmtId="164" fontId="19" fillId="0" borderId="18" xfId="1" applyNumberFormat="1" applyFont="1" applyBorder="1"/>
    <xf numFmtId="0" fontId="19" fillId="0" borderId="18" xfId="0" applyFont="1" applyBorder="1"/>
    <xf numFmtId="0" fontId="19" fillId="0" borderId="18" xfId="0" applyFont="1" applyBorder="1" applyAlignment="1">
      <alignment horizontal="left" vertical="center" wrapText="1"/>
    </xf>
    <xf numFmtId="0" fontId="19" fillId="0" borderId="19" xfId="0" applyFont="1" applyBorder="1" applyAlignment="1">
      <alignment horizontal="left" vertical="center" wrapText="1"/>
    </xf>
    <xf numFmtId="0" fontId="18" fillId="33" borderId="26" xfId="0" applyFont="1" applyFill="1" applyBorder="1"/>
    <xf numFmtId="164" fontId="18" fillId="33" borderId="27" xfId="1" applyNumberFormat="1" applyFont="1" applyFill="1" applyBorder="1"/>
    <xf numFmtId="164" fontId="19" fillId="33" borderId="16" xfId="1" applyNumberFormat="1" applyFont="1" applyFill="1" applyBorder="1" applyAlignment="1"/>
    <xf numFmtId="164" fontId="19" fillId="33" borderId="0" xfId="1" applyNumberFormat="1" applyFont="1" applyFill="1" applyBorder="1" applyAlignment="1"/>
    <xf numFmtId="0" fontId="19" fillId="33" borderId="10" xfId="45" applyFont="1" applyFill="1" applyBorder="1" applyAlignment="1">
      <alignment horizontal="center" wrapText="1"/>
    </xf>
    <xf numFmtId="0" fontId="25" fillId="0" borderId="0" xfId="45" applyAlignment="1">
      <alignment vertical="top"/>
    </xf>
    <xf numFmtId="0" fontId="19" fillId="33" borderId="10" xfId="45" applyFont="1" applyFill="1" applyBorder="1"/>
    <xf numFmtId="164" fontId="19" fillId="33" borderId="10" xfId="46" applyNumberFormat="1" applyFont="1" applyFill="1" applyBorder="1"/>
    <xf numFmtId="169" fontId="19" fillId="33" borderId="10" xfId="46" applyNumberFormat="1" applyFont="1" applyFill="1" applyBorder="1"/>
    <xf numFmtId="169" fontId="19" fillId="33" borderId="10" xfId="45" applyNumberFormat="1" applyFont="1" applyFill="1" applyBorder="1"/>
    <xf numFmtId="0" fontId="19" fillId="33" borderId="10" xfId="45" applyFont="1" applyFill="1" applyBorder="1" applyAlignment="1">
      <alignment horizontal="left" vertical="center" wrapText="1"/>
    </xf>
    <xf numFmtId="0" fontId="26" fillId="40" borderId="10" xfId="45" applyFont="1" applyFill="1" applyBorder="1"/>
    <xf numFmtId="0" fontId="26" fillId="40" borderId="10" xfId="45" applyFont="1" applyFill="1" applyBorder="1" applyAlignment="1">
      <alignment wrapText="1"/>
    </xf>
    <xf numFmtId="164" fontId="26" fillId="40" borderId="10" xfId="46" applyNumberFormat="1" applyFont="1" applyFill="1" applyBorder="1" applyAlignment="1">
      <alignment wrapText="1"/>
    </xf>
    <xf numFmtId="0" fontId="27" fillId="41" borderId="10" xfId="45" applyFont="1" applyFill="1" applyBorder="1" applyAlignment="1">
      <alignment vertical="top"/>
    </xf>
    <xf numFmtId="3" fontId="27" fillId="41" borderId="10" xfId="45" applyNumberFormat="1" applyFont="1" applyFill="1" applyBorder="1" applyAlignment="1">
      <alignment horizontal="right" vertical="top"/>
    </xf>
    <xf numFmtId="4" fontId="27" fillId="41" borderId="10" xfId="45" applyNumberFormat="1" applyFont="1" applyFill="1" applyBorder="1" applyAlignment="1">
      <alignment horizontal="right" vertical="top"/>
    </xf>
    <xf numFmtId="4" fontId="25" fillId="0" borderId="0" xfId="45" applyNumberFormat="1" applyAlignment="1">
      <alignment vertical="top"/>
    </xf>
    <xf numFmtId="0" fontId="28" fillId="0" borderId="10" xfId="45" applyFont="1" applyBorder="1" applyAlignment="1">
      <alignment vertical="top"/>
    </xf>
    <xf numFmtId="3" fontId="28" fillId="0" borderId="10" xfId="45" applyNumberFormat="1" applyFont="1" applyBorder="1" applyAlignment="1">
      <alignment horizontal="right" vertical="top"/>
    </xf>
    <xf numFmtId="3" fontId="28" fillId="33" borderId="10" xfId="45" applyNumberFormat="1" applyFont="1" applyFill="1" applyBorder="1" applyAlignment="1">
      <alignment horizontal="right" vertical="top"/>
    </xf>
    <xf numFmtId="4" fontId="28" fillId="0" borderId="10" xfId="45" applyNumberFormat="1" applyFont="1" applyBorder="1" applyAlignment="1">
      <alignment horizontal="right" vertical="top"/>
    </xf>
    <xf numFmtId="0" fontId="29" fillId="0" borderId="10" xfId="45" applyFont="1" applyBorder="1" applyAlignment="1">
      <alignment vertical="top"/>
    </xf>
    <xf numFmtId="3" fontId="29" fillId="0" borderId="10" xfId="45" applyNumberFormat="1" applyFont="1" applyBorder="1" applyAlignment="1">
      <alignment horizontal="right" vertical="top"/>
    </xf>
    <xf numFmtId="4" fontId="29" fillId="0" borderId="10" xfId="45" applyNumberFormat="1" applyFont="1" applyBorder="1" applyAlignment="1">
      <alignment horizontal="right" vertical="top"/>
    </xf>
    <xf numFmtId="0" fontId="30" fillId="0" borderId="0" xfId="45" applyFont="1" applyAlignment="1">
      <alignment vertical="top"/>
    </xf>
    <xf numFmtId="0" fontId="26" fillId="33" borderId="26" xfId="45" applyFont="1" applyFill="1" applyBorder="1" applyAlignment="1">
      <alignment horizontal="center"/>
    </xf>
    <xf numFmtId="0" fontId="26" fillId="33" borderId="16" xfId="45" applyFont="1" applyFill="1" applyBorder="1" applyAlignment="1">
      <alignment horizontal="center"/>
    </xf>
    <xf numFmtId="164" fontId="26" fillId="33" borderId="27" xfId="46" applyNumberFormat="1" applyFont="1" applyFill="1" applyBorder="1" applyAlignment="1">
      <alignment horizontal="center"/>
    </xf>
    <xf numFmtId="0" fontId="31" fillId="0" borderId="0" xfId="45" applyFont="1"/>
    <xf numFmtId="0" fontId="26" fillId="33" borderId="14" xfId="45" applyFont="1" applyFill="1" applyBorder="1" applyAlignment="1">
      <alignment horizontal="center"/>
    </xf>
    <xf numFmtId="0" fontId="26" fillId="33" borderId="0" xfId="45" applyFont="1" applyFill="1" applyAlignment="1">
      <alignment horizontal="center"/>
    </xf>
    <xf numFmtId="164" fontId="26" fillId="33" borderId="15" xfId="46" applyNumberFormat="1" applyFont="1" applyFill="1" applyBorder="1" applyAlignment="1">
      <alignment horizontal="center"/>
    </xf>
    <xf numFmtId="0" fontId="26" fillId="33" borderId="16" xfId="45" applyFont="1" applyFill="1" applyBorder="1" applyAlignment="1">
      <alignment horizontal="center"/>
    </xf>
    <xf numFmtId="0" fontId="26" fillId="33" borderId="0" xfId="45" applyFont="1" applyFill="1" applyAlignment="1">
      <alignment horizontal="center"/>
    </xf>
    <xf numFmtId="0" fontId="26" fillId="33" borderId="17" xfId="45" applyFont="1" applyFill="1" applyBorder="1" applyAlignment="1">
      <alignment horizontal="center"/>
    </xf>
    <xf numFmtId="0" fontId="26" fillId="33" borderId="18" xfId="45" applyFont="1" applyFill="1" applyBorder="1" applyAlignment="1">
      <alignment horizontal="center"/>
    </xf>
    <xf numFmtId="0" fontId="26" fillId="33" borderId="18" xfId="45" applyFont="1" applyFill="1" applyBorder="1" applyAlignment="1">
      <alignment horizontal="center"/>
    </xf>
    <xf numFmtId="164" fontId="26" fillId="33" borderId="19" xfId="46" applyNumberFormat="1" applyFont="1" applyFill="1" applyBorder="1" applyAlignment="1">
      <alignment horizontal="center"/>
    </xf>
  </cellXfs>
  <cellStyles count="47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1" builtinId="3"/>
    <cellStyle name="Millares 2" xfId="44" xr:uid="{31EB6B13-5F15-415D-A49A-E9A3F613B8FF}"/>
    <cellStyle name="Millares 3" xfId="46" xr:uid="{ED079A04-E16C-4A58-8D50-775D3AFA7261}"/>
    <cellStyle name="Neutral" xfId="9" builtinId="28" customBuiltin="1"/>
    <cellStyle name="Normal" xfId="0" builtinId="0"/>
    <cellStyle name="Normal 2" xfId="45" xr:uid="{F477ABB6-34AF-4EB9-B24E-ED4862047864}"/>
    <cellStyle name="Notas" xfId="16" builtinId="10" customBuiltin="1"/>
    <cellStyle name="Porcentaje" xfId="43" builtinId="5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87"/>
  <sheetViews>
    <sheetView topLeftCell="I1" workbookViewId="0">
      <selection activeCell="O7" sqref="O7"/>
    </sheetView>
  </sheetViews>
  <sheetFormatPr baseColWidth="10" defaultRowHeight="12" x14ac:dyDescent="0.2"/>
  <cols>
    <col min="1" max="1" width="4.28515625" style="1" customWidth="1"/>
    <col min="2" max="2" width="63.140625" style="1" customWidth="1"/>
    <col min="3" max="3" width="18.140625" style="1" customWidth="1"/>
    <col min="4" max="4" width="12.42578125" style="1" customWidth="1"/>
    <col min="5" max="5" width="12" style="1" customWidth="1"/>
    <col min="6" max="6" width="14.85546875" style="1" customWidth="1"/>
    <col min="7" max="7" width="10.28515625" style="1" customWidth="1"/>
    <col min="8" max="8" width="15.42578125" style="1" customWidth="1"/>
    <col min="9" max="9" width="13.42578125" style="1" customWidth="1"/>
    <col min="10" max="10" width="13.28515625" style="1" customWidth="1"/>
    <col min="11" max="11" width="13.42578125" style="1" customWidth="1"/>
    <col min="12" max="12" width="13.5703125" style="1" customWidth="1"/>
    <col min="13" max="13" width="13.85546875" style="1" customWidth="1"/>
    <col min="14" max="14" width="12.5703125" style="1" customWidth="1"/>
    <col min="15" max="15" width="6.42578125" style="1" customWidth="1"/>
    <col min="16" max="16" width="11.42578125" style="1" customWidth="1"/>
    <col min="17" max="17" width="14.140625" style="1" customWidth="1"/>
    <col min="18" max="18" width="12.85546875" style="1" customWidth="1"/>
    <col min="19" max="19" width="6" style="1" customWidth="1"/>
    <col min="20" max="20" width="12.28515625" style="1" customWidth="1"/>
    <col min="21" max="21" width="13.5703125" style="1" customWidth="1"/>
    <col min="22" max="22" width="8.28515625" style="1" customWidth="1"/>
    <col min="23" max="16384" width="11.42578125" style="1"/>
  </cols>
  <sheetData>
    <row r="1" spans="2:22" x14ac:dyDescent="0.2">
      <c r="B1" s="42" t="s">
        <v>153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</row>
    <row r="2" spans="2:22" x14ac:dyDescent="0.2">
      <c r="B2" s="43" t="s">
        <v>154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</row>
    <row r="3" spans="2:22" x14ac:dyDescent="0.2">
      <c r="B3" s="43" t="s">
        <v>155</v>
      </c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</row>
    <row r="4" spans="2:22" x14ac:dyDescent="0.2">
      <c r="B4" s="44" t="s">
        <v>156</v>
      </c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</row>
    <row r="5" spans="2:22" ht="12" customHeight="1" x14ac:dyDescent="0.2">
      <c r="B5" s="8" t="s">
        <v>157</v>
      </c>
      <c r="C5" s="9"/>
      <c r="D5" s="9"/>
      <c r="E5" s="9"/>
      <c r="F5" s="9"/>
      <c r="G5" s="9"/>
      <c r="H5" s="9"/>
      <c r="I5" s="9"/>
      <c r="J5" s="10"/>
      <c r="K5" s="11"/>
      <c r="L5" s="11"/>
      <c r="M5" s="11"/>
      <c r="N5" s="11"/>
      <c r="O5" s="12"/>
      <c r="P5" s="11"/>
      <c r="Q5" s="11"/>
      <c r="R5" s="11"/>
      <c r="S5" s="13"/>
      <c r="T5" s="41" t="s">
        <v>158</v>
      </c>
      <c r="U5" s="41"/>
      <c r="V5" s="41"/>
    </row>
    <row r="6" spans="2:22" ht="12" customHeight="1" x14ac:dyDescent="0.2">
      <c r="B6" s="8" t="s">
        <v>159</v>
      </c>
      <c r="C6" s="9"/>
      <c r="D6" s="9"/>
      <c r="E6" s="9"/>
      <c r="F6" s="9"/>
      <c r="G6" s="9"/>
      <c r="H6" s="9"/>
      <c r="I6" s="9"/>
      <c r="J6" s="10"/>
      <c r="K6" s="11"/>
      <c r="L6" s="11"/>
      <c r="M6" s="11"/>
      <c r="N6" s="11"/>
      <c r="O6" s="12"/>
      <c r="P6" s="11"/>
      <c r="Q6" s="11"/>
      <c r="R6" s="11"/>
      <c r="S6" s="13"/>
      <c r="T6" s="41" t="s">
        <v>160</v>
      </c>
      <c r="U6" s="41"/>
      <c r="V6" s="41"/>
    </row>
    <row r="7" spans="2:22" ht="22.5" customHeight="1" x14ac:dyDescent="0.2">
      <c r="B7" s="5" t="s">
        <v>0</v>
      </c>
      <c r="C7" s="6" t="s">
        <v>1</v>
      </c>
      <c r="D7" s="14" t="s">
        <v>161</v>
      </c>
      <c r="E7" s="14" t="s">
        <v>175</v>
      </c>
      <c r="F7" s="14" t="s">
        <v>162</v>
      </c>
      <c r="G7" s="6" t="s">
        <v>2</v>
      </c>
      <c r="H7" s="6" t="s">
        <v>3</v>
      </c>
      <c r="I7" s="6" t="s">
        <v>4</v>
      </c>
      <c r="J7" s="6" t="s">
        <v>5</v>
      </c>
      <c r="K7" s="14" t="s">
        <v>163</v>
      </c>
      <c r="L7" s="14" t="s">
        <v>164</v>
      </c>
      <c r="M7" s="15" t="s">
        <v>165</v>
      </c>
      <c r="N7" s="14" t="s">
        <v>166</v>
      </c>
      <c r="O7" s="16" t="s">
        <v>167</v>
      </c>
      <c r="P7" s="17" t="s">
        <v>168</v>
      </c>
      <c r="Q7" s="18" t="s">
        <v>169</v>
      </c>
      <c r="R7" s="19" t="s">
        <v>6</v>
      </c>
      <c r="S7" s="16" t="s">
        <v>170</v>
      </c>
      <c r="T7" s="17" t="s">
        <v>171</v>
      </c>
      <c r="U7" s="17" t="s">
        <v>172</v>
      </c>
      <c r="V7" s="16" t="s">
        <v>173</v>
      </c>
    </row>
    <row r="8" spans="2:22" x14ac:dyDescent="0.2">
      <c r="B8" s="5" t="s">
        <v>7</v>
      </c>
      <c r="C8" s="6">
        <v>395195079000</v>
      </c>
      <c r="D8" s="6">
        <v>0</v>
      </c>
      <c r="E8" s="6">
        <v>0</v>
      </c>
      <c r="F8" s="6">
        <v>395195079000</v>
      </c>
      <c r="G8" s="6">
        <v>0</v>
      </c>
      <c r="H8" s="6">
        <v>395195079000</v>
      </c>
      <c r="I8" s="6">
        <v>33035458677</v>
      </c>
      <c r="J8" s="6">
        <v>33035458677</v>
      </c>
      <c r="K8" s="6">
        <v>362159620323</v>
      </c>
      <c r="L8" s="6">
        <v>26685112882</v>
      </c>
      <c r="M8" s="6">
        <v>26685112882</v>
      </c>
      <c r="N8" s="6">
        <v>6350345795</v>
      </c>
      <c r="O8" s="27">
        <f t="shared" ref="O8:O10" si="0">M8/H8</f>
        <v>6.7523899714348412E-2</v>
      </c>
      <c r="P8" s="6">
        <v>842191156</v>
      </c>
      <c r="Q8" s="6">
        <v>842191156</v>
      </c>
      <c r="R8" s="6">
        <v>25842921726</v>
      </c>
      <c r="S8" s="37">
        <f>+Q8/H8</f>
        <v>2.1310770319586899E-3</v>
      </c>
      <c r="T8" s="6">
        <v>842191156</v>
      </c>
      <c r="U8" s="6">
        <v>842191156</v>
      </c>
      <c r="V8" s="6">
        <v>0</v>
      </c>
    </row>
    <row r="9" spans="2:22" x14ac:dyDescent="0.2">
      <c r="B9" s="5" t="s">
        <v>8</v>
      </c>
      <c r="C9" s="6">
        <v>395195079000</v>
      </c>
      <c r="D9" s="6">
        <v>0</v>
      </c>
      <c r="E9" s="6">
        <v>0</v>
      </c>
      <c r="F9" s="6">
        <v>395195079000</v>
      </c>
      <c r="G9" s="6">
        <v>0</v>
      </c>
      <c r="H9" s="6">
        <v>395195079000</v>
      </c>
      <c r="I9" s="6">
        <v>33035458677</v>
      </c>
      <c r="J9" s="6">
        <v>33035458677</v>
      </c>
      <c r="K9" s="6">
        <v>362159620323</v>
      </c>
      <c r="L9" s="6">
        <v>26685112882</v>
      </c>
      <c r="M9" s="6">
        <v>26685112882</v>
      </c>
      <c r="N9" s="6">
        <v>6350345795</v>
      </c>
      <c r="O9" s="27">
        <f t="shared" si="0"/>
        <v>6.7523899714348412E-2</v>
      </c>
      <c r="P9" s="6">
        <v>842191156</v>
      </c>
      <c r="Q9" s="6">
        <v>842191156</v>
      </c>
      <c r="R9" s="6">
        <v>25842921726</v>
      </c>
      <c r="S9" s="37">
        <f t="shared" ref="S9:S58" si="1">+Q9/H9</f>
        <v>2.1310770319586899E-3</v>
      </c>
      <c r="T9" s="6">
        <v>842191156</v>
      </c>
      <c r="U9" s="6">
        <v>842191156</v>
      </c>
      <c r="V9" s="6">
        <v>0</v>
      </c>
    </row>
    <row r="10" spans="2:22" x14ac:dyDescent="0.2">
      <c r="B10" s="5" t="s">
        <v>9</v>
      </c>
      <c r="C10" s="6">
        <v>242012527000</v>
      </c>
      <c r="D10" s="6">
        <v>0</v>
      </c>
      <c r="E10" s="6">
        <v>0</v>
      </c>
      <c r="F10" s="6">
        <v>242012527000</v>
      </c>
      <c r="G10" s="6">
        <v>0</v>
      </c>
      <c r="H10" s="6">
        <v>242012527000</v>
      </c>
      <c r="I10" s="6">
        <v>2934366996</v>
      </c>
      <c r="J10" s="6">
        <v>2934366996</v>
      </c>
      <c r="K10" s="6">
        <v>239078160004</v>
      </c>
      <c r="L10" s="6">
        <v>2368781976</v>
      </c>
      <c r="M10" s="6">
        <v>2368781976</v>
      </c>
      <c r="N10" s="6">
        <v>565585020</v>
      </c>
      <c r="O10" s="27">
        <f t="shared" si="0"/>
        <v>9.7878486100019119E-3</v>
      </c>
      <c r="P10" s="6">
        <v>842191156</v>
      </c>
      <c r="Q10" s="6">
        <v>842191156</v>
      </c>
      <c r="R10" s="6">
        <v>1526590820</v>
      </c>
      <c r="S10" s="37">
        <f t="shared" si="1"/>
        <v>3.4799486061314502E-3</v>
      </c>
      <c r="T10" s="6">
        <v>842191156</v>
      </c>
      <c r="U10" s="6">
        <v>842191156</v>
      </c>
      <c r="V10" s="6">
        <v>0</v>
      </c>
    </row>
    <row r="11" spans="2:22" s="20" customFormat="1" x14ac:dyDescent="0.2">
      <c r="B11" s="8" t="s">
        <v>174</v>
      </c>
      <c r="C11" s="23">
        <f>+C12+C37</f>
        <v>18164190000</v>
      </c>
      <c r="D11" s="23">
        <f t="shared" ref="D11:N11" si="2">+D12+D37</f>
        <v>0</v>
      </c>
      <c r="E11" s="23">
        <f t="shared" si="2"/>
        <v>0</v>
      </c>
      <c r="F11" s="23">
        <f t="shared" si="2"/>
        <v>18164190000</v>
      </c>
      <c r="G11" s="23">
        <f t="shared" si="2"/>
        <v>0</v>
      </c>
      <c r="H11" s="23">
        <f t="shared" si="2"/>
        <v>18164190000</v>
      </c>
      <c r="I11" s="23">
        <f t="shared" si="2"/>
        <v>820791156</v>
      </c>
      <c r="J11" s="23">
        <f t="shared" si="2"/>
        <v>820791156</v>
      </c>
      <c r="K11" s="23">
        <f t="shared" si="2"/>
        <v>17343398844</v>
      </c>
      <c r="L11" s="23">
        <f t="shared" si="2"/>
        <v>820791156</v>
      </c>
      <c r="M11" s="23">
        <f t="shared" si="2"/>
        <v>820791156</v>
      </c>
      <c r="N11" s="23">
        <f t="shared" si="2"/>
        <v>0</v>
      </c>
      <c r="O11" s="24">
        <f t="shared" ref="O11:O74" si="3">M11/H11</f>
        <v>4.5187324950906153E-2</v>
      </c>
      <c r="P11" s="23">
        <f t="shared" ref="P11:R11" si="4">+P12+P37</f>
        <v>820791156</v>
      </c>
      <c r="Q11" s="23">
        <f t="shared" si="4"/>
        <v>820791156</v>
      </c>
      <c r="R11" s="23">
        <f t="shared" si="4"/>
        <v>0</v>
      </c>
      <c r="S11" s="38">
        <f t="shared" si="1"/>
        <v>4.5187324950906153E-2</v>
      </c>
      <c r="T11" s="23">
        <f t="shared" ref="T11:V11" si="5">+T12+T37</f>
        <v>820791156</v>
      </c>
      <c r="U11" s="23">
        <f t="shared" si="5"/>
        <v>820791156</v>
      </c>
      <c r="V11" s="23">
        <f t="shared" si="5"/>
        <v>0</v>
      </c>
    </row>
    <row r="12" spans="2:22" s="20" customFormat="1" x14ac:dyDescent="0.2">
      <c r="B12" s="8" t="s">
        <v>152</v>
      </c>
      <c r="C12" s="23">
        <f>SUM(C13:C36)</f>
        <v>18097570000</v>
      </c>
      <c r="D12" s="23">
        <f t="shared" ref="D12:N12" si="6">SUM(D13:D36)</f>
        <v>0</v>
      </c>
      <c r="E12" s="23">
        <f t="shared" si="6"/>
        <v>0</v>
      </c>
      <c r="F12" s="23">
        <f t="shared" si="6"/>
        <v>18097570000</v>
      </c>
      <c r="G12" s="23">
        <f t="shared" si="6"/>
        <v>0</v>
      </c>
      <c r="H12" s="23">
        <f t="shared" si="6"/>
        <v>18097570000</v>
      </c>
      <c r="I12" s="23">
        <f t="shared" si="6"/>
        <v>816612648</v>
      </c>
      <c r="J12" s="23">
        <f t="shared" si="6"/>
        <v>816612648</v>
      </c>
      <c r="K12" s="23">
        <f t="shared" si="6"/>
        <v>17280957352</v>
      </c>
      <c r="L12" s="23">
        <f t="shared" si="6"/>
        <v>816612648</v>
      </c>
      <c r="M12" s="23">
        <f t="shared" si="6"/>
        <v>816612648</v>
      </c>
      <c r="N12" s="23">
        <f t="shared" si="6"/>
        <v>0</v>
      </c>
      <c r="O12" s="24">
        <f t="shared" si="3"/>
        <v>4.5122778804005177E-2</v>
      </c>
      <c r="P12" s="23">
        <f t="shared" ref="P12:R12" si="7">SUM(P13:P36)</f>
        <v>816612648</v>
      </c>
      <c r="Q12" s="23">
        <f t="shared" si="7"/>
        <v>816612648</v>
      </c>
      <c r="R12" s="23">
        <f t="shared" si="7"/>
        <v>0</v>
      </c>
      <c r="S12" s="38">
        <f t="shared" si="1"/>
        <v>4.5122778804005177E-2</v>
      </c>
      <c r="T12" s="23">
        <f t="shared" ref="T12:V12" si="8">SUM(T13:T36)</f>
        <v>816612648</v>
      </c>
      <c r="U12" s="23">
        <f t="shared" si="8"/>
        <v>816612648</v>
      </c>
      <c r="V12" s="23">
        <f t="shared" si="8"/>
        <v>0</v>
      </c>
    </row>
    <row r="13" spans="2:22" x14ac:dyDescent="0.2">
      <c r="B13" s="3" t="s">
        <v>12</v>
      </c>
      <c r="C13" s="7">
        <v>7274506000</v>
      </c>
      <c r="D13" s="7">
        <v>0</v>
      </c>
      <c r="E13" s="7">
        <v>0</v>
      </c>
      <c r="F13" s="7">
        <v>7274506000</v>
      </c>
      <c r="G13" s="7">
        <v>0</v>
      </c>
      <c r="H13" s="7">
        <v>7274506000</v>
      </c>
      <c r="I13" s="7">
        <v>508848753</v>
      </c>
      <c r="J13" s="7">
        <v>508848753</v>
      </c>
      <c r="K13" s="7">
        <v>6765657247</v>
      </c>
      <c r="L13" s="7">
        <v>508848753</v>
      </c>
      <c r="M13" s="7">
        <v>508848753</v>
      </c>
      <c r="N13" s="7">
        <v>0</v>
      </c>
      <c r="O13" s="25">
        <f>+M13/H13</f>
        <v>6.9949595615152418E-2</v>
      </c>
      <c r="P13" s="7">
        <v>508848753</v>
      </c>
      <c r="Q13" s="7">
        <v>508848753</v>
      </c>
      <c r="R13" s="7">
        <v>0</v>
      </c>
      <c r="S13" s="37">
        <f t="shared" si="1"/>
        <v>6.9949595615152418E-2</v>
      </c>
      <c r="T13" s="7">
        <v>508848763</v>
      </c>
      <c r="U13" s="7">
        <v>508848763</v>
      </c>
      <c r="V13" s="7">
        <v>-10</v>
      </c>
    </row>
    <row r="14" spans="2:22" x14ac:dyDescent="0.2">
      <c r="B14" s="3" t="s">
        <v>13</v>
      </c>
      <c r="C14" s="7">
        <v>128055000</v>
      </c>
      <c r="D14" s="7">
        <v>0</v>
      </c>
      <c r="E14" s="7">
        <v>0</v>
      </c>
      <c r="F14" s="7">
        <v>128055000</v>
      </c>
      <c r="G14" s="7">
        <v>0</v>
      </c>
      <c r="H14" s="7">
        <v>128055000</v>
      </c>
      <c r="I14" s="7">
        <v>0</v>
      </c>
      <c r="J14" s="7">
        <v>0</v>
      </c>
      <c r="K14" s="7">
        <v>128055000</v>
      </c>
      <c r="L14" s="7">
        <v>0</v>
      </c>
      <c r="M14" s="7">
        <v>0</v>
      </c>
      <c r="N14" s="7">
        <v>0</v>
      </c>
      <c r="O14" s="27">
        <f t="shared" si="3"/>
        <v>0</v>
      </c>
      <c r="P14" s="7">
        <v>0</v>
      </c>
      <c r="Q14" s="7">
        <v>0</v>
      </c>
      <c r="R14" s="7">
        <v>0</v>
      </c>
      <c r="S14" s="25">
        <f>Q14/H14</f>
        <v>0</v>
      </c>
      <c r="T14" s="7">
        <v>0</v>
      </c>
      <c r="U14" s="7">
        <v>0</v>
      </c>
      <c r="V14" s="7">
        <v>0</v>
      </c>
    </row>
    <row r="15" spans="2:22" x14ac:dyDescent="0.2">
      <c r="B15" s="3" t="s">
        <v>14</v>
      </c>
      <c r="C15" s="7">
        <v>552045000</v>
      </c>
      <c r="D15" s="7">
        <v>0</v>
      </c>
      <c r="E15" s="7">
        <v>0</v>
      </c>
      <c r="F15" s="7">
        <v>552045000</v>
      </c>
      <c r="G15" s="7">
        <v>0</v>
      </c>
      <c r="H15" s="7">
        <v>552045000</v>
      </c>
      <c r="I15" s="7">
        <v>42257244</v>
      </c>
      <c r="J15" s="7">
        <v>42257244</v>
      </c>
      <c r="K15" s="7">
        <v>509787756</v>
      </c>
      <c r="L15" s="7">
        <v>42257244</v>
      </c>
      <c r="M15" s="7">
        <v>42257244</v>
      </c>
      <c r="N15" s="7">
        <v>0</v>
      </c>
      <c r="O15" s="27">
        <f t="shared" si="3"/>
        <v>7.6546738037659975E-2</v>
      </c>
      <c r="P15" s="7">
        <v>42257244</v>
      </c>
      <c r="Q15" s="7">
        <v>42257244</v>
      </c>
      <c r="R15" s="7">
        <v>0</v>
      </c>
      <c r="S15" s="37">
        <f t="shared" si="1"/>
        <v>7.6546738037659975E-2</v>
      </c>
      <c r="T15" s="7">
        <v>42257243</v>
      </c>
      <c r="U15" s="7">
        <v>42257243</v>
      </c>
      <c r="V15" s="7">
        <v>1</v>
      </c>
    </row>
    <row r="16" spans="2:22" x14ac:dyDescent="0.2">
      <c r="B16" s="3" t="s">
        <v>15</v>
      </c>
      <c r="C16" s="7">
        <v>9141000</v>
      </c>
      <c r="D16" s="7">
        <v>0</v>
      </c>
      <c r="E16" s="7">
        <v>0</v>
      </c>
      <c r="F16" s="7">
        <v>9141000</v>
      </c>
      <c r="G16" s="7">
        <v>0</v>
      </c>
      <c r="H16" s="7">
        <v>9141000</v>
      </c>
      <c r="I16" s="7">
        <v>422769</v>
      </c>
      <c r="J16" s="7">
        <v>422769</v>
      </c>
      <c r="K16" s="7">
        <v>8718231</v>
      </c>
      <c r="L16" s="7">
        <v>422769</v>
      </c>
      <c r="M16" s="7">
        <v>422769</v>
      </c>
      <c r="N16" s="7">
        <v>0</v>
      </c>
      <c r="O16" s="27">
        <f t="shared" si="3"/>
        <v>4.6249753856252053E-2</v>
      </c>
      <c r="P16" s="7">
        <v>422769</v>
      </c>
      <c r="Q16" s="7">
        <v>422769</v>
      </c>
      <c r="R16" s="7">
        <v>0</v>
      </c>
      <c r="S16" s="37">
        <f t="shared" si="1"/>
        <v>4.6249753856252053E-2</v>
      </c>
      <c r="T16" s="7">
        <v>422768</v>
      </c>
      <c r="U16" s="7">
        <v>422768</v>
      </c>
      <c r="V16" s="7">
        <v>1</v>
      </c>
    </row>
    <row r="17" spans="2:22" x14ac:dyDescent="0.2">
      <c r="B17" s="3" t="s">
        <v>16</v>
      </c>
      <c r="C17" s="7">
        <v>14718000</v>
      </c>
      <c r="D17" s="7">
        <v>0</v>
      </c>
      <c r="E17" s="7">
        <v>0</v>
      </c>
      <c r="F17" s="7">
        <v>14718000</v>
      </c>
      <c r="G17" s="7">
        <v>0</v>
      </c>
      <c r="H17" s="7">
        <v>14718000</v>
      </c>
      <c r="I17" s="7">
        <v>1562366</v>
      </c>
      <c r="J17" s="7">
        <v>1562366</v>
      </c>
      <c r="K17" s="7">
        <v>13155634</v>
      </c>
      <c r="L17" s="7">
        <v>1562366</v>
      </c>
      <c r="M17" s="7">
        <v>1562366</v>
      </c>
      <c r="N17" s="7">
        <v>0</v>
      </c>
      <c r="O17" s="27">
        <f t="shared" si="3"/>
        <v>0.10615341758391086</v>
      </c>
      <c r="P17" s="7">
        <v>1562366</v>
      </c>
      <c r="Q17" s="7">
        <v>1562366</v>
      </c>
      <c r="R17" s="7">
        <v>0</v>
      </c>
      <c r="S17" s="37">
        <f t="shared" si="1"/>
        <v>0.10615341758391086</v>
      </c>
      <c r="T17" s="7">
        <v>1562366</v>
      </c>
      <c r="U17" s="7">
        <v>1562366</v>
      </c>
      <c r="V17" s="7">
        <v>0</v>
      </c>
    </row>
    <row r="18" spans="2:22" x14ac:dyDescent="0.2">
      <c r="B18" s="3" t="s">
        <v>17</v>
      </c>
      <c r="C18" s="7">
        <v>232774000</v>
      </c>
      <c r="D18" s="7">
        <v>0</v>
      </c>
      <c r="E18" s="7">
        <v>0</v>
      </c>
      <c r="F18" s="7">
        <v>232774000</v>
      </c>
      <c r="G18" s="7">
        <v>0</v>
      </c>
      <c r="H18" s="7">
        <v>232774000</v>
      </c>
      <c r="I18" s="7">
        <v>43488274</v>
      </c>
      <c r="J18" s="7">
        <v>43488274</v>
      </c>
      <c r="K18" s="7">
        <v>189285726</v>
      </c>
      <c r="L18" s="7">
        <v>43488274</v>
      </c>
      <c r="M18" s="7">
        <v>43488274</v>
      </c>
      <c r="N18" s="7">
        <v>0</v>
      </c>
      <c r="O18" s="27">
        <f t="shared" si="3"/>
        <v>0.18682616615257719</v>
      </c>
      <c r="P18" s="7">
        <v>43488274</v>
      </c>
      <c r="Q18" s="7">
        <v>43488274</v>
      </c>
      <c r="R18" s="7">
        <v>0</v>
      </c>
      <c r="S18" s="37">
        <f t="shared" si="1"/>
        <v>0.18682616615257719</v>
      </c>
      <c r="T18" s="7">
        <v>43488273</v>
      </c>
      <c r="U18" s="7">
        <v>43488273</v>
      </c>
      <c r="V18" s="7">
        <v>1</v>
      </c>
    </row>
    <row r="19" spans="2:22" x14ac:dyDescent="0.2">
      <c r="B19" s="3" t="s">
        <v>18</v>
      </c>
      <c r="C19" s="7">
        <v>1020816000</v>
      </c>
      <c r="D19" s="7">
        <v>0</v>
      </c>
      <c r="E19" s="7">
        <v>0</v>
      </c>
      <c r="F19" s="7">
        <v>1020816000</v>
      </c>
      <c r="G19" s="7">
        <v>0</v>
      </c>
      <c r="H19" s="7">
        <v>1020816000</v>
      </c>
      <c r="I19" s="7">
        <v>0</v>
      </c>
      <c r="J19" s="7">
        <v>0</v>
      </c>
      <c r="K19" s="7">
        <v>1020816000</v>
      </c>
      <c r="L19" s="7">
        <v>0</v>
      </c>
      <c r="M19" s="7">
        <v>0</v>
      </c>
      <c r="N19" s="7">
        <v>0</v>
      </c>
      <c r="O19" s="27">
        <f t="shared" si="3"/>
        <v>0</v>
      </c>
      <c r="P19" s="7">
        <v>0</v>
      </c>
      <c r="Q19" s="7">
        <v>0</v>
      </c>
      <c r="R19" s="7">
        <v>0</v>
      </c>
      <c r="S19" s="25">
        <f>Q19/H19</f>
        <v>0</v>
      </c>
      <c r="T19" s="7">
        <v>0</v>
      </c>
      <c r="U19" s="7">
        <v>0</v>
      </c>
      <c r="V19" s="7">
        <v>0</v>
      </c>
    </row>
    <row r="20" spans="2:22" x14ac:dyDescent="0.2">
      <c r="B20" s="3" t="s">
        <v>19</v>
      </c>
      <c r="C20" s="7">
        <v>489679000</v>
      </c>
      <c r="D20" s="7">
        <v>0</v>
      </c>
      <c r="E20" s="7">
        <v>0</v>
      </c>
      <c r="F20" s="7">
        <v>489679000</v>
      </c>
      <c r="G20" s="7">
        <v>0</v>
      </c>
      <c r="H20" s="7">
        <v>489679000</v>
      </c>
      <c r="I20" s="7">
        <v>4508366</v>
      </c>
      <c r="J20" s="7">
        <v>4508366</v>
      </c>
      <c r="K20" s="7">
        <v>485170634</v>
      </c>
      <c r="L20" s="7">
        <v>4508366</v>
      </c>
      <c r="M20" s="7">
        <v>4508366</v>
      </c>
      <c r="N20" s="7">
        <v>0</v>
      </c>
      <c r="O20" s="27">
        <f t="shared" si="3"/>
        <v>9.2067783180410021E-3</v>
      </c>
      <c r="P20" s="7">
        <v>4508366</v>
      </c>
      <c r="Q20" s="7">
        <v>4508366</v>
      </c>
      <c r="R20" s="7">
        <v>0</v>
      </c>
      <c r="S20" s="37">
        <f t="shared" si="1"/>
        <v>9.2067783180410021E-3</v>
      </c>
      <c r="T20" s="7">
        <v>4508365</v>
      </c>
      <c r="U20" s="7">
        <v>4508365</v>
      </c>
      <c r="V20" s="7">
        <v>1</v>
      </c>
    </row>
    <row r="21" spans="2:22" x14ac:dyDescent="0.2">
      <c r="B21" s="3" t="s">
        <v>20</v>
      </c>
      <c r="C21" s="7">
        <v>2480370000</v>
      </c>
      <c r="D21" s="7">
        <v>0</v>
      </c>
      <c r="E21" s="7">
        <v>0</v>
      </c>
      <c r="F21" s="7">
        <v>2480370000</v>
      </c>
      <c r="G21" s="7">
        <v>0</v>
      </c>
      <c r="H21" s="7">
        <v>2480370000</v>
      </c>
      <c r="I21" s="7">
        <v>170679616</v>
      </c>
      <c r="J21" s="7">
        <v>170679616</v>
      </c>
      <c r="K21" s="7">
        <v>2309690384</v>
      </c>
      <c r="L21" s="7">
        <v>170679616</v>
      </c>
      <c r="M21" s="7">
        <v>170679616</v>
      </c>
      <c r="N21" s="7">
        <v>0</v>
      </c>
      <c r="O21" s="27">
        <f t="shared" si="3"/>
        <v>6.8812159476207183E-2</v>
      </c>
      <c r="P21" s="7">
        <v>170679616</v>
      </c>
      <c r="Q21" s="7">
        <v>170679616</v>
      </c>
      <c r="R21" s="7">
        <v>0</v>
      </c>
      <c r="S21" s="37">
        <f t="shared" si="1"/>
        <v>6.8812159476207183E-2</v>
      </c>
      <c r="T21" s="7">
        <v>170679616</v>
      </c>
      <c r="U21" s="7">
        <v>170679616</v>
      </c>
      <c r="V21" s="7">
        <v>0</v>
      </c>
    </row>
    <row r="22" spans="2:22" x14ac:dyDescent="0.2">
      <c r="B22" s="3" t="s">
        <v>21</v>
      </c>
      <c r="C22" s="7">
        <v>1134271000</v>
      </c>
      <c r="D22" s="7">
        <v>0</v>
      </c>
      <c r="E22" s="7">
        <v>0</v>
      </c>
      <c r="F22" s="7">
        <v>1134271000</v>
      </c>
      <c r="G22" s="7">
        <v>0</v>
      </c>
      <c r="H22" s="7">
        <v>1134271000</v>
      </c>
      <c r="I22" s="7">
        <v>0</v>
      </c>
      <c r="J22" s="7">
        <v>0</v>
      </c>
      <c r="K22" s="7">
        <v>1134271000</v>
      </c>
      <c r="L22" s="7">
        <v>0</v>
      </c>
      <c r="M22" s="7">
        <v>0</v>
      </c>
      <c r="N22" s="7">
        <v>0</v>
      </c>
      <c r="O22" s="27">
        <f t="shared" si="3"/>
        <v>0</v>
      </c>
      <c r="P22" s="7">
        <v>0</v>
      </c>
      <c r="Q22" s="7">
        <v>0</v>
      </c>
      <c r="R22" s="7">
        <v>0</v>
      </c>
      <c r="S22" s="25">
        <f>Q22/H22</f>
        <v>0</v>
      </c>
      <c r="T22" s="7">
        <v>0</v>
      </c>
      <c r="U22" s="7">
        <v>0</v>
      </c>
      <c r="V22" s="7">
        <v>0</v>
      </c>
    </row>
    <row r="23" spans="2:22" x14ac:dyDescent="0.2">
      <c r="B23" s="3" t="s">
        <v>22</v>
      </c>
      <c r="C23" s="7">
        <v>54885000</v>
      </c>
      <c r="D23" s="7">
        <v>0</v>
      </c>
      <c r="E23" s="7">
        <v>0</v>
      </c>
      <c r="F23" s="7">
        <v>54885000</v>
      </c>
      <c r="G23" s="7">
        <v>0</v>
      </c>
      <c r="H23" s="7">
        <v>54885000</v>
      </c>
      <c r="I23" s="7">
        <v>5328216</v>
      </c>
      <c r="J23" s="7">
        <v>5328216</v>
      </c>
      <c r="K23" s="7">
        <v>49556784</v>
      </c>
      <c r="L23" s="7">
        <v>5328216</v>
      </c>
      <c r="M23" s="7">
        <v>5328216</v>
      </c>
      <c r="N23" s="7">
        <v>0</v>
      </c>
      <c r="O23" s="27">
        <f t="shared" si="3"/>
        <v>9.7079639245695543E-2</v>
      </c>
      <c r="P23" s="7">
        <v>5328216</v>
      </c>
      <c r="Q23" s="7">
        <v>5328216</v>
      </c>
      <c r="R23" s="7">
        <v>0</v>
      </c>
      <c r="S23" s="37">
        <f t="shared" si="1"/>
        <v>9.7079639245695543E-2</v>
      </c>
      <c r="T23" s="7">
        <v>5328213</v>
      </c>
      <c r="U23" s="7">
        <v>5328213</v>
      </c>
      <c r="V23" s="7">
        <v>3</v>
      </c>
    </row>
    <row r="24" spans="2:22" x14ac:dyDescent="0.2">
      <c r="B24" s="3" t="s">
        <v>23</v>
      </c>
      <c r="C24" s="7">
        <v>719460000</v>
      </c>
      <c r="D24" s="7">
        <v>0</v>
      </c>
      <c r="E24" s="7">
        <v>0</v>
      </c>
      <c r="F24" s="7">
        <v>719460000</v>
      </c>
      <c r="G24" s="7">
        <v>0</v>
      </c>
      <c r="H24" s="7">
        <v>719460000</v>
      </c>
      <c r="I24" s="7">
        <v>1991400</v>
      </c>
      <c r="J24" s="7">
        <v>1991400</v>
      </c>
      <c r="K24" s="7">
        <v>717468600</v>
      </c>
      <c r="L24" s="7">
        <v>1991400</v>
      </c>
      <c r="M24" s="7">
        <v>1991400</v>
      </c>
      <c r="N24" s="7">
        <v>0</v>
      </c>
      <c r="O24" s="27">
        <f t="shared" si="3"/>
        <v>2.7679092652822951E-3</v>
      </c>
      <c r="P24" s="7">
        <v>1991400</v>
      </c>
      <c r="Q24" s="7">
        <v>1991400</v>
      </c>
      <c r="R24" s="7">
        <v>0</v>
      </c>
      <c r="S24" s="37">
        <f t="shared" si="1"/>
        <v>2.7679092652822951E-3</v>
      </c>
      <c r="T24" s="7">
        <v>1991400</v>
      </c>
      <c r="U24" s="7">
        <v>1991400</v>
      </c>
      <c r="V24" s="7">
        <v>0</v>
      </c>
    </row>
    <row r="25" spans="2:22" x14ac:dyDescent="0.2">
      <c r="B25" s="3" t="s">
        <v>24</v>
      </c>
      <c r="C25" s="7">
        <v>568110000</v>
      </c>
      <c r="D25" s="7">
        <v>0</v>
      </c>
      <c r="E25" s="7">
        <v>0</v>
      </c>
      <c r="F25" s="7">
        <v>568110000</v>
      </c>
      <c r="G25" s="7">
        <v>0</v>
      </c>
      <c r="H25" s="7">
        <v>568110000</v>
      </c>
      <c r="I25" s="7">
        <v>0</v>
      </c>
      <c r="J25" s="7">
        <v>0</v>
      </c>
      <c r="K25" s="7">
        <v>568110000</v>
      </c>
      <c r="L25" s="7">
        <v>0</v>
      </c>
      <c r="M25" s="7">
        <v>0</v>
      </c>
      <c r="N25" s="7">
        <v>0</v>
      </c>
      <c r="O25" s="27">
        <f t="shared" si="3"/>
        <v>0</v>
      </c>
      <c r="P25" s="7">
        <v>0</v>
      </c>
      <c r="Q25" s="7">
        <v>0</v>
      </c>
      <c r="R25" s="7">
        <v>0</v>
      </c>
      <c r="S25" s="25">
        <f>Q25/H25</f>
        <v>0</v>
      </c>
      <c r="T25" s="7">
        <v>0</v>
      </c>
      <c r="U25" s="7">
        <v>0</v>
      </c>
      <c r="V25" s="7">
        <v>0</v>
      </c>
    </row>
    <row r="26" spans="2:22" x14ac:dyDescent="0.2">
      <c r="B26" s="3" t="s">
        <v>25</v>
      </c>
      <c r="C26" s="7">
        <v>24851000</v>
      </c>
      <c r="D26" s="7">
        <v>0</v>
      </c>
      <c r="E26" s="7">
        <v>0</v>
      </c>
      <c r="F26" s="7">
        <v>24851000</v>
      </c>
      <c r="G26" s="7">
        <v>0</v>
      </c>
      <c r="H26" s="7">
        <v>24851000</v>
      </c>
      <c r="I26" s="7">
        <v>0</v>
      </c>
      <c r="J26" s="7">
        <v>0</v>
      </c>
      <c r="K26" s="7">
        <v>24851000</v>
      </c>
      <c r="L26" s="7">
        <v>0</v>
      </c>
      <c r="M26" s="7">
        <v>0</v>
      </c>
      <c r="N26" s="7">
        <v>0</v>
      </c>
      <c r="O26" s="27">
        <f t="shared" si="3"/>
        <v>0</v>
      </c>
      <c r="P26" s="7">
        <v>0</v>
      </c>
      <c r="Q26" s="7">
        <v>0</v>
      </c>
      <c r="R26" s="7">
        <v>0</v>
      </c>
      <c r="S26" s="25">
        <f>Q26/H26</f>
        <v>0</v>
      </c>
      <c r="T26" s="7">
        <v>0</v>
      </c>
      <c r="U26" s="7">
        <v>0</v>
      </c>
      <c r="V26" s="7">
        <v>0</v>
      </c>
    </row>
    <row r="27" spans="2:22" x14ac:dyDescent="0.2">
      <c r="B27" s="3" t="s">
        <v>26</v>
      </c>
      <c r="C27" s="7">
        <v>887161000</v>
      </c>
      <c r="D27" s="7">
        <v>0</v>
      </c>
      <c r="E27" s="7">
        <v>0</v>
      </c>
      <c r="F27" s="7">
        <v>887161000</v>
      </c>
      <c r="G27" s="7">
        <v>0</v>
      </c>
      <c r="H27" s="7">
        <v>887161000</v>
      </c>
      <c r="I27" s="7">
        <v>1555800</v>
      </c>
      <c r="J27" s="7">
        <v>1555800</v>
      </c>
      <c r="K27" s="7">
        <v>885605200</v>
      </c>
      <c r="L27" s="7">
        <v>1555800</v>
      </c>
      <c r="M27" s="7">
        <v>1555800</v>
      </c>
      <c r="N27" s="7">
        <v>0</v>
      </c>
      <c r="O27" s="27">
        <f t="shared" si="3"/>
        <v>1.7536839423734814E-3</v>
      </c>
      <c r="P27" s="7">
        <v>1555800</v>
      </c>
      <c r="Q27" s="7">
        <v>1555800</v>
      </c>
      <c r="R27" s="7">
        <v>0</v>
      </c>
      <c r="S27" s="37">
        <f t="shared" si="1"/>
        <v>1.7536839423734814E-3</v>
      </c>
      <c r="T27" s="7">
        <v>1555800</v>
      </c>
      <c r="U27" s="7">
        <v>1555800</v>
      </c>
      <c r="V27" s="7">
        <v>0</v>
      </c>
    </row>
    <row r="28" spans="2:22" x14ac:dyDescent="0.2">
      <c r="B28" s="3" t="s">
        <v>27</v>
      </c>
      <c r="C28" s="7">
        <v>956897000</v>
      </c>
      <c r="D28" s="7">
        <v>0</v>
      </c>
      <c r="E28" s="7">
        <v>0</v>
      </c>
      <c r="F28" s="7">
        <v>956897000</v>
      </c>
      <c r="G28" s="7">
        <v>0</v>
      </c>
      <c r="H28" s="7">
        <v>956897000</v>
      </c>
      <c r="I28" s="7">
        <v>0</v>
      </c>
      <c r="J28" s="7">
        <v>0</v>
      </c>
      <c r="K28" s="7">
        <v>956897000</v>
      </c>
      <c r="L28" s="7">
        <v>0</v>
      </c>
      <c r="M28" s="7">
        <v>0</v>
      </c>
      <c r="N28" s="7">
        <v>0</v>
      </c>
      <c r="O28" s="27">
        <f t="shared" si="3"/>
        <v>0</v>
      </c>
      <c r="P28" s="7">
        <v>0</v>
      </c>
      <c r="Q28" s="7">
        <v>0</v>
      </c>
      <c r="R28" s="7">
        <v>0</v>
      </c>
      <c r="S28" s="25">
        <f>Q28/H28</f>
        <v>0</v>
      </c>
      <c r="T28" s="7">
        <v>0</v>
      </c>
      <c r="U28" s="7">
        <v>0</v>
      </c>
      <c r="V28" s="7">
        <v>0</v>
      </c>
    </row>
    <row r="29" spans="2:22" x14ac:dyDescent="0.2">
      <c r="B29" s="3" t="s">
        <v>28</v>
      </c>
      <c r="C29" s="7">
        <v>293280000</v>
      </c>
      <c r="D29" s="7">
        <v>0</v>
      </c>
      <c r="E29" s="7">
        <v>0</v>
      </c>
      <c r="F29" s="7">
        <v>293280000</v>
      </c>
      <c r="G29" s="7">
        <v>0</v>
      </c>
      <c r="H29" s="7">
        <v>293280000</v>
      </c>
      <c r="I29" s="7">
        <v>0</v>
      </c>
      <c r="J29" s="7">
        <v>0</v>
      </c>
      <c r="K29" s="7">
        <v>293280000</v>
      </c>
      <c r="L29" s="7">
        <v>0</v>
      </c>
      <c r="M29" s="7">
        <v>0</v>
      </c>
      <c r="N29" s="7">
        <v>0</v>
      </c>
      <c r="O29" s="27">
        <f t="shared" si="3"/>
        <v>0</v>
      </c>
      <c r="P29" s="7">
        <v>0</v>
      </c>
      <c r="Q29" s="7">
        <v>0</v>
      </c>
      <c r="R29" s="7">
        <v>0</v>
      </c>
      <c r="S29" s="25">
        <f>Q29/H29</f>
        <v>0</v>
      </c>
      <c r="T29" s="7">
        <v>0</v>
      </c>
      <c r="U29" s="7">
        <v>0</v>
      </c>
      <c r="V29" s="7">
        <v>0</v>
      </c>
    </row>
    <row r="30" spans="2:22" x14ac:dyDescent="0.2">
      <c r="B30" s="3" t="s">
        <v>29</v>
      </c>
      <c r="C30" s="7">
        <v>494499000</v>
      </c>
      <c r="D30" s="7">
        <v>0</v>
      </c>
      <c r="E30" s="7">
        <v>0</v>
      </c>
      <c r="F30" s="7">
        <v>494499000</v>
      </c>
      <c r="G30" s="7">
        <v>0</v>
      </c>
      <c r="H30" s="7">
        <v>494499000</v>
      </c>
      <c r="I30" s="7">
        <v>497900</v>
      </c>
      <c r="J30" s="7">
        <v>497900</v>
      </c>
      <c r="K30" s="7">
        <v>494001100</v>
      </c>
      <c r="L30" s="7">
        <v>497900</v>
      </c>
      <c r="M30" s="7">
        <v>497900</v>
      </c>
      <c r="N30" s="7">
        <v>0</v>
      </c>
      <c r="O30" s="27">
        <f t="shared" si="3"/>
        <v>1.0068776681044856E-3</v>
      </c>
      <c r="P30" s="7">
        <v>497900</v>
      </c>
      <c r="Q30" s="7">
        <v>497900</v>
      </c>
      <c r="R30" s="7">
        <v>0</v>
      </c>
      <c r="S30" s="37">
        <f t="shared" si="1"/>
        <v>1.0068776681044856E-3</v>
      </c>
      <c r="T30" s="7">
        <v>497900</v>
      </c>
      <c r="U30" s="7">
        <v>497900</v>
      </c>
      <c r="V30" s="7">
        <v>0</v>
      </c>
    </row>
    <row r="31" spans="2:22" x14ac:dyDescent="0.2">
      <c r="B31" s="3" t="s">
        <v>30</v>
      </c>
      <c r="C31" s="7">
        <v>60904000</v>
      </c>
      <c r="D31" s="7">
        <v>0</v>
      </c>
      <c r="E31" s="7">
        <v>0</v>
      </c>
      <c r="F31" s="7">
        <v>60904000</v>
      </c>
      <c r="G31" s="7">
        <v>0</v>
      </c>
      <c r="H31" s="7">
        <v>60904000</v>
      </c>
      <c r="I31" s="7">
        <v>65000</v>
      </c>
      <c r="J31" s="7">
        <v>65000</v>
      </c>
      <c r="K31" s="7">
        <v>60839000</v>
      </c>
      <c r="L31" s="7">
        <v>65000</v>
      </c>
      <c r="M31" s="7">
        <v>65000</v>
      </c>
      <c r="N31" s="7">
        <v>0</v>
      </c>
      <c r="O31" s="27">
        <f t="shared" si="3"/>
        <v>1.067253382372258E-3</v>
      </c>
      <c r="P31" s="7">
        <v>65000</v>
      </c>
      <c r="Q31" s="7">
        <v>65000</v>
      </c>
      <c r="R31" s="7">
        <v>0</v>
      </c>
      <c r="S31" s="37">
        <f t="shared" si="1"/>
        <v>1.067253382372258E-3</v>
      </c>
      <c r="T31" s="7">
        <v>65000</v>
      </c>
      <c r="U31" s="7">
        <v>65000</v>
      </c>
      <c r="V31" s="7">
        <v>0</v>
      </c>
    </row>
    <row r="32" spans="2:22" x14ac:dyDescent="0.2">
      <c r="B32" s="3" t="s">
        <v>31</v>
      </c>
      <c r="C32" s="7">
        <v>370913000</v>
      </c>
      <c r="D32" s="7">
        <v>0</v>
      </c>
      <c r="E32" s="7">
        <v>0</v>
      </c>
      <c r="F32" s="7">
        <v>370913000</v>
      </c>
      <c r="G32" s="7">
        <v>0</v>
      </c>
      <c r="H32" s="7">
        <v>370913000</v>
      </c>
      <c r="I32" s="7">
        <v>373500</v>
      </c>
      <c r="J32" s="7">
        <v>373500</v>
      </c>
      <c r="K32" s="7">
        <v>370539500</v>
      </c>
      <c r="L32" s="7">
        <v>373500</v>
      </c>
      <c r="M32" s="7">
        <v>373500</v>
      </c>
      <c r="N32" s="7">
        <v>0</v>
      </c>
      <c r="O32" s="27">
        <f t="shared" si="3"/>
        <v>1.0069746813942892E-3</v>
      </c>
      <c r="P32" s="7">
        <v>373500</v>
      </c>
      <c r="Q32" s="7">
        <v>373500</v>
      </c>
      <c r="R32" s="7">
        <v>0</v>
      </c>
      <c r="S32" s="37">
        <f t="shared" si="1"/>
        <v>1.0069746813942892E-3</v>
      </c>
      <c r="T32" s="7">
        <v>373500</v>
      </c>
      <c r="U32" s="7">
        <v>373500</v>
      </c>
      <c r="V32" s="7">
        <v>0</v>
      </c>
    </row>
    <row r="33" spans="2:22" x14ac:dyDescent="0.2">
      <c r="B33" s="3" t="s">
        <v>32</v>
      </c>
      <c r="C33" s="7">
        <v>247275000</v>
      </c>
      <c r="D33" s="7">
        <v>0</v>
      </c>
      <c r="E33" s="7">
        <v>0</v>
      </c>
      <c r="F33" s="7">
        <v>247275000</v>
      </c>
      <c r="G33" s="7">
        <v>0</v>
      </c>
      <c r="H33" s="7">
        <v>247275000</v>
      </c>
      <c r="I33" s="7">
        <v>249100</v>
      </c>
      <c r="J33" s="7">
        <v>249100</v>
      </c>
      <c r="K33" s="7">
        <v>247025900</v>
      </c>
      <c r="L33" s="7">
        <v>249100</v>
      </c>
      <c r="M33" s="7">
        <v>249100</v>
      </c>
      <c r="N33" s="7">
        <v>0</v>
      </c>
      <c r="O33" s="27">
        <f t="shared" si="3"/>
        <v>1.0073804468708927E-3</v>
      </c>
      <c r="P33" s="7">
        <v>249100</v>
      </c>
      <c r="Q33" s="7">
        <v>249100</v>
      </c>
      <c r="R33" s="7">
        <v>0</v>
      </c>
      <c r="S33" s="37">
        <f t="shared" si="1"/>
        <v>1.0073804468708927E-3</v>
      </c>
      <c r="T33" s="7">
        <v>249100</v>
      </c>
      <c r="U33" s="7">
        <v>249100</v>
      </c>
      <c r="V33" s="7">
        <v>0</v>
      </c>
    </row>
    <row r="34" spans="2:22" x14ac:dyDescent="0.2">
      <c r="B34" s="3" t="s">
        <v>33</v>
      </c>
      <c r="C34" s="7">
        <v>40450000</v>
      </c>
      <c r="D34" s="7">
        <v>0</v>
      </c>
      <c r="E34" s="7">
        <v>0</v>
      </c>
      <c r="F34" s="7">
        <v>40450000</v>
      </c>
      <c r="G34" s="7">
        <v>0</v>
      </c>
      <c r="H34" s="7">
        <v>40450000</v>
      </c>
      <c r="I34" s="7">
        <v>508075</v>
      </c>
      <c r="J34" s="7">
        <v>508075</v>
      </c>
      <c r="K34" s="7">
        <v>39941925</v>
      </c>
      <c r="L34" s="7">
        <v>508075</v>
      </c>
      <c r="M34" s="7">
        <v>508075</v>
      </c>
      <c r="N34" s="7">
        <v>0</v>
      </c>
      <c r="O34" s="27">
        <f t="shared" si="3"/>
        <v>1.2560568603213845E-2</v>
      </c>
      <c r="P34" s="7">
        <v>508075</v>
      </c>
      <c r="Q34" s="7">
        <v>508075</v>
      </c>
      <c r="R34" s="7">
        <v>0</v>
      </c>
      <c r="S34" s="37">
        <f t="shared" si="1"/>
        <v>1.2560568603213845E-2</v>
      </c>
      <c r="T34" s="7">
        <v>508074</v>
      </c>
      <c r="U34" s="7">
        <v>508074</v>
      </c>
      <c r="V34" s="7">
        <v>1</v>
      </c>
    </row>
    <row r="35" spans="2:22" x14ac:dyDescent="0.2">
      <c r="B35" s="3" t="s">
        <v>34</v>
      </c>
      <c r="C35" s="7">
        <v>35623000</v>
      </c>
      <c r="D35" s="7">
        <v>0</v>
      </c>
      <c r="E35" s="7">
        <v>0</v>
      </c>
      <c r="F35" s="7">
        <v>35623000</v>
      </c>
      <c r="G35" s="7">
        <v>0</v>
      </c>
      <c r="H35" s="7">
        <v>35623000</v>
      </c>
      <c r="I35" s="7">
        <v>33755949</v>
      </c>
      <c r="J35" s="7">
        <v>33755949</v>
      </c>
      <c r="K35" s="7">
        <v>1867051</v>
      </c>
      <c r="L35" s="7">
        <v>33755949</v>
      </c>
      <c r="M35" s="7">
        <v>33755949</v>
      </c>
      <c r="N35" s="7">
        <v>0</v>
      </c>
      <c r="O35" s="27">
        <f t="shared" si="3"/>
        <v>0.9475886084832833</v>
      </c>
      <c r="P35" s="7">
        <v>33755949</v>
      </c>
      <c r="Q35" s="7">
        <v>33755949</v>
      </c>
      <c r="R35" s="7">
        <v>0</v>
      </c>
      <c r="S35" s="37">
        <f t="shared" si="1"/>
        <v>0.9475886084832833</v>
      </c>
      <c r="T35" s="7">
        <v>33755948</v>
      </c>
      <c r="U35" s="7">
        <v>33755948</v>
      </c>
      <c r="V35" s="7">
        <v>1</v>
      </c>
    </row>
    <row r="36" spans="2:22" x14ac:dyDescent="0.2">
      <c r="B36" s="3" t="s">
        <v>35</v>
      </c>
      <c r="C36" s="7">
        <v>6887000</v>
      </c>
      <c r="D36" s="7">
        <v>0</v>
      </c>
      <c r="E36" s="7">
        <v>0</v>
      </c>
      <c r="F36" s="7">
        <v>6887000</v>
      </c>
      <c r="G36" s="7">
        <v>0</v>
      </c>
      <c r="H36" s="7">
        <v>6887000</v>
      </c>
      <c r="I36" s="7">
        <v>520320</v>
      </c>
      <c r="J36" s="7">
        <v>520320</v>
      </c>
      <c r="K36" s="7">
        <v>6366680</v>
      </c>
      <c r="L36" s="7">
        <v>520320</v>
      </c>
      <c r="M36" s="7">
        <v>520320</v>
      </c>
      <c r="N36" s="7">
        <v>0</v>
      </c>
      <c r="O36" s="27">
        <f t="shared" si="3"/>
        <v>7.5551038187890232E-2</v>
      </c>
      <c r="P36" s="7">
        <v>520320</v>
      </c>
      <c r="Q36" s="7">
        <v>520320</v>
      </c>
      <c r="R36" s="7">
        <v>0</v>
      </c>
      <c r="S36" s="37">
        <f t="shared" si="1"/>
        <v>7.5551038187890232E-2</v>
      </c>
      <c r="T36" s="7">
        <v>520319</v>
      </c>
      <c r="U36" s="7">
        <v>520319</v>
      </c>
      <c r="V36" s="7">
        <v>1</v>
      </c>
    </row>
    <row r="37" spans="2:22" s="21" customFormat="1" x14ac:dyDescent="0.2">
      <c r="B37" s="8" t="s">
        <v>151</v>
      </c>
      <c r="C37" s="23">
        <f>SUM(C38:C52)</f>
        <v>66620000</v>
      </c>
      <c r="D37" s="23">
        <f t="shared" ref="D37:N37" si="9">SUM(D38:D52)</f>
        <v>0</v>
      </c>
      <c r="E37" s="23">
        <f t="shared" si="9"/>
        <v>0</v>
      </c>
      <c r="F37" s="23">
        <f t="shared" si="9"/>
        <v>66620000</v>
      </c>
      <c r="G37" s="23">
        <f t="shared" si="9"/>
        <v>0</v>
      </c>
      <c r="H37" s="23">
        <f t="shared" si="9"/>
        <v>66620000</v>
      </c>
      <c r="I37" s="23">
        <f t="shared" si="9"/>
        <v>4178508</v>
      </c>
      <c r="J37" s="23">
        <f t="shared" si="9"/>
        <v>4178508</v>
      </c>
      <c r="K37" s="23">
        <f t="shared" si="9"/>
        <v>62441492</v>
      </c>
      <c r="L37" s="23">
        <f t="shared" si="9"/>
        <v>4178508</v>
      </c>
      <c r="M37" s="23">
        <f t="shared" si="9"/>
        <v>4178508</v>
      </c>
      <c r="N37" s="23">
        <f t="shared" si="9"/>
        <v>0</v>
      </c>
      <c r="O37" s="24">
        <f t="shared" si="3"/>
        <v>6.2721525067547287E-2</v>
      </c>
      <c r="P37" s="23">
        <f t="shared" ref="P37:R37" si="10">SUM(P38:P52)</f>
        <v>4178508</v>
      </c>
      <c r="Q37" s="23">
        <f t="shared" si="10"/>
        <v>4178508</v>
      </c>
      <c r="R37" s="23">
        <f t="shared" si="10"/>
        <v>0</v>
      </c>
      <c r="S37" s="38">
        <f t="shared" si="1"/>
        <v>6.2721525067547287E-2</v>
      </c>
      <c r="T37" s="23">
        <f t="shared" ref="T37:V37" si="11">SUM(T38:T52)</f>
        <v>4178508</v>
      </c>
      <c r="U37" s="23">
        <f t="shared" si="11"/>
        <v>4178508</v>
      </c>
      <c r="V37" s="23">
        <f t="shared" si="11"/>
        <v>0</v>
      </c>
    </row>
    <row r="38" spans="2:22" x14ac:dyDescent="0.2">
      <c r="B38" s="3" t="s">
        <v>36</v>
      </c>
      <c r="C38" s="7">
        <v>35945000</v>
      </c>
      <c r="D38" s="7">
        <v>0</v>
      </c>
      <c r="E38" s="7">
        <v>0</v>
      </c>
      <c r="F38" s="7">
        <v>35945000</v>
      </c>
      <c r="G38" s="7">
        <v>0</v>
      </c>
      <c r="H38" s="7">
        <v>35945000</v>
      </c>
      <c r="I38" s="7">
        <v>2859837</v>
      </c>
      <c r="J38" s="7">
        <v>2859837</v>
      </c>
      <c r="K38" s="7">
        <v>33085163</v>
      </c>
      <c r="L38" s="7">
        <v>2859837</v>
      </c>
      <c r="M38" s="7">
        <v>2859837</v>
      </c>
      <c r="N38" s="7">
        <v>0</v>
      </c>
      <c r="O38" s="27">
        <f t="shared" si="3"/>
        <v>7.9561468910836E-2</v>
      </c>
      <c r="P38" s="7">
        <v>2859837</v>
      </c>
      <c r="Q38" s="7">
        <v>2859837</v>
      </c>
      <c r="R38" s="7">
        <v>0</v>
      </c>
      <c r="S38" s="37">
        <f t="shared" si="1"/>
        <v>7.9561468910836E-2</v>
      </c>
      <c r="T38" s="7">
        <v>2859837</v>
      </c>
      <c r="U38" s="7">
        <v>2859837</v>
      </c>
      <c r="V38" s="7">
        <v>0</v>
      </c>
    </row>
    <row r="39" spans="2:22" x14ac:dyDescent="0.2">
      <c r="B39" s="3" t="s">
        <v>37</v>
      </c>
      <c r="C39" s="7">
        <v>1101000</v>
      </c>
      <c r="D39" s="7">
        <v>0</v>
      </c>
      <c r="E39" s="7">
        <v>0</v>
      </c>
      <c r="F39" s="7">
        <v>1101000</v>
      </c>
      <c r="G39" s="7">
        <v>0</v>
      </c>
      <c r="H39" s="7">
        <v>1101000</v>
      </c>
      <c r="I39" s="7">
        <v>0</v>
      </c>
      <c r="J39" s="7">
        <v>0</v>
      </c>
      <c r="K39" s="7">
        <v>1101000</v>
      </c>
      <c r="L39" s="7">
        <v>0</v>
      </c>
      <c r="M39" s="7">
        <v>0</v>
      </c>
      <c r="N39" s="7">
        <v>0</v>
      </c>
      <c r="O39" s="27">
        <f t="shared" si="3"/>
        <v>0</v>
      </c>
      <c r="P39" s="7">
        <v>0</v>
      </c>
      <c r="Q39" s="7">
        <v>0</v>
      </c>
      <c r="R39" s="7">
        <v>0</v>
      </c>
      <c r="S39" s="25">
        <f t="shared" ref="S39:S51" si="12">Q39/H39</f>
        <v>0</v>
      </c>
      <c r="T39" s="7">
        <v>0</v>
      </c>
      <c r="U39" s="7">
        <v>0</v>
      </c>
      <c r="V39" s="7">
        <v>0</v>
      </c>
    </row>
    <row r="40" spans="2:22" x14ac:dyDescent="0.2">
      <c r="B40" s="3" t="s">
        <v>38</v>
      </c>
      <c r="C40" s="7">
        <v>3724000</v>
      </c>
      <c r="D40" s="7">
        <v>0</v>
      </c>
      <c r="E40" s="7">
        <v>0</v>
      </c>
      <c r="F40" s="7">
        <v>3724000</v>
      </c>
      <c r="G40" s="7">
        <v>0</v>
      </c>
      <c r="H40" s="7">
        <v>3724000</v>
      </c>
      <c r="I40" s="7">
        <v>0</v>
      </c>
      <c r="J40" s="7">
        <v>0</v>
      </c>
      <c r="K40" s="7">
        <v>3724000</v>
      </c>
      <c r="L40" s="7">
        <v>0</v>
      </c>
      <c r="M40" s="7">
        <v>0</v>
      </c>
      <c r="N40" s="7">
        <v>0</v>
      </c>
      <c r="O40" s="27">
        <f t="shared" si="3"/>
        <v>0</v>
      </c>
      <c r="P40" s="7">
        <v>0</v>
      </c>
      <c r="Q40" s="7">
        <v>0</v>
      </c>
      <c r="R40" s="7">
        <v>0</v>
      </c>
      <c r="S40" s="25">
        <f t="shared" si="12"/>
        <v>0</v>
      </c>
      <c r="T40" s="7">
        <v>0</v>
      </c>
      <c r="U40" s="7">
        <v>0</v>
      </c>
      <c r="V40" s="7">
        <v>0</v>
      </c>
    </row>
    <row r="41" spans="2:22" x14ac:dyDescent="0.2">
      <c r="B41" s="3" t="s">
        <v>39</v>
      </c>
      <c r="C41" s="7">
        <v>1788000</v>
      </c>
      <c r="D41" s="7">
        <v>0</v>
      </c>
      <c r="E41" s="7">
        <v>0</v>
      </c>
      <c r="F41" s="7">
        <v>1788000</v>
      </c>
      <c r="G41" s="7">
        <v>0</v>
      </c>
      <c r="H41" s="7">
        <v>1788000</v>
      </c>
      <c r="I41" s="7">
        <v>0</v>
      </c>
      <c r="J41" s="7">
        <v>0</v>
      </c>
      <c r="K41" s="7">
        <v>1788000</v>
      </c>
      <c r="L41" s="7">
        <v>0</v>
      </c>
      <c r="M41" s="7">
        <v>0</v>
      </c>
      <c r="N41" s="7">
        <v>0</v>
      </c>
      <c r="O41" s="27">
        <f t="shared" si="3"/>
        <v>0</v>
      </c>
      <c r="P41" s="7">
        <v>0</v>
      </c>
      <c r="Q41" s="7">
        <v>0</v>
      </c>
      <c r="R41" s="7">
        <v>0</v>
      </c>
      <c r="S41" s="25">
        <f t="shared" si="12"/>
        <v>0</v>
      </c>
      <c r="T41" s="7">
        <v>0</v>
      </c>
      <c r="U41" s="7">
        <v>0</v>
      </c>
      <c r="V41" s="7">
        <v>0</v>
      </c>
    </row>
    <row r="42" spans="2:22" x14ac:dyDescent="0.2">
      <c r="B42" s="3" t="s">
        <v>40</v>
      </c>
      <c r="C42" s="7">
        <v>4063000</v>
      </c>
      <c r="D42" s="7">
        <v>0</v>
      </c>
      <c r="E42" s="7">
        <v>0</v>
      </c>
      <c r="F42" s="7">
        <v>4063000</v>
      </c>
      <c r="G42" s="7">
        <v>0</v>
      </c>
      <c r="H42" s="7">
        <v>4063000</v>
      </c>
      <c r="I42" s="7">
        <v>0</v>
      </c>
      <c r="J42" s="7">
        <v>0</v>
      </c>
      <c r="K42" s="7">
        <v>4063000</v>
      </c>
      <c r="L42" s="7">
        <v>0</v>
      </c>
      <c r="M42" s="7">
        <v>0</v>
      </c>
      <c r="N42" s="7">
        <v>0</v>
      </c>
      <c r="O42" s="27">
        <f t="shared" si="3"/>
        <v>0</v>
      </c>
      <c r="P42" s="7">
        <v>0</v>
      </c>
      <c r="Q42" s="7">
        <v>0</v>
      </c>
      <c r="R42" s="7">
        <v>0</v>
      </c>
      <c r="S42" s="25">
        <f t="shared" si="12"/>
        <v>0</v>
      </c>
      <c r="T42" s="7">
        <v>0</v>
      </c>
      <c r="U42" s="7">
        <v>0</v>
      </c>
      <c r="V42" s="7">
        <v>0</v>
      </c>
    </row>
    <row r="43" spans="2:22" x14ac:dyDescent="0.2">
      <c r="B43" s="3" t="s">
        <v>41</v>
      </c>
      <c r="C43" s="7">
        <v>1797000</v>
      </c>
      <c r="D43" s="7">
        <v>0</v>
      </c>
      <c r="E43" s="7">
        <v>0</v>
      </c>
      <c r="F43" s="7">
        <v>1797000</v>
      </c>
      <c r="G43" s="7">
        <v>0</v>
      </c>
      <c r="H43" s="7">
        <v>1797000</v>
      </c>
      <c r="I43" s="7">
        <v>142992</v>
      </c>
      <c r="J43" s="7">
        <v>142992</v>
      </c>
      <c r="K43" s="7">
        <v>1654008</v>
      </c>
      <c r="L43" s="7">
        <v>142992</v>
      </c>
      <c r="M43" s="7">
        <v>142992</v>
      </c>
      <c r="N43" s="7">
        <v>0</v>
      </c>
      <c r="O43" s="27">
        <f t="shared" si="3"/>
        <v>7.9572621035058425E-2</v>
      </c>
      <c r="P43" s="7">
        <v>142992</v>
      </c>
      <c r="Q43" s="7">
        <v>142992</v>
      </c>
      <c r="R43" s="7">
        <v>0</v>
      </c>
      <c r="S43" s="25">
        <f t="shared" si="12"/>
        <v>7.9572621035058425E-2</v>
      </c>
      <c r="T43" s="7">
        <v>142992</v>
      </c>
      <c r="U43" s="7">
        <v>142992</v>
      </c>
      <c r="V43" s="7">
        <v>0</v>
      </c>
    </row>
    <row r="44" spans="2:22" x14ac:dyDescent="0.2">
      <c r="B44" s="3" t="s">
        <v>42</v>
      </c>
      <c r="C44" s="7">
        <v>4661000</v>
      </c>
      <c r="D44" s="7">
        <v>0</v>
      </c>
      <c r="E44" s="7">
        <v>0</v>
      </c>
      <c r="F44" s="7">
        <v>4661000</v>
      </c>
      <c r="G44" s="7">
        <v>0</v>
      </c>
      <c r="H44" s="7">
        <v>4661000</v>
      </c>
      <c r="I44" s="7">
        <v>0</v>
      </c>
      <c r="J44" s="7">
        <v>0</v>
      </c>
      <c r="K44" s="7">
        <v>4661000</v>
      </c>
      <c r="L44" s="7">
        <v>0</v>
      </c>
      <c r="M44" s="7">
        <v>0</v>
      </c>
      <c r="N44" s="7">
        <v>0</v>
      </c>
      <c r="O44" s="27">
        <f t="shared" si="3"/>
        <v>0</v>
      </c>
      <c r="P44" s="7">
        <v>0</v>
      </c>
      <c r="Q44" s="7">
        <v>0</v>
      </c>
      <c r="R44" s="7">
        <v>0</v>
      </c>
      <c r="S44" s="25">
        <f t="shared" si="12"/>
        <v>0</v>
      </c>
      <c r="T44" s="7">
        <v>0</v>
      </c>
      <c r="U44" s="7">
        <v>0</v>
      </c>
      <c r="V44" s="7">
        <v>0</v>
      </c>
    </row>
    <row r="45" spans="2:22" x14ac:dyDescent="0.2">
      <c r="B45" s="3" t="s">
        <v>43</v>
      </c>
      <c r="C45" s="7">
        <v>3302000</v>
      </c>
      <c r="D45" s="7">
        <v>0</v>
      </c>
      <c r="E45" s="7">
        <v>0</v>
      </c>
      <c r="F45" s="7">
        <v>3302000</v>
      </c>
      <c r="G45" s="7">
        <v>0</v>
      </c>
      <c r="H45" s="7">
        <v>3302000</v>
      </c>
      <c r="I45" s="7">
        <v>0</v>
      </c>
      <c r="J45" s="7">
        <v>0</v>
      </c>
      <c r="K45" s="7">
        <v>3302000</v>
      </c>
      <c r="L45" s="7">
        <v>0</v>
      </c>
      <c r="M45" s="7">
        <v>0</v>
      </c>
      <c r="N45" s="7">
        <v>0</v>
      </c>
      <c r="O45" s="27">
        <f t="shared" si="3"/>
        <v>0</v>
      </c>
      <c r="P45" s="7">
        <v>0</v>
      </c>
      <c r="Q45" s="7">
        <v>0</v>
      </c>
      <c r="R45" s="7">
        <v>0</v>
      </c>
      <c r="S45" s="25">
        <f t="shared" si="12"/>
        <v>0</v>
      </c>
      <c r="T45" s="7">
        <v>0</v>
      </c>
      <c r="U45" s="7">
        <v>0</v>
      </c>
      <c r="V45" s="7">
        <v>0</v>
      </c>
    </row>
    <row r="46" spans="2:22" x14ac:dyDescent="0.2">
      <c r="B46" s="3" t="s">
        <v>44</v>
      </c>
      <c r="C46" s="7">
        <v>4519000</v>
      </c>
      <c r="D46" s="7">
        <v>0</v>
      </c>
      <c r="E46" s="7">
        <v>0</v>
      </c>
      <c r="F46" s="7">
        <v>4519000</v>
      </c>
      <c r="G46" s="7">
        <v>0</v>
      </c>
      <c r="H46" s="7">
        <v>4519000</v>
      </c>
      <c r="I46" s="7">
        <v>0</v>
      </c>
      <c r="J46" s="7">
        <v>0</v>
      </c>
      <c r="K46" s="7">
        <v>4519000</v>
      </c>
      <c r="L46" s="7">
        <v>0</v>
      </c>
      <c r="M46" s="7">
        <v>0</v>
      </c>
      <c r="N46" s="7">
        <v>0</v>
      </c>
      <c r="O46" s="27">
        <f t="shared" si="3"/>
        <v>0</v>
      </c>
      <c r="P46" s="7">
        <v>0</v>
      </c>
      <c r="Q46" s="7">
        <v>0</v>
      </c>
      <c r="R46" s="7">
        <v>0</v>
      </c>
      <c r="S46" s="25">
        <f t="shared" si="12"/>
        <v>0</v>
      </c>
      <c r="T46" s="7">
        <v>0</v>
      </c>
      <c r="U46" s="7">
        <v>0</v>
      </c>
      <c r="V46" s="7">
        <v>0</v>
      </c>
    </row>
    <row r="47" spans="2:22" x14ac:dyDescent="0.2">
      <c r="B47" s="3" t="s">
        <v>45</v>
      </c>
      <c r="C47" s="7">
        <v>1788000</v>
      </c>
      <c r="D47" s="7">
        <v>0</v>
      </c>
      <c r="E47" s="7">
        <v>0</v>
      </c>
      <c r="F47" s="7">
        <v>1788000</v>
      </c>
      <c r="G47" s="7">
        <v>0</v>
      </c>
      <c r="H47" s="7">
        <v>1788000</v>
      </c>
      <c r="I47" s="7">
        <v>0</v>
      </c>
      <c r="J47" s="7">
        <v>0</v>
      </c>
      <c r="K47" s="7">
        <v>1788000</v>
      </c>
      <c r="L47" s="7">
        <v>0</v>
      </c>
      <c r="M47" s="7">
        <v>0</v>
      </c>
      <c r="N47" s="7">
        <v>0</v>
      </c>
      <c r="O47" s="27">
        <f t="shared" si="3"/>
        <v>0</v>
      </c>
      <c r="P47" s="7">
        <v>0</v>
      </c>
      <c r="Q47" s="7">
        <v>0</v>
      </c>
      <c r="R47" s="7">
        <v>0</v>
      </c>
      <c r="S47" s="25">
        <f t="shared" si="12"/>
        <v>0</v>
      </c>
      <c r="T47" s="7">
        <v>0</v>
      </c>
      <c r="U47" s="7">
        <v>0</v>
      </c>
      <c r="V47" s="7">
        <v>0</v>
      </c>
    </row>
    <row r="48" spans="2:22" x14ac:dyDescent="0.2">
      <c r="B48" s="3" t="s">
        <v>46</v>
      </c>
      <c r="C48" s="7">
        <v>203000</v>
      </c>
      <c r="D48" s="7">
        <v>0</v>
      </c>
      <c r="E48" s="7">
        <v>0</v>
      </c>
      <c r="F48" s="7">
        <v>203000</v>
      </c>
      <c r="G48" s="7">
        <v>0</v>
      </c>
      <c r="H48" s="7">
        <v>203000</v>
      </c>
      <c r="I48" s="7">
        <v>0</v>
      </c>
      <c r="J48" s="7">
        <v>0</v>
      </c>
      <c r="K48" s="7">
        <v>203000</v>
      </c>
      <c r="L48" s="7">
        <v>0</v>
      </c>
      <c r="M48" s="7">
        <v>0</v>
      </c>
      <c r="N48" s="7">
        <v>0</v>
      </c>
      <c r="O48" s="27">
        <f t="shared" si="3"/>
        <v>0</v>
      </c>
      <c r="P48" s="7">
        <v>0</v>
      </c>
      <c r="Q48" s="7">
        <v>0</v>
      </c>
      <c r="R48" s="7">
        <v>0</v>
      </c>
      <c r="S48" s="25">
        <f t="shared" si="12"/>
        <v>0</v>
      </c>
      <c r="T48" s="7">
        <v>0</v>
      </c>
      <c r="U48" s="7">
        <v>0</v>
      </c>
      <c r="V48" s="7">
        <v>0</v>
      </c>
    </row>
    <row r="49" spans="1:22" x14ac:dyDescent="0.2">
      <c r="B49" s="3" t="s">
        <v>47</v>
      </c>
      <c r="C49" s="7">
        <v>1341000</v>
      </c>
      <c r="D49" s="7">
        <v>0</v>
      </c>
      <c r="E49" s="7">
        <v>0</v>
      </c>
      <c r="F49" s="7">
        <v>1341000</v>
      </c>
      <c r="G49" s="7">
        <v>0</v>
      </c>
      <c r="H49" s="7">
        <v>1341000</v>
      </c>
      <c r="I49" s="7">
        <v>0</v>
      </c>
      <c r="J49" s="7">
        <v>0</v>
      </c>
      <c r="K49" s="7">
        <v>1341000</v>
      </c>
      <c r="L49" s="7">
        <v>0</v>
      </c>
      <c r="M49" s="7">
        <v>0</v>
      </c>
      <c r="N49" s="7">
        <v>0</v>
      </c>
      <c r="O49" s="27">
        <f t="shared" si="3"/>
        <v>0</v>
      </c>
      <c r="P49" s="7">
        <v>0</v>
      </c>
      <c r="Q49" s="7">
        <v>0</v>
      </c>
      <c r="R49" s="7">
        <v>0</v>
      </c>
      <c r="S49" s="25">
        <f t="shared" si="12"/>
        <v>0</v>
      </c>
      <c r="T49" s="7">
        <v>0</v>
      </c>
      <c r="U49" s="7">
        <v>0</v>
      </c>
      <c r="V49" s="7">
        <v>0</v>
      </c>
    </row>
    <row r="50" spans="1:22" x14ac:dyDescent="0.2">
      <c r="B50" s="3" t="s">
        <v>48</v>
      </c>
      <c r="C50" s="7">
        <v>894000</v>
      </c>
      <c r="D50" s="7">
        <v>0</v>
      </c>
      <c r="E50" s="7">
        <v>0</v>
      </c>
      <c r="F50" s="7">
        <v>894000</v>
      </c>
      <c r="G50" s="7">
        <v>0</v>
      </c>
      <c r="H50" s="7">
        <v>894000</v>
      </c>
      <c r="I50" s="7">
        <v>0</v>
      </c>
      <c r="J50" s="7">
        <v>0</v>
      </c>
      <c r="K50" s="7">
        <v>894000</v>
      </c>
      <c r="L50" s="7">
        <v>0</v>
      </c>
      <c r="M50" s="7">
        <v>0</v>
      </c>
      <c r="N50" s="7">
        <v>0</v>
      </c>
      <c r="O50" s="27">
        <f t="shared" si="3"/>
        <v>0</v>
      </c>
      <c r="P50" s="7">
        <v>0</v>
      </c>
      <c r="Q50" s="7">
        <v>0</v>
      </c>
      <c r="R50" s="7">
        <v>0</v>
      </c>
      <c r="S50" s="25">
        <f t="shared" si="12"/>
        <v>0</v>
      </c>
      <c r="T50" s="7">
        <v>0</v>
      </c>
      <c r="U50" s="7">
        <v>0</v>
      </c>
      <c r="V50" s="7">
        <v>0</v>
      </c>
    </row>
    <row r="51" spans="1:22" x14ac:dyDescent="0.2">
      <c r="B51" s="3" t="s">
        <v>49</v>
      </c>
      <c r="C51" s="7">
        <v>200000</v>
      </c>
      <c r="D51" s="7">
        <v>0</v>
      </c>
      <c r="E51" s="7">
        <v>0</v>
      </c>
      <c r="F51" s="7">
        <v>200000</v>
      </c>
      <c r="G51" s="7">
        <v>0</v>
      </c>
      <c r="H51" s="7">
        <v>200000</v>
      </c>
      <c r="I51" s="7">
        <v>0</v>
      </c>
      <c r="J51" s="7">
        <v>0</v>
      </c>
      <c r="K51" s="7">
        <v>200000</v>
      </c>
      <c r="L51" s="7">
        <v>0</v>
      </c>
      <c r="M51" s="7">
        <v>0</v>
      </c>
      <c r="N51" s="7">
        <v>0</v>
      </c>
      <c r="O51" s="27">
        <f t="shared" si="3"/>
        <v>0</v>
      </c>
      <c r="P51" s="7">
        <v>0</v>
      </c>
      <c r="Q51" s="7">
        <v>0</v>
      </c>
      <c r="R51" s="7">
        <v>0</v>
      </c>
      <c r="S51" s="25">
        <f t="shared" si="12"/>
        <v>0</v>
      </c>
      <c r="T51" s="7">
        <v>0</v>
      </c>
      <c r="U51" s="7">
        <v>0</v>
      </c>
      <c r="V51" s="7">
        <v>0</v>
      </c>
    </row>
    <row r="52" spans="1:22" x14ac:dyDescent="0.2">
      <c r="B52" s="3" t="s">
        <v>50</v>
      </c>
      <c r="C52" s="7">
        <v>1294000</v>
      </c>
      <c r="D52" s="7">
        <v>0</v>
      </c>
      <c r="E52" s="7">
        <v>0</v>
      </c>
      <c r="F52" s="7">
        <v>1294000</v>
      </c>
      <c r="G52" s="7">
        <v>0</v>
      </c>
      <c r="H52" s="7">
        <v>1294000</v>
      </c>
      <c r="I52" s="7">
        <v>1175679</v>
      </c>
      <c r="J52" s="7">
        <v>1175679</v>
      </c>
      <c r="K52" s="7">
        <v>118321</v>
      </c>
      <c r="L52" s="7">
        <v>1175679</v>
      </c>
      <c r="M52" s="7">
        <v>1175679</v>
      </c>
      <c r="N52" s="7">
        <v>0</v>
      </c>
      <c r="O52" s="27">
        <f t="shared" si="3"/>
        <v>0.90856182380216388</v>
      </c>
      <c r="P52" s="7">
        <v>1175679</v>
      </c>
      <c r="Q52" s="7">
        <v>1175679</v>
      </c>
      <c r="R52" s="7">
        <v>0</v>
      </c>
      <c r="S52" s="37">
        <f t="shared" si="1"/>
        <v>0.90856182380216388</v>
      </c>
      <c r="T52" s="7">
        <v>1175679</v>
      </c>
      <c r="U52" s="7">
        <v>1175679</v>
      </c>
      <c r="V52" s="7">
        <v>0</v>
      </c>
    </row>
    <row r="53" spans="1:22" s="20" customFormat="1" x14ac:dyDescent="0.2">
      <c r="A53" s="21"/>
      <c r="B53" s="8" t="s">
        <v>150</v>
      </c>
      <c r="C53" s="26">
        <f>SUM(C54:C145)</f>
        <v>7833737000</v>
      </c>
      <c r="D53" s="26">
        <f t="shared" ref="D53:V53" si="13">SUM(D54:D145)</f>
        <v>0</v>
      </c>
      <c r="E53" s="26">
        <f t="shared" si="13"/>
        <v>0</v>
      </c>
      <c r="F53" s="26">
        <f t="shared" si="13"/>
        <v>7833737000</v>
      </c>
      <c r="G53" s="26">
        <f t="shared" si="13"/>
        <v>0</v>
      </c>
      <c r="H53" s="26">
        <f t="shared" si="13"/>
        <v>7833737000</v>
      </c>
      <c r="I53" s="26">
        <f t="shared" si="13"/>
        <v>2113575840</v>
      </c>
      <c r="J53" s="26">
        <f t="shared" si="13"/>
        <v>2113575840</v>
      </c>
      <c r="K53" s="26">
        <f t="shared" si="13"/>
        <v>5720161160</v>
      </c>
      <c r="L53" s="26">
        <f t="shared" si="13"/>
        <v>1547990820</v>
      </c>
      <c r="M53" s="26">
        <f t="shared" si="13"/>
        <v>1547990820</v>
      </c>
      <c r="N53" s="26">
        <f t="shared" si="13"/>
        <v>565585020</v>
      </c>
      <c r="O53" s="24">
        <f t="shared" si="3"/>
        <v>0.19760566636332061</v>
      </c>
      <c r="P53" s="26">
        <f t="shared" si="13"/>
        <v>21400000</v>
      </c>
      <c r="Q53" s="26">
        <f t="shared" si="13"/>
        <v>21400000</v>
      </c>
      <c r="R53" s="26">
        <f t="shared" si="13"/>
        <v>1526590820</v>
      </c>
      <c r="S53" s="38">
        <f t="shared" si="1"/>
        <v>2.7317741200655575E-3</v>
      </c>
      <c r="T53" s="26">
        <f t="shared" si="13"/>
        <v>21400000</v>
      </c>
      <c r="U53" s="26">
        <f t="shared" si="13"/>
        <v>21400000</v>
      </c>
      <c r="V53" s="26">
        <f t="shared" si="13"/>
        <v>0</v>
      </c>
    </row>
    <row r="54" spans="1:22" x14ac:dyDescent="0.2">
      <c r="B54" s="3" t="s">
        <v>51</v>
      </c>
      <c r="C54" s="7">
        <v>6060000</v>
      </c>
      <c r="D54" s="7">
        <v>0</v>
      </c>
      <c r="E54" s="7">
        <v>0</v>
      </c>
      <c r="F54" s="7">
        <v>6060000</v>
      </c>
      <c r="G54" s="7">
        <v>0</v>
      </c>
      <c r="H54" s="7">
        <v>6060000</v>
      </c>
      <c r="I54" s="7">
        <v>0</v>
      </c>
      <c r="J54" s="7">
        <v>0</v>
      </c>
      <c r="K54" s="7">
        <v>6060000</v>
      </c>
      <c r="L54" s="7">
        <v>0</v>
      </c>
      <c r="M54" s="7">
        <v>0</v>
      </c>
      <c r="N54" s="7">
        <v>0</v>
      </c>
      <c r="O54" s="27">
        <f t="shared" si="3"/>
        <v>0</v>
      </c>
      <c r="P54" s="7">
        <v>0</v>
      </c>
      <c r="Q54" s="7">
        <v>0</v>
      </c>
      <c r="R54" s="7">
        <v>0</v>
      </c>
      <c r="S54" s="39">
        <f>Q54/H54</f>
        <v>0</v>
      </c>
      <c r="T54" s="7">
        <v>0</v>
      </c>
      <c r="U54" s="7">
        <v>0</v>
      </c>
      <c r="V54" s="7">
        <v>0</v>
      </c>
    </row>
    <row r="55" spans="1:22" x14ac:dyDescent="0.2">
      <c r="B55" s="3" t="s">
        <v>52</v>
      </c>
      <c r="C55" s="7">
        <v>6000000</v>
      </c>
      <c r="D55" s="7">
        <v>0</v>
      </c>
      <c r="E55" s="7">
        <v>0</v>
      </c>
      <c r="F55" s="7">
        <v>6000000</v>
      </c>
      <c r="G55" s="7">
        <v>0</v>
      </c>
      <c r="H55" s="7">
        <v>6000000</v>
      </c>
      <c r="I55" s="7">
        <v>6000000</v>
      </c>
      <c r="J55" s="7">
        <v>6000000</v>
      </c>
      <c r="K55" s="7">
        <v>0</v>
      </c>
      <c r="L55" s="7">
        <v>2000000</v>
      </c>
      <c r="M55" s="7">
        <v>2000000</v>
      </c>
      <c r="N55" s="7">
        <v>4000000</v>
      </c>
      <c r="O55" s="27">
        <f t="shared" si="3"/>
        <v>0.33333333333333331</v>
      </c>
      <c r="P55" s="7">
        <v>2000000</v>
      </c>
      <c r="Q55" s="7">
        <v>2000000</v>
      </c>
      <c r="R55" s="7">
        <v>0</v>
      </c>
      <c r="S55" s="40">
        <f t="shared" si="1"/>
        <v>0.33333333333333331</v>
      </c>
      <c r="T55" s="7">
        <v>2000000</v>
      </c>
      <c r="U55" s="7">
        <v>2000000</v>
      </c>
      <c r="V55" s="7">
        <v>0</v>
      </c>
    </row>
    <row r="56" spans="1:22" x14ac:dyDescent="0.2">
      <c r="B56" s="3" t="s">
        <v>53</v>
      </c>
      <c r="C56" s="7">
        <v>1020000</v>
      </c>
      <c r="D56" s="7">
        <v>0</v>
      </c>
      <c r="E56" s="7">
        <v>0</v>
      </c>
      <c r="F56" s="7">
        <v>1020000</v>
      </c>
      <c r="G56" s="7">
        <v>0</v>
      </c>
      <c r="H56" s="7">
        <v>1020000</v>
      </c>
      <c r="I56" s="7">
        <v>1000000</v>
      </c>
      <c r="J56" s="7">
        <v>1000000</v>
      </c>
      <c r="K56" s="7">
        <v>20000</v>
      </c>
      <c r="L56" s="7">
        <v>1000000</v>
      </c>
      <c r="M56" s="7">
        <v>1000000</v>
      </c>
      <c r="N56" s="7">
        <v>0</v>
      </c>
      <c r="O56" s="27">
        <f t="shared" si="3"/>
        <v>0.98039215686274506</v>
      </c>
      <c r="P56" s="7">
        <v>1000000</v>
      </c>
      <c r="Q56" s="7">
        <v>1000000</v>
      </c>
      <c r="R56" s="7">
        <v>0</v>
      </c>
      <c r="S56" s="40">
        <f t="shared" si="1"/>
        <v>0.98039215686274506</v>
      </c>
      <c r="T56" s="7">
        <v>1000000</v>
      </c>
      <c r="U56" s="7">
        <v>1000000</v>
      </c>
      <c r="V56" s="7">
        <v>0</v>
      </c>
    </row>
    <row r="57" spans="1:22" x14ac:dyDescent="0.2">
      <c r="B57" s="3" t="s">
        <v>54</v>
      </c>
      <c r="C57" s="7">
        <v>1400000</v>
      </c>
      <c r="D57" s="7">
        <v>0</v>
      </c>
      <c r="E57" s="7">
        <v>0</v>
      </c>
      <c r="F57" s="7">
        <v>1400000</v>
      </c>
      <c r="G57" s="7">
        <v>0</v>
      </c>
      <c r="H57" s="7">
        <v>1400000</v>
      </c>
      <c r="I57" s="7">
        <v>0</v>
      </c>
      <c r="J57" s="7">
        <v>0</v>
      </c>
      <c r="K57" s="7">
        <v>1400000</v>
      </c>
      <c r="L57" s="7">
        <v>0</v>
      </c>
      <c r="M57" s="7">
        <v>0</v>
      </c>
      <c r="N57" s="7">
        <v>0</v>
      </c>
      <c r="O57" s="27">
        <f t="shared" si="3"/>
        <v>0</v>
      </c>
      <c r="P57" s="7">
        <v>0</v>
      </c>
      <c r="Q57" s="7">
        <v>0</v>
      </c>
      <c r="R57" s="7">
        <v>0</v>
      </c>
      <c r="S57" s="39">
        <f>Q57/H57</f>
        <v>0</v>
      </c>
      <c r="T57" s="7">
        <v>0</v>
      </c>
      <c r="U57" s="7">
        <v>0</v>
      </c>
      <c r="V57" s="7">
        <v>0</v>
      </c>
    </row>
    <row r="58" spans="1:22" x14ac:dyDescent="0.2">
      <c r="B58" s="3" t="s">
        <v>55</v>
      </c>
      <c r="C58" s="7">
        <v>1000000</v>
      </c>
      <c r="D58" s="7">
        <v>0</v>
      </c>
      <c r="E58" s="7">
        <v>0</v>
      </c>
      <c r="F58" s="7">
        <v>1000000</v>
      </c>
      <c r="G58" s="7">
        <v>0</v>
      </c>
      <c r="H58" s="7">
        <v>1000000</v>
      </c>
      <c r="I58" s="7">
        <v>1000000</v>
      </c>
      <c r="J58" s="7">
        <v>1000000</v>
      </c>
      <c r="K58" s="7">
        <v>0</v>
      </c>
      <c r="L58" s="7">
        <v>1000000</v>
      </c>
      <c r="M58" s="7">
        <v>1000000</v>
      </c>
      <c r="N58" s="7">
        <v>0</v>
      </c>
      <c r="O58" s="27">
        <f t="shared" si="3"/>
        <v>1</v>
      </c>
      <c r="P58" s="7">
        <v>1000000</v>
      </c>
      <c r="Q58" s="7">
        <v>1000000</v>
      </c>
      <c r="R58" s="7">
        <v>0</v>
      </c>
      <c r="S58" s="40">
        <f t="shared" si="1"/>
        <v>1</v>
      </c>
      <c r="T58" s="7">
        <v>1000000</v>
      </c>
      <c r="U58" s="7">
        <v>1000000</v>
      </c>
      <c r="V58" s="7">
        <v>0</v>
      </c>
    </row>
    <row r="59" spans="1:22" x14ac:dyDescent="0.2">
      <c r="B59" s="3" t="s">
        <v>56</v>
      </c>
      <c r="C59" s="7">
        <v>1000000</v>
      </c>
      <c r="D59" s="7">
        <v>0</v>
      </c>
      <c r="E59" s="7">
        <v>0</v>
      </c>
      <c r="F59" s="7">
        <v>1000000</v>
      </c>
      <c r="G59" s="7">
        <v>0</v>
      </c>
      <c r="H59" s="7">
        <v>1000000</v>
      </c>
      <c r="I59" s="7">
        <v>0</v>
      </c>
      <c r="J59" s="7">
        <v>0</v>
      </c>
      <c r="K59" s="7">
        <v>1000000</v>
      </c>
      <c r="L59" s="7">
        <v>0</v>
      </c>
      <c r="M59" s="7">
        <v>0</v>
      </c>
      <c r="N59" s="7">
        <v>0</v>
      </c>
      <c r="O59" s="27">
        <f t="shared" si="3"/>
        <v>0</v>
      </c>
      <c r="P59" s="7">
        <v>0</v>
      </c>
      <c r="Q59" s="7">
        <v>0</v>
      </c>
      <c r="R59" s="7">
        <v>0</v>
      </c>
      <c r="S59" s="39">
        <f>Q59/H59</f>
        <v>0</v>
      </c>
      <c r="T59" s="7">
        <v>0</v>
      </c>
      <c r="U59" s="7">
        <v>0</v>
      </c>
      <c r="V59" s="7">
        <v>0</v>
      </c>
    </row>
    <row r="60" spans="1:22" x14ac:dyDescent="0.2">
      <c r="B60" s="3" t="s">
        <v>57</v>
      </c>
      <c r="C60" s="7">
        <v>5492000</v>
      </c>
      <c r="D60" s="7">
        <v>0</v>
      </c>
      <c r="E60" s="7">
        <v>0</v>
      </c>
      <c r="F60" s="7">
        <v>5492000</v>
      </c>
      <c r="G60" s="7">
        <v>0</v>
      </c>
      <c r="H60" s="7">
        <v>5492000</v>
      </c>
      <c r="I60" s="7">
        <v>0</v>
      </c>
      <c r="J60" s="7">
        <v>0</v>
      </c>
      <c r="K60" s="7">
        <v>5492000</v>
      </c>
      <c r="L60" s="7">
        <v>0</v>
      </c>
      <c r="M60" s="7">
        <v>0</v>
      </c>
      <c r="N60" s="7">
        <v>0</v>
      </c>
      <c r="O60" s="27">
        <f t="shared" si="3"/>
        <v>0</v>
      </c>
      <c r="P60" s="7">
        <v>0</v>
      </c>
      <c r="Q60" s="7">
        <v>0</v>
      </c>
      <c r="R60" s="7">
        <v>0</v>
      </c>
      <c r="S60" s="39">
        <f>Q60/H60</f>
        <v>0</v>
      </c>
      <c r="T60" s="7">
        <v>0</v>
      </c>
      <c r="U60" s="7">
        <v>0</v>
      </c>
      <c r="V60" s="7">
        <v>0</v>
      </c>
    </row>
    <row r="61" spans="1:22" x14ac:dyDescent="0.2">
      <c r="B61" s="3" t="s">
        <v>58</v>
      </c>
      <c r="C61" s="7">
        <v>10371000</v>
      </c>
      <c r="D61" s="7">
        <v>0</v>
      </c>
      <c r="E61" s="7">
        <v>0</v>
      </c>
      <c r="F61" s="7">
        <v>10371000</v>
      </c>
      <c r="G61" s="7">
        <v>0</v>
      </c>
      <c r="H61" s="7">
        <v>10371000</v>
      </c>
      <c r="I61" s="7">
        <v>0</v>
      </c>
      <c r="J61" s="7">
        <v>0</v>
      </c>
      <c r="K61" s="7">
        <v>10371000</v>
      </c>
      <c r="L61" s="7">
        <v>0</v>
      </c>
      <c r="M61" s="7">
        <v>0</v>
      </c>
      <c r="N61" s="7">
        <v>0</v>
      </c>
      <c r="O61" s="27">
        <f t="shared" si="3"/>
        <v>0</v>
      </c>
      <c r="P61" s="7">
        <v>0</v>
      </c>
      <c r="Q61" s="7">
        <v>0</v>
      </c>
      <c r="R61" s="7">
        <v>0</v>
      </c>
      <c r="S61" s="40">
        <v>2.1310770319586899E-3</v>
      </c>
      <c r="T61" s="7">
        <v>0</v>
      </c>
      <c r="U61" s="7">
        <v>0</v>
      </c>
      <c r="V61" s="7">
        <v>0</v>
      </c>
    </row>
    <row r="62" spans="1:22" x14ac:dyDescent="0.2">
      <c r="B62" s="3" t="s">
        <v>59</v>
      </c>
      <c r="C62" s="7">
        <v>1924000</v>
      </c>
      <c r="D62" s="7">
        <v>0</v>
      </c>
      <c r="E62" s="7">
        <v>0</v>
      </c>
      <c r="F62" s="7">
        <v>1924000</v>
      </c>
      <c r="G62" s="7">
        <v>0</v>
      </c>
      <c r="H62" s="7">
        <v>1924000</v>
      </c>
      <c r="I62" s="7">
        <v>0</v>
      </c>
      <c r="J62" s="7">
        <v>0</v>
      </c>
      <c r="K62" s="7">
        <v>1924000</v>
      </c>
      <c r="L62" s="7">
        <v>0</v>
      </c>
      <c r="M62" s="7">
        <v>0</v>
      </c>
      <c r="N62" s="7">
        <v>0</v>
      </c>
      <c r="O62" s="27">
        <f t="shared" si="3"/>
        <v>0</v>
      </c>
      <c r="P62" s="7">
        <v>0</v>
      </c>
      <c r="Q62" s="7">
        <v>0</v>
      </c>
      <c r="R62" s="7">
        <v>0</v>
      </c>
      <c r="S62" s="39">
        <f t="shared" ref="S62:S77" si="14">Q62/H62</f>
        <v>0</v>
      </c>
      <c r="T62" s="7">
        <v>0</v>
      </c>
      <c r="U62" s="7">
        <v>0</v>
      </c>
      <c r="V62" s="7">
        <v>0</v>
      </c>
    </row>
    <row r="63" spans="1:22" x14ac:dyDescent="0.2">
      <c r="B63" s="3" t="s">
        <v>60</v>
      </c>
      <c r="C63" s="7">
        <v>2607000</v>
      </c>
      <c r="D63" s="7">
        <v>0</v>
      </c>
      <c r="E63" s="7">
        <v>0</v>
      </c>
      <c r="F63" s="7">
        <v>2607000</v>
      </c>
      <c r="G63" s="7">
        <v>0</v>
      </c>
      <c r="H63" s="7">
        <v>2607000</v>
      </c>
      <c r="I63" s="7">
        <v>0</v>
      </c>
      <c r="J63" s="7">
        <v>0</v>
      </c>
      <c r="K63" s="7">
        <v>2607000</v>
      </c>
      <c r="L63" s="7">
        <v>0</v>
      </c>
      <c r="M63" s="7">
        <v>0</v>
      </c>
      <c r="N63" s="7">
        <v>0</v>
      </c>
      <c r="O63" s="27">
        <f t="shared" si="3"/>
        <v>0</v>
      </c>
      <c r="P63" s="7">
        <v>0</v>
      </c>
      <c r="Q63" s="7">
        <v>0</v>
      </c>
      <c r="R63" s="7">
        <v>0</v>
      </c>
      <c r="S63" s="39">
        <f t="shared" si="14"/>
        <v>0</v>
      </c>
      <c r="T63" s="7">
        <v>0</v>
      </c>
      <c r="U63" s="7">
        <v>0</v>
      </c>
      <c r="V63" s="7">
        <v>0</v>
      </c>
    </row>
    <row r="64" spans="1:22" x14ac:dyDescent="0.2">
      <c r="B64" s="3" t="s">
        <v>61</v>
      </c>
      <c r="C64" s="7">
        <v>855000</v>
      </c>
      <c r="D64" s="7">
        <v>0</v>
      </c>
      <c r="E64" s="7">
        <v>0</v>
      </c>
      <c r="F64" s="7">
        <v>855000</v>
      </c>
      <c r="G64" s="7">
        <v>0</v>
      </c>
      <c r="H64" s="7">
        <v>855000</v>
      </c>
      <c r="I64" s="7">
        <v>0</v>
      </c>
      <c r="J64" s="7">
        <v>0</v>
      </c>
      <c r="K64" s="7">
        <v>855000</v>
      </c>
      <c r="L64" s="7">
        <v>0</v>
      </c>
      <c r="M64" s="7">
        <v>0</v>
      </c>
      <c r="N64" s="7">
        <v>0</v>
      </c>
      <c r="O64" s="27">
        <f t="shared" si="3"/>
        <v>0</v>
      </c>
      <c r="P64" s="7">
        <v>0</v>
      </c>
      <c r="Q64" s="7">
        <v>0</v>
      </c>
      <c r="R64" s="7">
        <v>0</v>
      </c>
      <c r="S64" s="39">
        <f t="shared" si="14"/>
        <v>0</v>
      </c>
      <c r="T64" s="7">
        <v>0</v>
      </c>
      <c r="U64" s="7">
        <v>0</v>
      </c>
      <c r="V64" s="7">
        <v>0</v>
      </c>
    </row>
    <row r="65" spans="2:22" x14ac:dyDescent="0.2">
      <c r="B65" s="3" t="s">
        <v>62</v>
      </c>
      <c r="C65" s="7">
        <v>20000000</v>
      </c>
      <c r="D65" s="7">
        <v>0</v>
      </c>
      <c r="E65" s="7">
        <v>0</v>
      </c>
      <c r="F65" s="7">
        <v>20000000</v>
      </c>
      <c r="G65" s="7">
        <v>0</v>
      </c>
      <c r="H65" s="7">
        <v>20000000</v>
      </c>
      <c r="I65" s="7">
        <v>0</v>
      </c>
      <c r="J65" s="7">
        <v>0</v>
      </c>
      <c r="K65" s="7">
        <v>20000000</v>
      </c>
      <c r="L65" s="7">
        <v>0</v>
      </c>
      <c r="M65" s="7">
        <v>0</v>
      </c>
      <c r="N65" s="7">
        <v>0</v>
      </c>
      <c r="O65" s="27">
        <f t="shared" si="3"/>
        <v>0</v>
      </c>
      <c r="P65" s="7">
        <v>0</v>
      </c>
      <c r="Q65" s="7">
        <v>0</v>
      </c>
      <c r="R65" s="7">
        <v>0</v>
      </c>
      <c r="S65" s="39">
        <f t="shared" si="14"/>
        <v>0</v>
      </c>
      <c r="T65" s="7">
        <v>0</v>
      </c>
      <c r="U65" s="7">
        <v>0</v>
      </c>
      <c r="V65" s="7">
        <v>0</v>
      </c>
    </row>
    <row r="66" spans="2:22" x14ac:dyDescent="0.2">
      <c r="B66" s="3" t="s">
        <v>63</v>
      </c>
      <c r="C66" s="7">
        <v>2460000</v>
      </c>
      <c r="D66" s="7">
        <v>0</v>
      </c>
      <c r="E66" s="7">
        <v>0</v>
      </c>
      <c r="F66" s="7">
        <v>2460000</v>
      </c>
      <c r="G66" s="7">
        <v>0</v>
      </c>
      <c r="H66" s="7">
        <v>2460000</v>
      </c>
      <c r="I66" s="7">
        <v>0</v>
      </c>
      <c r="J66" s="7">
        <v>0</v>
      </c>
      <c r="K66" s="7">
        <v>2460000</v>
      </c>
      <c r="L66" s="7">
        <v>0</v>
      </c>
      <c r="M66" s="7">
        <v>0</v>
      </c>
      <c r="N66" s="7">
        <v>0</v>
      </c>
      <c r="O66" s="27">
        <f t="shared" si="3"/>
        <v>0</v>
      </c>
      <c r="P66" s="7">
        <v>0</v>
      </c>
      <c r="Q66" s="7">
        <v>0</v>
      </c>
      <c r="R66" s="7">
        <v>0</v>
      </c>
      <c r="S66" s="39">
        <f t="shared" si="14"/>
        <v>0</v>
      </c>
      <c r="T66" s="7">
        <v>0</v>
      </c>
      <c r="U66" s="7">
        <v>0</v>
      </c>
      <c r="V66" s="7">
        <v>0</v>
      </c>
    </row>
    <row r="67" spans="2:22" x14ac:dyDescent="0.2">
      <c r="B67" s="3" t="s">
        <v>64</v>
      </c>
      <c r="C67" s="7">
        <v>20000000</v>
      </c>
      <c r="D67" s="7">
        <v>0</v>
      </c>
      <c r="E67" s="7">
        <v>0</v>
      </c>
      <c r="F67" s="7">
        <v>20000000</v>
      </c>
      <c r="G67" s="7">
        <v>0</v>
      </c>
      <c r="H67" s="7">
        <v>20000000</v>
      </c>
      <c r="I67" s="7">
        <v>0</v>
      </c>
      <c r="J67" s="7">
        <v>0</v>
      </c>
      <c r="K67" s="7">
        <v>20000000</v>
      </c>
      <c r="L67" s="7">
        <v>0</v>
      </c>
      <c r="M67" s="7">
        <v>0</v>
      </c>
      <c r="N67" s="7">
        <v>0</v>
      </c>
      <c r="O67" s="27">
        <f t="shared" si="3"/>
        <v>0</v>
      </c>
      <c r="P67" s="7">
        <v>0</v>
      </c>
      <c r="Q67" s="7">
        <v>0</v>
      </c>
      <c r="R67" s="7">
        <v>0</v>
      </c>
      <c r="S67" s="39">
        <f t="shared" si="14"/>
        <v>0</v>
      </c>
      <c r="T67" s="7">
        <v>0</v>
      </c>
      <c r="U67" s="7">
        <v>0</v>
      </c>
      <c r="V67" s="7">
        <v>0</v>
      </c>
    </row>
    <row r="68" spans="2:22" x14ac:dyDescent="0.2">
      <c r="B68" s="3" t="s">
        <v>65</v>
      </c>
      <c r="C68" s="7">
        <v>15000000</v>
      </c>
      <c r="D68" s="7">
        <v>0</v>
      </c>
      <c r="E68" s="7">
        <v>0</v>
      </c>
      <c r="F68" s="7">
        <v>15000000</v>
      </c>
      <c r="G68" s="7">
        <v>0</v>
      </c>
      <c r="H68" s="7">
        <v>15000000</v>
      </c>
      <c r="I68" s="7">
        <v>0</v>
      </c>
      <c r="J68" s="7">
        <v>0</v>
      </c>
      <c r="K68" s="7">
        <v>15000000</v>
      </c>
      <c r="L68" s="7">
        <v>0</v>
      </c>
      <c r="M68" s="7">
        <v>0</v>
      </c>
      <c r="N68" s="7">
        <v>0</v>
      </c>
      <c r="O68" s="27">
        <f t="shared" si="3"/>
        <v>0</v>
      </c>
      <c r="P68" s="7">
        <v>0</v>
      </c>
      <c r="Q68" s="7">
        <v>0</v>
      </c>
      <c r="R68" s="7">
        <v>0</v>
      </c>
      <c r="S68" s="39">
        <f t="shared" si="14"/>
        <v>0</v>
      </c>
      <c r="T68" s="7">
        <v>0</v>
      </c>
      <c r="U68" s="7">
        <v>0</v>
      </c>
      <c r="V68" s="7">
        <v>0</v>
      </c>
    </row>
    <row r="69" spans="2:22" x14ac:dyDescent="0.2">
      <c r="B69" s="3" t="s">
        <v>66</v>
      </c>
      <c r="C69" s="7">
        <v>1680000</v>
      </c>
      <c r="D69" s="7">
        <v>0</v>
      </c>
      <c r="E69" s="7">
        <v>0</v>
      </c>
      <c r="F69" s="7">
        <v>1680000</v>
      </c>
      <c r="G69" s="7">
        <v>0</v>
      </c>
      <c r="H69" s="7">
        <v>1680000</v>
      </c>
      <c r="I69" s="7">
        <v>0</v>
      </c>
      <c r="J69" s="7">
        <v>0</v>
      </c>
      <c r="K69" s="7">
        <v>1680000</v>
      </c>
      <c r="L69" s="7">
        <v>0</v>
      </c>
      <c r="M69" s="7">
        <v>0</v>
      </c>
      <c r="N69" s="7">
        <v>0</v>
      </c>
      <c r="O69" s="27">
        <f t="shared" si="3"/>
        <v>0</v>
      </c>
      <c r="P69" s="7">
        <v>0</v>
      </c>
      <c r="Q69" s="7">
        <v>0</v>
      </c>
      <c r="R69" s="7">
        <v>0</v>
      </c>
      <c r="S69" s="39">
        <f t="shared" si="14"/>
        <v>0</v>
      </c>
      <c r="T69" s="7">
        <v>0</v>
      </c>
      <c r="U69" s="7">
        <v>0</v>
      </c>
      <c r="V69" s="7">
        <v>0</v>
      </c>
    </row>
    <row r="70" spans="2:22" x14ac:dyDescent="0.2">
      <c r="B70" s="3" t="s">
        <v>67</v>
      </c>
      <c r="C70" s="7">
        <v>3000000</v>
      </c>
      <c r="D70" s="7">
        <v>0</v>
      </c>
      <c r="E70" s="7">
        <v>0</v>
      </c>
      <c r="F70" s="7">
        <v>3000000</v>
      </c>
      <c r="G70" s="7">
        <v>0</v>
      </c>
      <c r="H70" s="7">
        <v>3000000</v>
      </c>
      <c r="I70" s="7">
        <v>0</v>
      </c>
      <c r="J70" s="7">
        <v>0</v>
      </c>
      <c r="K70" s="7">
        <v>3000000</v>
      </c>
      <c r="L70" s="7">
        <v>0</v>
      </c>
      <c r="M70" s="7">
        <v>0</v>
      </c>
      <c r="N70" s="7">
        <v>0</v>
      </c>
      <c r="O70" s="27">
        <f t="shared" si="3"/>
        <v>0</v>
      </c>
      <c r="P70" s="7">
        <v>0</v>
      </c>
      <c r="Q70" s="7">
        <v>0</v>
      </c>
      <c r="R70" s="7">
        <v>0</v>
      </c>
      <c r="S70" s="39">
        <f t="shared" si="14"/>
        <v>0</v>
      </c>
      <c r="T70" s="7">
        <v>0</v>
      </c>
      <c r="U70" s="7">
        <v>0</v>
      </c>
      <c r="V70" s="7">
        <v>0</v>
      </c>
    </row>
    <row r="71" spans="2:22" x14ac:dyDescent="0.2">
      <c r="B71" s="3" t="s">
        <v>68</v>
      </c>
      <c r="C71" s="7">
        <v>3600000</v>
      </c>
      <c r="D71" s="7">
        <v>0</v>
      </c>
      <c r="E71" s="7">
        <v>0</v>
      </c>
      <c r="F71" s="7">
        <v>3600000</v>
      </c>
      <c r="G71" s="7">
        <v>0</v>
      </c>
      <c r="H71" s="7">
        <v>3600000</v>
      </c>
      <c r="I71" s="7">
        <v>0</v>
      </c>
      <c r="J71" s="7">
        <v>0</v>
      </c>
      <c r="K71" s="7">
        <v>3600000</v>
      </c>
      <c r="L71" s="7">
        <v>0</v>
      </c>
      <c r="M71" s="7">
        <v>0</v>
      </c>
      <c r="N71" s="7">
        <v>0</v>
      </c>
      <c r="O71" s="27">
        <f t="shared" si="3"/>
        <v>0</v>
      </c>
      <c r="P71" s="7">
        <v>0</v>
      </c>
      <c r="Q71" s="7">
        <v>0</v>
      </c>
      <c r="R71" s="7">
        <v>0</v>
      </c>
      <c r="S71" s="39">
        <f t="shared" si="14"/>
        <v>0</v>
      </c>
      <c r="T71" s="7">
        <v>0</v>
      </c>
      <c r="U71" s="7">
        <v>0</v>
      </c>
      <c r="V71" s="7">
        <v>0</v>
      </c>
    </row>
    <row r="72" spans="2:22" x14ac:dyDescent="0.2">
      <c r="B72" s="3" t="s">
        <v>69</v>
      </c>
      <c r="C72" s="7">
        <v>1850000</v>
      </c>
      <c r="D72" s="7">
        <v>0</v>
      </c>
      <c r="E72" s="7">
        <v>0</v>
      </c>
      <c r="F72" s="7">
        <v>1850000</v>
      </c>
      <c r="G72" s="7">
        <v>0</v>
      </c>
      <c r="H72" s="7">
        <v>1850000</v>
      </c>
      <c r="I72" s="7">
        <v>0</v>
      </c>
      <c r="J72" s="7">
        <v>0</v>
      </c>
      <c r="K72" s="7">
        <v>1850000</v>
      </c>
      <c r="L72" s="7">
        <v>0</v>
      </c>
      <c r="M72" s="7">
        <v>0</v>
      </c>
      <c r="N72" s="7">
        <v>0</v>
      </c>
      <c r="O72" s="27">
        <f t="shared" si="3"/>
        <v>0</v>
      </c>
      <c r="P72" s="7">
        <v>0</v>
      </c>
      <c r="Q72" s="7">
        <v>0</v>
      </c>
      <c r="R72" s="7">
        <v>0</v>
      </c>
      <c r="S72" s="39">
        <f t="shared" si="14"/>
        <v>0</v>
      </c>
      <c r="T72" s="7">
        <v>0</v>
      </c>
      <c r="U72" s="7">
        <v>0</v>
      </c>
      <c r="V72" s="7">
        <v>0</v>
      </c>
    </row>
    <row r="73" spans="2:22" x14ac:dyDescent="0.2">
      <c r="B73" s="3" t="s">
        <v>70</v>
      </c>
      <c r="C73" s="7">
        <v>630000</v>
      </c>
      <c r="D73" s="7">
        <v>0</v>
      </c>
      <c r="E73" s="7">
        <v>0</v>
      </c>
      <c r="F73" s="7">
        <v>630000</v>
      </c>
      <c r="G73" s="7">
        <v>0</v>
      </c>
      <c r="H73" s="7">
        <v>630000</v>
      </c>
      <c r="I73" s="7">
        <v>0</v>
      </c>
      <c r="J73" s="7">
        <v>0</v>
      </c>
      <c r="K73" s="7">
        <v>630000</v>
      </c>
      <c r="L73" s="7">
        <v>0</v>
      </c>
      <c r="M73" s="7">
        <v>0</v>
      </c>
      <c r="N73" s="7">
        <v>0</v>
      </c>
      <c r="O73" s="27">
        <f t="shared" si="3"/>
        <v>0</v>
      </c>
      <c r="P73" s="7">
        <v>0</v>
      </c>
      <c r="Q73" s="7">
        <v>0</v>
      </c>
      <c r="R73" s="7">
        <v>0</v>
      </c>
      <c r="S73" s="39">
        <f t="shared" si="14"/>
        <v>0</v>
      </c>
      <c r="T73" s="7">
        <v>0</v>
      </c>
      <c r="U73" s="7">
        <v>0</v>
      </c>
      <c r="V73" s="7">
        <v>0</v>
      </c>
    </row>
    <row r="74" spans="2:22" x14ac:dyDescent="0.2">
      <c r="B74" s="3" t="s">
        <v>71</v>
      </c>
      <c r="C74" s="7">
        <v>1500000</v>
      </c>
      <c r="D74" s="7">
        <v>0</v>
      </c>
      <c r="E74" s="7">
        <v>0</v>
      </c>
      <c r="F74" s="7">
        <v>1500000</v>
      </c>
      <c r="G74" s="7">
        <v>0</v>
      </c>
      <c r="H74" s="7">
        <v>1500000</v>
      </c>
      <c r="I74" s="7">
        <v>0</v>
      </c>
      <c r="J74" s="7">
        <v>0</v>
      </c>
      <c r="K74" s="7">
        <v>1500000</v>
      </c>
      <c r="L74" s="7">
        <v>0</v>
      </c>
      <c r="M74" s="7">
        <v>0</v>
      </c>
      <c r="N74" s="7">
        <v>0</v>
      </c>
      <c r="O74" s="27">
        <f t="shared" si="3"/>
        <v>0</v>
      </c>
      <c r="P74" s="7">
        <v>0</v>
      </c>
      <c r="Q74" s="7">
        <v>0</v>
      </c>
      <c r="R74" s="7">
        <v>0</v>
      </c>
      <c r="S74" s="39">
        <f t="shared" si="14"/>
        <v>0</v>
      </c>
      <c r="T74" s="7">
        <v>0</v>
      </c>
      <c r="U74" s="7">
        <v>0</v>
      </c>
      <c r="V74" s="7">
        <v>0</v>
      </c>
    </row>
    <row r="75" spans="2:22" x14ac:dyDescent="0.2">
      <c r="B75" s="3" t="s">
        <v>72</v>
      </c>
      <c r="C75" s="7">
        <v>1000000</v>
      </c>
      <c r="D75" s="7">
        <v>0</v>
      </c>
      <c r="E75" s="7">
        <v>0</v>
      </c>
      <c r="F75" s="7">
        <v>1000000</v>
      </c>
      <c r="G75" s="7">
        <v>0</v>
      </c>
      <c r="H75" s="7">
        <v>1000000</v>
      </c>
      <c r="I75" s="7">
        <v>0</v>
      </c>
      <c r="J75" s="7">
        <v>0</v>
      </c>
      <c r="K75" s="7">
        <v>1000000</v>
      </c>
      <c r="L75" s="7">
        <v>0</v>
      </c>
      <c r="M75" s="7">
        <v>0</v>
      </c>
      <c r="N75" s="7">
        <v>0</v>
      </c>
      <c r="O75" s="27">
        <f t="shared" ref="O75:O138" si="15">M75/H75</f>
        <v>0</v>
      </c>
      <c r="P75" s="7">
        <v>0</v>
      </c>
      <c r="Q75" s="7">
        <v>0</v>
      </c>
      <c r="R75" s="7">
        <v>0</v>
      </c>
      <c r="S75" s="39">
        <f t="shared" si="14"/>
        <v>0</v>
      </c>
      <c r="T75" s="7">
        <v>0</v>
      </c>
      <c r="U75" s="7">
        <v>0</v>
      </c>
      <c r="V75" s="7">
        <v>0</v>
      </c>
    </row>
    <row r="76" spans="2:22" x14ac:dyDescent="0.2">
      <c r="B76" s="3" t="s">
        <v>73</v>
      </c>
      <c r="C76" s="7">
        <v>650000</v>
      </c>
      <c r="D76" s="7">
        <v>0</v>
      </c>
      <c r="E76" s="7">
        <v>0</v>
      </c>
      <c r="F76" s="7">
        <v>650000</v>
      </c>
      <c r="G76" s="7">
        <v>0</v>
      </c>
      <c r="H76" s="7">
        <v>650000</v>
      </c>
      <c r="I76" s="7">
        <v>0</v>
      </c>
      <c r="J76" s="7">
        <v>0</v>
      </c>
      <c r="K76" s="7">
        <v>650000</v>
      </c>
      <c r="L76" s="7">
        <v>0</v>
      </c>
      <c r="M76" s="7">
        <v>0</v>
      </c>
      <c r="N76" s="7">
        <v>0</v>
      </c>
      <c r="O76" s="27">
        <f t="shared" si="15"/>
        <v>0</v>
      </c>
      <c r="P76" s="7">
        <v>0</v>
      </c>
      <c r="Q76" s="7">
        <v>0</v>
      </c>
      <c r="R76" s="7">
        <v>0</v>
      </c>
      <c r="S76" s="39">
        <f t="shared" si="14"/>
        <v>0</v>
      </c>
      <c r="T76" s="7">
        <v>0</v>
      </c>
      <c r="U76" s="7">
        <v>0</v>
      </c>
      <c r="V76" s="7">
        <v>0</v>
      </c>
    </row>
    <row r="77" spans="2:22" x14ac:dyDescent="0.2">
      <c r="B77" s="3" t="s">
        <v>74</v>
      </c>
      <c r="C77" s="7">
        <v>500000</v>
      </c>
      <c r="D77" s="7">
        <v>0</v>
      </c>
      <c r="E77" s="7">
        <v>0</v>
      </c>
      <c r="F77" s="7">
        <v>500000</v>
      </c>
      <c r="G77" s="7">
        <v>0</v>
      </c>
      <c r="H77" s="7">
        <v>500000</v>
      </c>
      <c r="I77" s="7">
        <v>0</v>
      </c>
      <c r="J77" s="7">
        <v>0</v>
      </c>
      <c r="K77" s="7">
        <v>500000</v>
      </c>
      <c r="L77" s="7">
        <v>0</v>
      </c>
      <c r="M77" s="7">
        <v>0</v>
      </c>
      <c r="N77" s="7">
        <v>0</v>
      </c>
      <c r="O77" s="27">
        <f t="shared" si="15"/>
        <v>0</v>
      </c>
      <c r="P77" s="7">
        <v>0</v>
      </c>
      <c r="Q77" s="7">
        <v>0</v>
      </c>
      <c r="R77" s="7">
        <v>0</v>
      </c>
      <c r="S77" s="39">
        <f t="shared" si="14"/>
        <v>0</v>
      </c>
      <c r="T77" s="7">
        <v>0</v>
      </c>
      <c r="U77" s="7">
        <v>0</v>
      </c>
      <c r="V77" s="7">
        <v>0</v>
      </c>
    </row>
    <row r="78" spans="2:22" x14ac:dyDescent="0.2">
      <c r="B78" s="3" t="s">
        <v>75</v>
      </c>
      <c r="C78" s="7">
        <v>50000000</v>
      </c>
      <c r="D78" s="7">
        <v>0</v>
      </c>
      <c r="E78" s="7">
        <v>0</v>
      </c>
      <c r="F78" s="7">
        <v>50000000</v>
      </c>
      <c r="G78" s="7">
        <v>0</v>
      </c>
      <c r="H78" s="7">
        <v>50000000</v>
      </c>
      <c r="I78" s="7">
        <v>5000000</v>
      </c>
      <c r="J78" s="7">
        <v>5000000</v>
      </c>
      <c r="K78" s="7">
        <v>45000000</v>
      </c>
      <c r="L78" s="7">
        <v>2000000</v>
      </c>
      <c r="M78" s="7">
        <v>2000000</v>
      </c>
      <c r="N78" s="7">
        <v>3000000</v>
      </c>
      <c r="O78" s="27">
        <f t="shared" si="15"/>
        <v>0.04</v>
      </c>
      <c r="P78" s="7">
        <v>2000000</v>
      </c>
      <c r="Q78" s="7">
        <v>2000000</v>
      </c>
      <c r="R78" s="7">
        <v>0</v>
      </c>
      <c r="S78" s="40">
        <f t="shared" ref="S78:S132" si="16">+Q78/H78</f>
        <v>0.04</v>
      </c>
      <c r="T78" s="7">
        <v>2000000</v>
      </c>
      <c r="U78" s="7">
        <v>2000000</v>
      </c>
      <c r="V78" s="7">
        <v>0</v>
      </c>
    </row>
    <row r="79" spans="2:22" x14ac:dyDescent="0.2">
      <c r="B79" s="3" t="s">
        <v>76</v>
      </c>
      <c r="C79" s="7">
        <v>10000000</v>
      </c>
      <c r="D79" s="7">
        <v>0</v>
      </c>
      <c r="E79" s="7">
        <v>0</v>
      </c>
      <c r="F79" s="7">
        <v>10000000</v>
      </c>
      <c r="G79" s="7">
        <v>0</v>
      </c>
      <c r="H79" s="7">
        <v>10000000</v>
      </c>
      <c r="I79" s="7">
        <v>5000000</v>
      </c>
      <c r="J79" s="7">
        <v>5000000</v>
      </c>
      <c r="K79" s="7">
        <v>5000000</v>
      </c>
      <c r="L79" s="7">
        <v>2000000</v>
      </c>
      <c r="M79" s="7">
        <v>2000000</v>
      </c>
      <c r="N79" s="7">
        <v>3000000</v>
      </c>
      <c r="O79" s="27">
        <f t="shared" si="15"/>
        <v>0.2</v>
      </c>
      <c r="P79" s="7">
        <v>2000000</v>
      </c>
      <c r="Q79" s="7">
        <v>2000000</v>
      </c>
      <c r="R79" s="7">
        <v>0</v>
      </c>
      <c r="S79" s="40">
        <f t="shared" si="16"/>
        <v>0.2</v>
      </c>
      <c r="T79" s="7">
        <v>2000000</v>
      </c>
      <c r="U79" s="7">
        <v>2000000</v>
      </c>
      <c r="V79" s="7">
        <v>0</v>
      </c>
    </row>
    <row r="80" spans="2:22" x14ac:dyDescent="0.2">
      <c r="B80" s="3" t="s">
        <v>77</v>
      </c>
      <c r="C80" s="7">
        <v>90000</v>
      </c>
      <c r="D80" s="7">
        <v>0</v>
      </c>
      <c r="E80" s="7">
        <v>0</v>
      </c>
      <c r="F80" s="7">
        <v>90000</v>
      </c>
      <c r="G80" s="7">
        <v>0</v>
      </c>
      <c r="H80" s="7">
        <v>90000</v>
      </c>
      <c r="I80" s="7">
        <v>0</v>
      </c>
      <c r="J80" s="7">
        <v>0</v>
      </c>
      <c r="K80" s="7">
        <v>90000</v>
      </c>
      <c r="L80" s="7">
        <v>0</v>
      </c>
      <c r="M80" s="7">
        <v>0</v>
      </c>
      <c r="N80" s="7">
        <v>0</v>
      </c>
      <c r="O80" s="27">
        <f t="shared" si="15"/>
        <v>0</v>
      </c>
      <c r="P80" s="7">
        <v>0</v>
      </c>
      <c r="Q80" s="7">
        <v>0</v>
      </c>
      <c r="R80" s="7">
        <v>0</v>
      </c>
      <c r="S80" s="39">
        <f t="shared" ref="S80:S110" si="17">Q80/H80</f>
        <v>0</v>
      </c>
      <c r="T80" s="7">
        <v>0</v>
      </c>
      <c r="U80" s="7">
        <v>0</v>
      </c>
      <c r="V80" s="7">
        <v>0</v>
      </c>
    </row>
    <row r="81" spans="2:22" x14ac:dyDescent="0.2">
      <c r="B81" s="3" t="s">
        <v>78</v>
      </c>
      <c r="C81" s="7">
        <v>10000000</v>
      </c>
      <c r="D81" s="7">
        <v>0</v>
      </c>
      <c r="E81" s="7">
        <v>0</v>
      </c>
      <c r="F81" s="7">
        <v>10000000</v>
      </c>
      <c r="G81" s="7">
        <v>0</v>
      </c>
      <c r="H81" s="7">
        <v>10000000</v>
      </c>
      <c r="I81" s="7">
        <v>0</v>
      </c>
      <c r="J81" s="7">
        <v>0</v>
      </c>
      <c r="K81" s="7">
        <v>10000000</v>
      </c>
      <c r="L81" s="7">
        <v>0</v>
      </c>
      <c r="M81" s="7">
        <v>0</v>
      </c>
      <c r="N81" s="7">
        <v>0</v>
      </c>
      <c r="O81" s="27">
        <f t="shared" si="15"/>
        <v>0</v>
      </c>
      <c r="P81" s="7">
        <v>0</v>
      </c>
      <c r="Q81" s="7">
        <v>0</v>
      </c>
      <c r="R81" s="7">
        <v>0</v>
      </c>
      <c r="S81" s="39">
        <f t="shared" si="17"/>
        <v>0</v>
      </c>
      <c r="T81" s="7">
        <v>0</v>
      </c>
      <c r="U81" s="7">
        <v>0</v>
      </c>
      <c r="V81" s="7">
        <v>0</v>
      </c>
    </row>
    <row r="82" spans="2:22" x14ac:dyDescent="0.2">
      <c r="B82" s="3" t="s">
        <v>79</v>
      </c>
      <c r="C82" s="7">
        <v>5000000</v>
      </c>
      <c r="D82" s="7">
        <v>0</v>
      </c>
      <c r="E82" s="7">
        <v>0</v>
      </c>
      <c r="F82" s="7">
        <v>5000000</v>
      </c>
      <c r="G82" s="7">
        <v>0</v>
      </c>
      <c r="H82" s="7">
        <v>5000000</v>
      </c>
      <c r="I82" s="7">
        <v>0</v>
      </c>
      <c r="J82" s="7">
        <v>0</v>
      </c>
      <c r="K82" s="7">
        <v>5000000</v>
      </c>
      <c r="L82" s="7">
        <v>0</v>
      </c>
      <c r="M82" s="7">
        <v>0</v>
      </c>
      <c r="N82" s="7">
        <v>0</v>
      </c>
      <c r="O82" s="27">
        <f t="shared" si="15"/>
        <v>0</v>
      </c>
      <c r="P82" s="7">
        <v>0</v>
      </c>
      <c r="Q82" s="7">
        <v>0</v>
      </c>
      <c r="R82" s="7">
        <v>0</v>
      </c>
      <c r="S82" s="39">
        <f t="shared" si="17"/>
        <v>0</v>
      </c>
      <c r="T82" s="7">
        <v>0</v>
      </c>
      <c r="U82" s="7">
        <v>0</v>
      </c>
      <c r="V82" s="7">
        <v>0</v>
      </c>
    </row>
    <row r="83" spans="2:22" x14ac:dyDescent="0.2">
      <c r="B83" s="3" t="s">
        <v>80</v>
      </c>
      <c r="C83" s="7">
        <v>10000000</v>
      </c>
      <c r="D83" s="7">
        <v>0</v>
      </c>
      <c r="E83" s="7">
        <v>0</v>
      </c>
      <c r="F83" s="7">
        <v>10000000</v>
      </c>
      <c r="G83" s="7">
        <v>0</v>
      </c>
      <c r="H83" s="7">
        <v>10000000</v>
      </c>
      <c r="I83" s="7">
        <v>0</v>
      </c>
      <c r="J83" s="7">
        <v>0</v>
      </c>
      <c r="K83" s="7">
        <v>10000000</v>
      </c>
      <c r="L83" s="7">
        <v>0</v>
      </c>
      <c r="M83" s="7">
        <v>0</v>
      </c>
      <c r="N83" s="7">
        <v>0</v>
      </c>
      <c r="O83" s="27">
        <f t="shared" si="15"/>
        <v>0</v>
      </c>
      <c r="P83" s="7">
        <v>0</v>
      </c>
      <c r="Q83" s="7">
        <v>0</v>
      </c>
      <c r="R83" s="7">
        <v>0</v>
      </c>
      <c r="S83" s="39">
        <f t="shared" si="17"/>
        <v>0</v>
      </c>
      <c r="T83" s="7">
        <v>0</v>
      </c>
      <c r="U83" s="7">
        <v>0</v>
      </c>
      <c r="V83" s="7">
        <v>0</v>
      </c>
    </row>
    <row r="84" spans="2:22" x14ac:dyDescent="0.2">
      <c r="B84" s="3" t="s">
        <v>81</v>
      </c>
      <c r="C84" s="7">
        <v>575000</v>
      </c>
      <c r="D84" s="7">
        <v>0</v>
      </c>
      <c r="E84" s="7">
        <v>0</v>
      </c>
      <c r="F84" s="7">
        <v>575000</v>
      </c>
      <c r="G84" s="7">
        <v>0</v>
      </c>
      <c r="H84" s="7">
        <v>575000</v>
      </c>
      <c r="I84" s="7">
        <v>0</v>
      </c>
      <c r="J84" s="7">
        <v>0</v>
      </c>
      <c r="K84" s="7">
        <v>575000</v>
      </c>
      <c r="L84" s="7">
        <v>0</v>
      </c>
      <c r="M84" s="7">
        <v>0</v>
      </c>
      <c r="N84" s="7">
        <v>0</v>
      </c>
      <c r="O84" s="27">
        <f t="shared" si="15"/>
        <v>0</v>
      </c>
      <c r="P84" s="7">
        <v>0</v>
      </c>
      <c r="Q84" s="7">
        <v>0</v>
      </c>
      <c r="R84" s="7">
        <v>0</v>
      </c>
      <c r="S84" s="39">
        <f t="shared" si="17"/>
        <v>0</v>
      </c>
      <c r="T84" s="7">
        <v>0</v>
      </c>
      <c r="U84" s="7">
        <v>0</v>
      </c>
      <c r="V84" s="7">
        <v>0</v>
      </c>
    </row>
    <row r="85" spans="2:22" x14ac:dyDescent="0.2">
      <c r="B85" s="3" t="s">
        <v>82</v>
      </c>
      <c r="C85" s="7">
        <v>60000</v>
      </c>
      <c r="D85" s="7">
        <v>0</v>
      </c>
      <c r="E85" s="7">
        <v>0</v>
      </c>
      <c r="F85" s="7">
        <v>60000</v>
      </c>
      <c r="G85" s="7">
        <v>0</v>
      </c>
      <c r="H85" s="7">
        <v>60000</v>
      </c>
      <c r="I85" s="7">
        <v>0</v>
      </c>
      <c r="J85" s="7">
        <v>0</v>
      </c>
      <c r="K85" s="7">
        <v>60000</v>
      </c>
      <c r="L85" s="7">
        <v>0</v>
      </c>
      <c r="M85" s="7">
        <v>0</v>
      </c>
      <c r="N85" s="7">
        <v>0</v>
      </c>
      <c r="O85" s="27">
        <f t="shared" si="15"/>
        <v>0</v>
      </c>
      <c r="P85" s="7">
        <v>0</v>
      </c>
      <c r="Q85" s="7">
        <v>0</v>
      </c>
      <c r="R85" s="7">
        <v>0</v>
      </c>
      <c r="S85" s="39">
        <f t="shared" si="17"/>
        <v>0</v>
      </c>
      <c r="T85" s="7">
        <v>0</v>
      </c>
      <c r="U85" s="7">
        <v>0</v>
      </c>
      <c r="V85" s="7">
        <v>0</v>
      </c>
    </row>
    <row r="86" spans="2:22" x14ac:dyDescent="0.2">
      <c r="B86" s="3" t="s">
        <v>83</v>
      </c>
      <c r="C86" s="7">
        <v>21000000</v>
      </c>
      <c r="D86" s="7">
        <v>0</v>
      </c>
      <c r="E86" s="7">
        <v>0</v>
      </c>
      <c r="F86" s="7">
        <v>21000000</v>
      </c>
      <c r="G86" s="7">
        <v>0</v>
      </c>
      <c r="H86" s="7">
        <v>21000000</v>
      </c>
      <c r="I86" s="7">
        <v>0</v>
      </c>
      <c r="J86" s="7">
        <v>0</v>
      </c>
      <c r="K86" s="7">
        <v>21000000</v>
      </c>
      <c r="L86" s="7">
        <v>0</v>
      </c>
      <c r="M86" s="7">
        <v>0</v>
      </c>
      <c r="N86" s="7">
        <v>0</v>
      </c>
      <c r="O86" s="27">
        <f t="shared" si="15"/>
        <v>0</v>
      </c>
      <c r="P86" s="7">
        <v>0</v>
      </c>
      <c r="Q86" s="7">
        <v>0</v>
      </c>
      <c r="R86" s="7">
        <v>0</v>
      </c>
      <c r="S86" s="39">
        <f t="shared" si="17"/>
        <v>0</v>
      </c>
      <c r="T86" s="7">
        <v>0</v>
      </c>
      <c r="U86" s="7">
        <v>0</v>
      </c>
      <c r="V86" s="7">
        <v>0</v>
      </c>
    </row>
    <row r="87" spans="2:22" x14ac:dyDescent="0.2">
      <c r="B87" s="3" t="s">
        <v>84</v>
      </c>
      <c r="C87" s="7">
        <v>6550000</v>
      </c>
      <c r="D87" s="7">
        <v>0</v>
      </c>
      <c r="E87" s="7">
        <v>0</v>
      </c>
      <c r="F87" s="7">
        <v>6550000</v>
      </c>
      <c r="G87" s="7">
        <v>0</v>
      </c>
      <c r="H87" s="7">
        <v>6550000</v>
      </c>
      <c r="I87" s="7">
        <v>0</v>
      </c>
      <c r="J87" s="7">
        <v>0</v>
      </c>
      <c r="K87" s="7">
        <v>6550000</v>
      </c>
      <c r="L87" s="7">
        <v>0</v>
      </c>
      <c r="M87" s="7">
        <v>0</v>
      </c>
      <c r="N87" s="7">
        <v>0</v>
      </c>
      <c r="O87" s="27">
        <f t="shared" si="15"/>
        <v>0</v>
      </c>
      <c r="P87" s="7">
        <v>0</v>
      </c>
      <c r="Q87" s="7">
        <v>0</v>
      </c>
      <c r="R87" s="7">
        <v>0</v>
      </c>
      <c r="S87" s="39">
        <f t="shared" si="17"/>
        <v>0</v>
      </c>
      <c r="T87" s="7">
        <v>0</v>
      </c>
      <c r="U87" s="7">
        <v>0</v>
      </c>
      <c r="V87" s="7">
        <v>0</v>
      </c>
    </row>
    <row r="88" spans="2:22" x14ac:dyDescent="0.2">
      <c r="B88" s="3" t="s">
        <v>85</v>
      </c>
      <c r="C88" s="7">
        <v>600000</v>
      </c>
      <c r="D88" s="7">
        <v>0</v>
      </c>
      <c r="E88" s="7">
        <v>0</v>
      </c>
      <c r="F88" s="7">
        <v>600000</v>
      </c>
      <c r="G88" s="7">
        <v>0</v>
      </c>
      <c r="H88" s="7">
        <v>600000</v>
      </c>
      <c r="I88" s="7">
        <v>0</v>
      </c>
      <c r="J88" s="7">
        <v>0</v>
      </c>
      <c r="K88" s="7">
        <v>600000</v>
      </c>
      <c r="L88" s="7">
        <v>0</v>
      </c>
      <c r="M88" s="7">
        <v>0</v>
      </c>
      <c r="N88" s="7">
        <v>0</v>
      </c>
      <c r="O88" s="27">
        <f t="shared" si="15"/>
        <v>0</v>
      </c>
      <c r="P88" s="7">
        <v>0</v>
      </c>
      <c r="Q88" s="7">
        <v>0</v>
      </c>
      <c r="R88" s="7">
        <v>0</v>
      </c>
      <c r="S88" s="39">
        <f t="shared" si="17"/>
        <v>0</v>
      </c>
      <c r="T88" s="7">
        <v>0</v>
      </c>
      <c r="U88" s="7">
        <v>0</v>
      </c>
      <c r="V88" s="7">
        <v>0</v>
      </c>
    </row>
    <row r="89" spans="2:22" x14ac:dyDescent="0.2">
      <c r="B89" s="3" t="s">
        <v>86</v>
      </c>
      <c r="C89" s="7">
        <v>162000</v>
      </c>
      <c r="D89" s="7">
        <v>0</v>
      </c>
      <c r="E89" s="7">
        <v>0</v>
      </c>
      <c r="F89" s="7">
        <v>162000</v>
      </c>
      <c r="G89" s="7">
        <v>0</v>
      </c>
      <c r="H89" s="7">
        <v>162000</v>
      </c>
      <c r="I89" s="7">
        <v>0</v>
      </c>
      <c r="J89" s="7">
        <v>0</v>
      </c>
      <c r="K89" s="7">
        <v>162000</v>
      </c>
      <c r="L89" s="7">
        <v>0</v>
      </c>
      <c r="M89" s="7">
        <v>0</v>
      </c>
      <c r="N89" s="7">
        <v>0</v>
      </c>
      <c r="O89" s="27">
        <f t="shared" si="15"/>
        <v>0</v>
      </c>
      <c r="P89" s="7">
        <v>0</v>
      </c>
      <c r="Q89" s="7">
        <v>0</v>
      </c>
      <c r="R89" s="7">
        <v>0</v>
      </c>
      <c r="S89" s="39">
        <f t="shared" si="17"/>
        <v>0</v>
      </c>
      <c r="T89" s="7">
        <v>0</v>
      </c>
      <c r="U89" s="7">
        <v>0</v>
      </c>
      <c r="V89" s="7">
        <v>0</v>
      </c>
    </row>
    <row r="90" spans="2:22" x14ac:dyDescent="0.2">
      <c r="B90" s="3" t="s">
        <v>87</v>
      </c>
      <c r="C90" s="7">
        <v>1600000</v>
      </c>
      <c r="D90" s="7">
        <v>0</v>
      </c>
      <c r="E90" s="7">
        <v>0</v>
      </c>
      <c r="F90" s="7">
        <v>1600000</v>
      </c>
      <c r="G90" s="7">
        <v>0</v>
      </c>
      <c r="H90" s="7">
        <v>1600000</v>
      </c>
      <c r="I90" s="7">
        <v>0</v>
      </c>
      <c r="J90" s="7">
        <v>0</v>
      </c>
      <c r="K90" s="7">
        <v>1600000</v>
      </c>
      <c r="L90" s="7">
        <v>0</v>
      </c>
      <c r="M90" s="7">
        <v>0</v>
      </c>
      <c r="N90" s="7">
        <v>0</v>
      </c>
      <c r="O90" s="27">
        <f t="shared" si="15"/>
        <v>0</v>
      </c>
      <c r="P90" s="7">
        <v>0</v>
      </c>
      <c r="Q90" s="7">
        <v>0</v>
      </c>
      <c r="R90" s="7">
        <v>0</v>
      </c>
      <c r="S90" s="39">
        <f t="shared" si="17"/>
        <v>0</v>
      </c>
      <c r="T90" s="7">
        <v>0</v>
      </c>
      <c r="U90" s="7">
        <v>0</v>
      </c>
      <c r="V90" s="7">
        <v>0</v>
      </c>
    </row>
    <row r="91" spans="2:22" x14ac:dyDescent="0.2">
      <c r="B91" s="3" t="s">
        <v>88</v>
      </c>
      <c r="C91" s="7">
        <v>500000</v>
      </c>
      <c r="D91" s="7">
        <v>0</v>
      </c>
      <c r="E91" s="7">
        <v>0</v>
      </c>
      <c r="F91" s="7">
        <v>500000</v>
      </c>
      <c r="G91" s="7">
        <v>0</v>
      </c>
      <c r="H91" s="7">
        <v>500000</v>
      </c>
      <c r="I91" s="7">
        <v>0</v>
      </c>
      <c r="J91" s="7">
        <v>0</v>
      </c>
      <c r="K91" s="7">
        <v>500000</v>
      </c>
      <c r="L91" s="7">
        <v>0</v>
      </c>
      <c r="M91" s="7">
        <v>0</v>
      </c>
      <c r="N91" s="7">
        <v>0</v>
      </c>
      <c r="O91" s="27">
        <f t="shared" si="15"/>
        <v>0</v>
      </c>
      <c r="P91" s="7">
        <v>0</v>
      </c>
      <c r="Q91" s="7">
        <v>0</v>
      </c>
      <c r="R91" s="7">
        <v>0</v>
      </c>
      <c r="S91" s="39">
        <f t="shared" si="17"/>
        <v>0</v>
      </c>
      <c r="T91" s="7">
        <v>0</v>
      </c>
      <c r="U91" s="7">
        <v>0</v>
      </c>
      <c r="V91" s="7">
        <v>0</v>
      </c>
    </row>
    <row r="92" spans="2:22" x14ac:dyDescent="0.2">
      <c r="B92" s="3" t="s">
        <v>89</v>
      </c>
      <c r="C92" s="7">
        <v>1800000</v>
      </c>
      <c r="D92" s="7">
        <v>0</v>
      </c>
      <c r="E92" s="7">
        <v>0</v>
      </c>
      <c r="F92" s="7">
        <v>1800000</v>
      </c>
      <c r="G92" s="7">
        <v>0</v>
      </c>
      <c r="H92" s="7">
        <v>1800000</v>
      </c>
      <c r="I92" s="7">
        <v>0</v>
      </c>
      <c r="J92" s="7">
        <v>0</v>
      </c>
      <c r="K92" s="7">
        <v>1800000</v>
      </c>
      <c r="L92" s="7">
        <v>0</v>
      </c>
      <c r="M92" s="7">
        <v>0</v>
      </c>
      <c r="N92" s="7">
        <v>0</v>
      </c>
      <c r="O92" s="27">
        <f t="shared" si="15"/>
        <v>0</v>
      </c>
      <c r="P92" s="7">
        <v>0</v>
      </c>
      <c r="Q92" s="7">
        <v>0</v>
      </c>
      <c r="R92" s="7">
        <v>0</v>
      </c>
      <c r="S92" s="39">
        <f t="shared" si="17"/>
        <v>0</v>
      </c>
      <c r="T92" s="7">
        <v>0</v>
      </c>
      <c r="U92" s="7">
        <v>0</v>
      </c>
      <c r="V92" s="7">
        <v>0</v>
      </c>
    </row>
    <row r="93" spans="2:22" x14ac:dyDescent="0.2">
      <c r="B93" s="3" t="s">
        <v>90</v>
      </c>
      <c r="C93" s="7">
        <v>220000</v>
      </c>
      <c r="D93" s="7">
        <v>0</v>
      </c>
      <c r="E93" s="7">
        <v>0</v>
      </c>
      <c r="F93" s="7">
        <v>220000</v>
      </c>
      <c r="G93" s="7">
        <v>0</v>
      </c>
      <c r="H93" s="7">
        <v>220000</v>
      </c>
      <c r="I93" s="7">
        <v>0</v>
      </c>
      <c r="J93" s="7">
        <v>0</v>
      </c>
      <c r="K93" s="7">
        <v>220000</v>
      </c>
      <c r="L93" s="7">
        <v>0</v>
      </c>
      <c r="M93" s="7">
        <v>0</v>
      </c>
      <c r="N93" s="7">
        <v>0</v>
      </c>
      <c r="O93" s="27">
        <f t="shared" si="15"/>
        <v>0</v>
      </c>
      <c r="P93" s="7">
        <v>0</v>
      </c>
      <c r="Q93" s="7">
        <v>0</v>
      </c>
      <c r="R93" s="7">
        <v>0</v>
      </c>
      <c r="S93" s="39">
        <f t="shared" si="17"/>
        <v>0</v>
      </c>
      <c r="T93" s="7">
        <v>0</v>
      </c>
      <c r="U93" s="7">
        <v>0</v>
      </c>
      <c r="V93" s="7">
        <v>0</v>
      </c>
    </row>
    <row r="94" spans="2:22" x14ac:dyDescent="0.2">
      <c r="B94" s="3" t="s">
        <v>91</v>
      </c>
      <c r="C94" s="7">
        <v>3000000</v>
      </c>
      <c r="D94" s="7">
        <v>0</v>
      </c>
      <c r="E94" s="7">
        <v>0</v>
      </c>
      <c r="F94" s="7">
        <v>3000000</v>
      </c>
      <c r="G94" s="7">
        <v>0</v>
      </c>
      <c r="H94" s="7">
        <v>3000000</v>
      </c>
      <c r="I94" s="7">
        <v>0</v>
      </c>
      <c r="J94" s="7">
        <v>0</v>
      </c>
      <c r="K94" s="7">
        <v>3000000</v>
      </c>
      <c r="L94" s="7">
        <v>0</v>
      </c>
      <c r="M94" s="7">
        <v>0</v>
      </c>
      <c r="N94" s="7">
        <v>0</v>
      </c>
      <c r="O94" s="27">
        <f t="shared" si="15"/>
        <v>0</v>
      </c>
      <c r="P94" s="7">
        <v>0</v>
      </c>
      <c r="Q94" s="7">
        <v>0</v>
      </c>
      <c r="R94" s="7">
        <v>0</v>
      </c>
      <c r="S94" s="39">
        <f t="shared" si="17"/>
        <v>0</v>
      </c>
      <c r="T94" s="7">
        <v>0</v>
      </c>
      <c r="U94" s="7">
        <v>0</v>
      </c>
      <c r="V94" s="7">
        <v>0</v>
      </c>
    </row>
    <row r="95" spans="2:22" x14ac:dyDescent="0.2">
      <c r="B95" s="3" t="s">
        <v>92</v>
      </c>
      <c r="C95" s="7">
        <v>450000</v>
      </c>
      <c r="D95" s="7">
        <v>0</v>
      </c>
      <c r="E95" s="7">
        <v>0</v>
      </c>
      <c r="F95" s="7">
        <v>450000</v>
      </c>
      <c r="G95" s="7">
        <v>0</v>
      </c>
      <c r="H95" s="7">
        <v>450000</v>
      </c>
      <c r="I95" s="7">
        <v>0</v>
      </c>
      <c r="J95" s="7">
        <v>0</v>
      </c>
      <c r="K95" s="7">
        <v>450000</v>
      </c>
      <c r="L95" s="7">
        <v>0</v>
      </c>
      <c r="M95" s="7">
        <v>0</v>
      </c>
      <c r="N95" s="7">
        <v>0</v>
      </c>
      <c r="O95" s="27">
        <f t="shared" si="15"/>
        <v>0</v>
      </c>
      <c r="P95" s="7">
        <v>0</v>
      </c>
      <c r="Q95" s="7">
        <v>0</v>
      </c>
      <c r="R95" s="7">
        <v>0</v>
      </c>
      <c r="S95" s="39">
        <f t="shared" si="17"/>
        <v>0</v>
      </c>
      <c r="T95" s="7">
        <v>0</v>
      </c>
      <c r="U95" s="7">
        <v>0</v>
      </c>
      <c r="V95" s="7">
        <v>0</v>
      </c>
    </row>
    <row r="96" spans="2:22" x14ac:dyDescent="0.2">
      <c r="B96" s="3" t="s">
        <v>93</v>
      </c>
      <c r="C96" s="7">
        <v>600000</v>
      </c>
      <c r="D96" s="7">
        <v>0</v>
      </c>
      <c r="E96" s="7">
        <v>0</v>
      </c>
      <c r="F96" s="7">
        <v>600000</v>
      </c>
      <c r="G96" s="7">
        <v>0</v>
      </c>
      <c r="H96" s="7">
        <v>600000</v>
      </c>
      <c r="I96" s="7">
        <v>0</v>
      </c>
      <c r="J96" s="7">
        <v>0</v>
      </c>
      <c r="K96" s="7">
        <v>600000</v>
      </c>
      <c r="L96" s="7">
        <v>0</v>
      </c>
      <c r="M96" s="7">
        <v>0</v>
      </c>
      <c r="N96" s="7">
        <v>0</v>
      </c>
      <c r="O96" s="27">
        <f t="shared" si="15"/>
        <v>0</v>
      </c>
      <c r="P96" s="7">
        <v>0</v>
      </c>
      <c r="Q96" s="7">
        <v>0</v>
      </c>
      <c r="R96" s="7">
        <v>0</v>
      </c>
      <c r="S96" s="39">
        <f t="shared" si="17"/>
        <v>0</v>
      </c>
      <c r="T96" s="7">
        <v>0</v>
      </c>
      <c r="U96" s="7">
        <v>0</v>
      </c>
      <c r="V96" s="7">
        <v>0</v>
      </c>
    </row>
    <row r="97" spans="2:22" x14ac:dyDescent="0.2">
      <c r="B97" s="3" t="s">
        <v>94</v>
      </c>
      <c r="C97" s="7">
        <v>1216000</v>
      </c>
      <c r="D97" s="7">
        <v>0</v>
      </c>
      <c r="E97" s="7">
        <v>0</v>
      </c>
      <c r="F97" s="7">
        <v>1216000</v>
      </c>
      <c r="G97" s="7">
        <v>0</v>
      </c>
      <c r="H97" s="7">
        <v>1216000</v>
      </c>
      <c r="I97" s="7">
        <v>0</v>
      </c>
      <c r="J97" s="7">
        <v>0</v>
      </c>
      <c r="K97" s="7">
        <v>1216000</v>
      </c>
      <c r="L97" s="7">
        <v>0</v>
      </c>
      <c r="M97" s="7">
        <v>0</v>
      </c>
      <c r="N97" s="7">
        <v>0</v>
      </c>
      <c r="O97" s="27">
        <f t="shared" si="15"/>
        <v>0</v>
      </c>
      <c r="P97" s="7">
        <v>0</v>
      </c>
      <c r="Q97" s="7">
        <v>0</v>
      </c>
      <c r="R97" s="7">
        <v>0</v>
      </c>
      <c r="S97" s="39">
        <f t="shared" si="17"/>
        <v>0</v>
      </c>
      <c r="T97" s="7">
        <v>0</v>
      </c>
      <c r="U97" s="7">
        <v>0</v>
      </c>
      <c r="V97" s="7">
        <v>0</v>
      </c>
    </row>
    <row r="98" spans="2:22" x14ac:dyDescent="0.2">
      <c r="B98" s="3" t="s">
        <v>95</v>
      </c>
      <c r="C98" s="7">
        <v>500000</v>
      </c>
      <c r="D98" s="7">
        <v>0</v>
      </c>
      <c r="E98" s="7">
        <v>0</v>
      </c>
      <c r="F98" s="7">
        <v>500000</v>
      </c>
      <c r="G98" s="7">
        <v>0</v>
      </c>
      <c r="H98" s="7">
        <v>500000</v>
      </c>
      <c r="I98" s="7">
        <v>0</v>
      </c>
      <c r="J98" s="7">
        <v>0</v>
      </c>
      <c r="K98" s="7">
        <v>500000</v>
      </c>
      <c r="L98" s="7">
        <v>0</v>
      </c>
      <c r="M98" s="7">
        <v>0</v>
      </c>
      <c r="N98" s="7">
        <v>0</v>
      </c>
      <c r="O98" s="27">
        <f t="shared" si="15"/>
        <v>0</v>
      </c>
      <c r="P98" s="7">
        <v>0</v>
      </c>
      <c r="Q98" s="7">
        <v>0</v>
      </c>
      <c r="R98" s="7">
        <v>0</v>
      </c>
      <c r="S98" s="39">
        <f t="shared" si="17"/>
        <v>0</v>
      </c>
      <c r="T98" s="7">
        <v>0</v>
      </c>
      <c r="U98" s="7">
        <v>0</v>
      </c>
      <c r="V98" s="7">
        <v>0</v>
      </c>
    </row>
    <row r="99" spans="2:22" x14ac:dyDescent="0.2">
      <c r="B99" s="3" t="s">
        <v>96</v>
      </c>
      <c r="C99" s="7">
        <v>360000</v>
      </c>
      <c r="D99" s="7">
        <v>0</v>
      </c>
      <c r="E99" s="7">
        <v>0</v>
      </c>
      <c r="F99" s="7">
        <v>360000</v>
      </c>
      <c r="G99" s="7">
        <v>0</v>
      </c>
      <c r="H99" s="7">
        <v>360000</v>
      </c>
      <c r="I99" s="7">
        <v>0</v>
      </c>
      <c r="J99" s="7">
        <v>0</v>
      </c>
      <c r="K99" s="7">
        <v>360000</v>
      </c>
      <c r="L99" s="7">
        <v>0</v>
      </c>
      <c r="M99" s="7">
        <v>0</v>
      </c>
      <c r="N99" s="7">
        <v>0</v>
      </c>
      <c r="O99" s="27">
        <f t="shared" si="15"/>
        <v>0</v>
      </c>
      <c r="P99" s="7">
        <v>0</v>
      </c>
      <c r="Q99" s="7">
        <v>0</v>
      </c>
      <c r="R99" s="7">
        <v>0</v>
      </c>
      <c r="S99" s="39">
        <f t="shared" si="17"/>
        <v>0</v>
      </c>
      <c r="T99" s="7">
        <v>0</v>
      </c>
      <c r="U99" s="7">
        <v>0</v>
      </c>
      <c r="V99" s="7">
        <v>0</v>
      </c>
    </row>
    <row r="100" spans="2:22" x14ac:dyDescent="0.2">
      <c r="B100" s="3" t="s">
        <v>97</v>
      </c>
      <c r="C100" s="7">
        <v>200000</v>
      </c>
      <c r="D100" s="7">
        <v>0</v>
      </c>
      <c r="E100" s="7">
        <v>0</v>
      </c>
      <c r="F100" s="7">
        <v>200000</v>
      </c>
      <c r="G100" s="7">
        <v>0</v>
      </c>
      <c r="H100" s="7">
        <v>200000</v>
      </c>
      <c r="I100" s="7">
        <v>0</v>
      </c>
      <c r="J100" s="7">
        <v>0</v>
      </c>
      <c r="K100" s="7">
        <v>200000</v>
      </c>
      <c r="L100" s="7">
        <v>0</v>
      </c>
      <c r="M100" s="7">
        <v>0</v>
      </c>
      <c r="N100" s="7">
        <v>0</v>
      </c>
      <c r="O100" s="27">
        <f t="shared" si="15"/>
        <v>0</v>
      </c>
      <c r="P100" s="7">
        <v>0</v>
      </c>
      <c r="Q100" s="7">
        <v>0</v>
      </c>
      <c r="R100" s="7">
        <v>0</v>
      </c>
      <c r="S100" s="39">
        <f t="shared" si="17"/>
        <v>0</v>
      </c>
      <c r="T100" s="7">
        <v>0</v>
      </c>
      <c r="U100" s="7">
        <v>0</v>
      </c>
      <c r="V100" s="7">
        <v>0</v>
      </c>
    </row>
    <row r="101" spans="2:22" x14ac:dyDescent="0.2">
      <c r="B101" s="3" t="s">
        <v>98</v>
      </c>
      <c r="C101" s="7">
        <v>460000</v>
      </c>
      <c r="D101" s="7">
        <v>0</v>
      </c>
      <c r="E101" s="7">
        <v>0</v>
      </c>
      <c r="F101" s="7">
        <v>460000</v>
      </c>
      <c r="G101" s="7">
        <v>0</v>
      </c>
      <c r="H101" s="7">
        <v>460000</v>
      </c>
      <c r="I101" s="7">
        <v>0</v>
      </c>
      <c r="J101" s="7">
        <v>0</v>
      </c>
      <c r="K101" s="7">
        <v>460000</v>
      </c>
      <c r="L101" s="7">
        <v>0</v>
      </c>
      <c r="M101" s="7">
        <v>0</v>
      </c>
      <c r="N101" s="7">
        <v>0</v>
      </c>
      <c r="O101" s="27">
        <f t="shared" si="15"/>
        <v>0</v>
      </c>
      <c r="P101" s="7">
        <v>0</v>
      </c>
      <c r="Q101" s="7">
        <v>0</v>
      </c>
      <c r="R101" s="7">
        <v>0</v>
      </c>
      <c r="S101" s="39">
        <f t="shared" si="17"/>
        <v>0</v>
      </c>
      <c r="T101" s="7">
        <v>0</v>
      </c>
      <c r="U101" s="7">
        <v>0</v>
      </c>
      <c r="V101" s="7">
        <v>0</v>
      </c>
    </row>
    <row r="102" spans="2:22" x14ac:dyDescent="0.2">
      <c r="B102" s="3" t="s">
        <v>99</v>
      </c>
      <c r="C102" s="7">
        <v>300000</v>
      </c>
      <c r="D102" s="7">
        <v>0</v>
      </c>
      <c r="E102" s="7">
        <v>0</v>
      </c>
      <c r="F102" s="7">
        <v>300000</v>
      </c>
      <c r="G102" s="7">
        <v>0</v>
      </c>
      <c r="H102" s="7">
        <v>300000</v>
      </c>
      <c r="I102" s="7">
        <v>0</v>
      </c>
      <c r="J102" s="7">
        <v>0</v>
      </c>
      <c r="K102" s="7">
        <v>300000</v>
      </c>
      <c r="L102" s="7">
        <v>0</v>
      </c>
      <c r="M102" s="7">
        <v>0</v>
      </c>
      <c r="N102" s="7">
        <v>0</v>
      </c>
      <c r="O102" s="27">
        <f t="shared" si="15"/>
        <v>0</v>
      </c>
      <c r="P102" s="7">
        <v>0</v>
      </c>
      <c r="Q102" s="7">
        <v>0</v>
      </c>
      <c r="R102" s="7">
        <v>0</v>
      </c>
      <c r="S102" s="39">
        <f t="shared" si="17"/>
        <v>0</v>
      </c>
      <c r="T102" s="7">
        <v>0</v>
      </c>
      <c r="U102" s="7">
        <v>0</v>
      </c>
      <c r="V102" s="7">
        <v>0</v>
      </c>
    </row>
    <row r="103" spans="2:22" x14ac:dyDescent="0.2">
      <c r="B103" s="3" t="s">
        <v>100</v>
      </c>
      <c r="C103" s="7">
        <v>900000</v>
      </c>
      <c r="D103" s="7">
        <v>0</v>
      </c>
      <c r="E103" s="7">
        <v>0</v>
      </c>
      <c r="F103" s="7">
        <v>900000</v>
      </c>
      <c r="G103" s="7">
        <v>0</v>
      </c>
      <c r="H103" s="7">
        <v>900000</v>
      </c>
      <c r="I103" s="7">
        <v>0</v>
      </c>
      <c r="J103" s="7">
        <v>0</v>
      </c>
      <c r="K103" s="7">
        <v>900000</v>
      </c>
      <c r="L103" s="7">
        <v>0</v>
      </c>
      <c r="M103" s="7">
        <v>0</v>
      </c>
      <c r="N103" s="7">
        <v>0</v>
      </c>
      <c r="O103" s="27">
        <f t="shared" si="15"/>
        <v>0</v>
      </c>
      <c r="P103" s="7">
        <v>0</v>
      </c>
      <c r="Q103" s="7">
        <v>0</v>
      </c>
      <c r="R103" s="7">
        <v>0</v>
      </c>
      <c r="S103" s="39">
        <f t="shared" si="17"/>
        <v>0</v>
      </c>
      <c r="T103" s="7">
        <v>0</v>
      </c>
      <c r="U103" s="7">
        <v>0</v>
      </c>
      <c r="V103" s="7">
        <v>0</v>
      </c>
    </row>
    <row r="104" spans="2:22" x14ac:dyDescent="0.2">
      <c r="B104" s="3" t="s">
        <v>101</v>
      </c>
      <c r="C104" s="7">
        <v>720000</v>
      </c>
      <c r="D104" s="7">
        <v>0</v>
      </c>
      <c r="E104" s="7">
        <v>0</v>
      </c>
      <c r="F104" s="7">
        <v>720000</v>
      </c>
      <c r="G104" s="7">
        <v>0</v>
      </c>
      <c r="H104" s="7">
        <v>720000</v>
      </c>
      <c r="I104" s="7">
        <v>0</v>
      </c>
      <c r="J104" s="7">
        <v>0</v>
      </c>
      <c r="K104" s="7">
        <v>720000</v>
      </c>
      <c r="L104" s="7">
        <v>0</v>
      </c>
      <c r="M104" s="7">
        <v>0</v>
      </c>
      <c r="N104" s="7">
        <v>0</v>
      </c>
      <c r="O104" s="27">
        <f t="shared" si="15"/>
        <v>0</v>
      </c>
      <c r="P104" s="7">
        <v>0</v>
      </c>
      <c r="Q104" s="7">
        <v>0</v>
      </c>
      <c r="R104" s="7">
        <v>0</v>
      </c>
      <c r="S104" s="39">
        <f t="shared" si="17"/>
        <v>0</v>
      </c>
      <c r="T104" s="7">
        <v>0</v>
      </c>
      <c r="U104" s="7">
        <v>0</v>
      </c>
      <c r="V104" s="7">
        <v>0</v>
      </c>
    </row>
    <row r="105" spans="2:22" x14ac:dyDescent="0.2">
      <c r="B105" s="3" t="s">
        <v>102</v>
      </c>
      <c r="C105" s="7">
        <v>150000</v>
      </c>
      <c r="D105" s="7">
        <v>0</v>
      </c>
      <c r="E105" s="7">
        <v>0</v>
      </c>
      <c r="F105" s="7">
        <v>150000</v>
      </c>
      <c r="G105" s="7">
        <v>0</v>
      </c>
      <c r="H105" s="7">
        <v>150000</v>
      </c>
      <c r="I105" s="7">
        <v>0</v>
      </c>
      <c r="J105" s="7">
        <v>0</v>
      </c>
      <c r="K105" s="7">
        <v>150000</v>
      </c>
      <c r="L105" s="7">
        <v>0</v>
      </c>
      <c r="M105" s="7">
        <v>0</v>
      </c>
      <c r="N105" s="7">
        <v>0</v>
      </c>
      <c r="O105" s="27">
        <f t="shared" si="15"/>
        <v>0</v>
      </c>
      <c r="P105" s="7">
        <v>0</v>
      </c>
      <c r="Q105" s="7">
        <v>0</v>
      </c>
      <c r="R105" s="7">
        <v>0</v>
      </c>
      <c r="S105" s="39">
        <f t="shared" si="17"/>
        <v>0</v>
      </c>
      <c r="T105" s="7">
        <v>0</v>
      </c>
      <c r="U105" s="7">
        <v>0</v>
      </c>
      <c r="V105" s="7">
        <v>0</v>
      </c>
    </row>
    <row r="106" spans="2:22" x14ac:dyDescent="0.2">
      <c r="B106" s="3" t="s">
        <v>103</v>
      </c>
      <c r="C106" s="7">
        <v>872000</v>
      </c>
      <c r="D106" s="7">
        <v>0</v>
      </c>
      <c r="E106" s="7">
        <v>0</v>
      </c>
      <c r="F106" s="7">
        <v>872000</v>
      </c>
      <c r="G106" s="7">
        <v>0</v>
      </c>
      <c r="H106" s="7">
        <v>872000</v>
      </c>
      <c r="I106" s="7">
        <v>0</v>
      </c>
      <c r="J106" s="7">
        <v>0</v>
      </c>
      <c r="K106" s="7">
        <v>872000</v>
      </c>
      <c r="L106" s="7">
        <v>0</v>
      </c>
      <c r="M106" s="7">
        <v>0</v>
      </c>
      <c r="N106" s="7">
        <v>0</v>
      </c>
      <c r="O106" s="27">
        <f t="shared" si="15"/>
        <v>0</v>
      </c>
      <c r="P106" s="7">
        <v>0</v>
      </c>
      <c r="Q106" s="7">
        <v>0</v>
      </c>
      <c r="R106" s="7">
        <v>0</v>
      </c>
      <c r="S106" s="39">
        <f t="shared" si="17"/>
        <v>0</v>
      </c>
      <c r="T106" s="7">
        <v>0</v>
      </c>
      <c r="U106" s="7">
        <v>0</v>
      </c>
      <c r="V106" s="7">
        <v>0</v>
      </c>
    </row>
    <row r="107" spans="2:22" x14ac:dyDescent="0.2">
      <c r="B107" s="3" t="s">
        <v>104</v>
      </c>
      <c r="C107" s="7">
        <v>232000</v>
      </c>
      <c r="D107" s="7">
        <v>0</v>
      </c>
      <c r="E107" s="7">
        <v>0</v>
      </c>
      <c r="F107" s="7">
        <v>232000</v>
      </c>
      <c r="G107" s="7">
        <v>0</v>
      </c>
      <c r="H107" s="7">
        <v>232000</v>
      </c>
      <c r="I107" s="7">
        <v>0</v>
      </c>
      <c r="J107" s="7">
        <v>0</v>
      </c>
      <c r="K107" s="7">
        <v>232000</v>
      </c>
      <c r="L107" s="7">
        <v>0</v>
      </c>
      <c r="M107" s="7">
        <v>0</v>
      </c>
      <c r="N107" s="7">
        <v>0</v>
      </c>
      <c r="O107" s="27">
        <f t="shared" si="15"/>
        <v>0</v>
      </c>
      <c r="P107" s="7">
        <v>0</v>
      </c>
      <c r="Q107" s="7">
        <v>0</v>
      </c>
      <c r="R107" s="7">
        <v>0</v>
      </c>
      <c r="S107" s="39">
        <f t="shared" si="17"/>
        <v>0</v>
      </c>
      <c r="T107" s="7">
        <v>0</v>
      </c>
      <c r="U107" s="7">
        <v>0</v>
      </c>
      <c r="V107" s="7">
        <v>0</v>
      </c>
    </row>
    <row r="108" spans="2:22" x14ac:dyDescent="0.2">
      <c r="B108" s="3" t="s">
        <v>105</v>
      </c>
      <c r="C108" s="7">
        <v>2000000</v>
      </c>
      <c r="D108" s="7">
        <v>0</v>
      </c>
      <c r="E108" s="7">
        <v>0</v>
      </c>
      <c r="F108" s="7">
        <v>2000000</v>
      </c>
      <c r="G108" s="7">
        <v>0</v>
      </c>
      <c r="H108" s="7">
        <v>2000000</v>
      </c>
      <c r="I108" s="7">
        <v>0</v>
      </c>
      <c r="J108" s="7">
        <v>0</v>
      </c>
      <c r="K108" s="7">
        <v>2000000</v>
      </c>
      <c r="L108" s="7">
        <v>0</v>
      </c>
      <c r="M108" s="7">
        <v>0</v>
      </c>
      <c r="N108" s="7">
        <v>0</v>
      </c>
      <c r="O108" s="27">
        <f t="shared" si="15"/>
        <v>0</v>
      </c>
      <c r="P108" s="7">
        <v>0</v>
      </c>
      <c r="Q108" s="7">
        <v>0</v>
      </c>
      <c r="R108" s="7">
        <v>0</v>
      </c>
      <c r="S108" s="39">
        <f t="shared" si="17"/>
        <v>0</v>
      </c>
      <c r="T108" s="7">
        <v>0</v>
      </c>
      <c r="U108" s="7">
        <v>0</v>
      </c>
      <c r="V108" s="7">
        <v>0</v>
      </c>
    </row>
    <row r="109" spans="2:22" x14ac:dyDescent="0.2">
      <c r="B109" s="3" t="s">
        <v>106</v>
      </c>
      <c r="C109" s="7">
        <v>5000000</v>
      </c>
      <c r="D109" s="7">
        <v>0</v>
      </c>
      <c r="E109" s="7">
        <v>0</v>
      </c>
      <c r="F109" s="7">
        <v>5000000</v>
      </c>
      <c r="G109" s="7">
        <v>0</v>
      </c>
      <c r="H109" s="7">
        <v>5000000</v>
      </c>
      <c r="I109" s="7">
        <v>0</v>
      </c>
      <c r="J109" s="7">
        <v>0</v>
      </c>
      <c r="K109" s="7">
        <v>5000000</v>
      </c>
      <c r="L109" s="7">
        <v>0</v>
      </c>
      <c r="M109" s="7">
        <v>0</v>
      </c>
      <c r="N109" s="7">
        <v>0</v>
      </c>
      <c r="O109" s="27">
        <f t="shared" si="15"/>
        <v>0</v>
      </c>
      <c r="P109" s="7">
        <v>0</v>
      </c>
      <c r="Q109" s="7">
        <v>0</v>
      </c>
      <c r="R109" s="7">
        <v>0</v>
      </c>
      <c r="S109" s="39">
        <f t="shared" si="17"/>
        <v>0</v>
      </c>
      <c r="T109" s="7">
        <v>0</v>
      </c>
      <c r="U109" s="7">
        <v>0</v>
      </c>
      <c r="V109" s="7">
        <v>0</v>
      </c>
    </row>
    <row r="110" spans="2:22" x14ac:dyDescent="0.2">
      <c r="B110" s="3" t="s">
        <v>107</v>
      </c>
      <c r="C110" s="7">
        <v>240000</v>
      </c>
      <c r="D110" s="7">
        <v>0</v>
      </c>
      <c r="E110" s="7">
        <v>0</v>
      </c>
      <c r="F110" s="7">
        <v>240000</v>
      </c>
      <c r="G110" s="7">
        <v>0</v>
      </c>
      <c r="H110" s="7">
        <v>240000</v>
      </c>
      <c r="I110" s="7">
        <v>0</v>
      </c>
      <c r="J110" s="7">
        <v>0</v>
      </c>
      <c r="K110" s="7">
        <v>240000</v>
      </c>
      <c r="L110" s="7">
        <v>0</v>
      </c>
      <c r="M110" s="7">
        <v>0</v>
      </c>
      <c r="N110" s="7">
        <v>0</v>
      </c>
      <c r="O110" s="27">
        <f t="shared" si="15"/>
        <v>0</v>
      </c>
      <c r="P110" s="7">
        <v>0</v>
      </c>
      <c r="Q110" s="7">
        <v>0</v>
      </c>
      <c r="R110" s="7">
        <v>0</v>
      </c>
      <c r="S110" s="39">
        <f t="shared" si="17"/>
        <v>0</v>
      </c>
      <c r="T110" s="7">
        <v>0</v>
      </c>
      <c r="U110" s="7">
        <v>0</v>
      </c>
      <c r="V110" s="7">
        <v>0</v>
      </c>
    </row>
    <row r="111" spans="2:22" x14ac:dyDescent="0.2">
      <c r="B111" s="3" t="s">
        <v>108</v>
      </c>
      <c r="C111" s="7">
        <v>400000</v>
      </c>
      <c r="D111" s="7">
        <v>0</v>
      </c>
      <c r="E111" s="7">
        <v>0</v>
      </c>
      <c r="F111" s="7">
        <v>400000</v>
      </c>
      <c r="G111" s="7">
        <v>0</v>
      </c>
      <c r="H111" s="7">
        <v>400000</v>
      </c>
      <c r="I111" s="7">
        <v>400000</v>
      </c>
      <c r="J111" s="7">
        <v>400000</v>
      </c>
      <c r="K111" s="7">
        <v>0</v>
      </c>
      <c r="L111" s="7">
        <v>400000</v>
      </c>
      <c r="M111" s="7">
        <v>400000</v>
      </c>
      <c r="N111" s="7">
        <v>0</v>
      </c>
      <c r="O111" s="27">
        <f t="shared" si="15"/>
        <v>1</v>
      </c>
      <c r="P111" s="7">
        <v>400000</v>
      </c>
      <c r="Q111" s="7">
        <v>400000</v>
      </c>
      <c r="R111" s="7">
        <v>0</v>
      </c>
      <c r="S111" s="40">
        <f t="shared" si="16"/>
        <v>1</v>
      </c>
      <c r="T111" s="7">
        <v>400000</v>
      </c>
      <c r="U111" s="7">
        <v>400000</v>
      </c>
      <c r="V111" s="7">
        <v>0</v>
      </c>
    </row>
    <row r="112" spans="2:22" x14ac:dyDescent="0.2">
      <c r="B112" s="3" t="s">
        <v>109</v>
      </c>
      <c r="C112" s="7">
        <v>970000</v>
      </c>
      <c r="D112" s="7">
        <v>0</v>
      </c>
      <c r="E112" s="7">
        <v>0</v>
      </c>
      <c r="F112" s="7">
        <v>970000</v>
      </c>
      <c r="G112" s="7">
        <v>0</v>
      </c>
      <c r="H112" s="7">
        <v>970000</v>
      </c>
      <c r="I112" s="7">
        <v>0</v>
      </c>
      <c r="J112" s="7">
        <v>0</v>
      </c>
      <c r="K112" s="7">
        <v>970000</v>
      </c>
      <c r="L112" s="7">
        <v>0</v>
      </c>
      <c r="M112" s="7">
        <v>0</v>
      </c>
      <c r="N112" s="7">
        <v>0</v>
      </c>
      <c r="O112" s="27">
        <f t="shared" si="15"/>
        <v>0</v>
      </c>
      <c r="P112" s="7">
        <v>0</v>
      </c>
      <c r="Q112" s="7">
        <v>0</v>
      </c>
      <c r="R112" s="7">
        <v>0</v>
      </c>
      <c r="S112" s="39">
        <f>Q112/H112</f>
        <v>0</v>
      </c>
      <c r="T112" s="7">
        <v>0</v>
      </c>
      <c r="U112" s="7">
        <v>0</v>
      </c>
      <c r="V112" s="7">
        <v>0</v>
      </c>
    </row>
    <row r="113" spans="2:22" x14ac:dyDescent="0.2">
      <c r="B113" s="3" t="s">
        <v>110</v>
      </c>
      <c r="C113" s="7">
        <v>2200000</v>
      </c>
      <c r="D113" s="7">
        <v>0</v>
      </c>
      <c r="E113" s="7">
        <v>0</v>
      </c>
      <c r="F113" s="7">
        <v>2200000</v>
      </c>
      <c r="G113" s="7">
        <v>0</v>
      </c>
      <c r="H113" s="7">
        <v>2200000</v>
      </c>
      <c r="I113" s="7">
        <v>0</v>
      </c>
      <c r="J113" s="7">
        <v>0</v>
      </c>
      <c r="K113" s="7">
        <v>2200000</v>
      </c>
      <c r="L113" s="7">
        <v>0</v>
      </c>
      <c r="M113" s="7">
        <v>0</v>
      </c>
      <c r="N113" s="7">
        <v>0</v>
      </c>
      <c r="O113" s="27">
        <f t="shared" si="15"/>
        <v>0</v>
      </c>
      <c r="P113" s="7">
        <v>0</v>
      </c>
      <c r="Q113" s="7">
        <v>0</v>
      </c>
      <c r="R113" s="7">
        <v>0</v>
      </c>
      <c r="S113" s="39">
        <f>Q113/H113</f>
        <v>0</v>
      </c>
      <c r="T113" s="7">
        <v>0</v>
      </c>
      <c r="U113" s="7">
        <v>0</v>
      </c>
      <c r="V113" s="7">
        <v>0</v>
      </c>
    </row>
    <row r="114" spans="2:22" x14ac:dyDescent="0.2">
      <c r="B114" s="3" t="s">
        <v>111</v>
      </c>
      <c r="C114" s="7">
        <v>3605000</v>
      </c>
      <c r="D114" s="7">
        <v>0</v>
      </c>
      <c r="E114" s="7">
        <v>0</v>
      </c>
      <c r="F114" s="7">
        <v>3605000</v>
      </c>
      <c r="G114" s="7">
        <v>0</v>
      </c>
      <c r="H114" s="7">
        <v>3605000</v>
      </c>
      <c r="I114" s="7">
        <v>3000000</v>
      </c>
      <c r="J114" s="7">
        <v>3000000</v>
      </c>
      <c r="K114" s="7">
        <v>605000</v>
      </c>
      <c r="L114" s="7">
        <v>1000000</v>
      </c>
      <c r="M114" s="7">
        <v>1000000</v>
      </c>
      <c r="N114" s="7">
        <v>2000000</v>
      </c>
      <c r="O114" s="27">
        <f t="shared" si="15"/>
        <v>0.27739251040221913</v>
      </c>
      <c r="P114" s="7">
        <v>1000000</v>
      </c>
      <c r="Q114" s="7">
        <v>1000000</v>
      </c>
      <c r="R114" s="7">
        <v>0</v>
      </c>
      <c r="S114" s="40">
        <f t="shared" si="16"/>
        <v>0.27739251040221913</v>
      </c>
      <c r="T114" s="7">
        <v>1000000</v>
      </c>
      <c r="U114" s="7">
        <v>1000000</v>
      </c>
      <c r="V114" s="7">
        <v>0</v>
      </c>
    </row>
    <row r="115" spans="2:22" x14ac:dyDescent="0.2">
      <c r="B115" s="3" t="s">
        <v>112</v>
      </c>
      <c r="C115" s="7">
        <v>140000000</v>
      </c>
      <c r="D115" s="7">
        <v>0</v>
      </c>
      <c r="E115" s="7">
        <v>0</v>
      </c>
      <c r="F115" s="7">
        <v>140000000</v>
      </c>
      <c r="G115" s="7">
        <v>0</v>
      </c>
      <c r="H115" s="7">
        <v>140000000</v>
      </c>
      <c r="I115" s="7">
        <v>0</v>
      </c>
      <c r="J115" s="7">
        <v>0</v>
      </c>
      <c r="K115" s="7">
        <v>140000000</v>
      </c>
      <c r="L115" s="7">
        <v>0</v>
      </c>
      <c r="M115" s="7">
        <v>0</v>
      </c>
      <c r="N115" s="7">
        <v>0</v>
      </c>
      <c r="O115" s="27">
        <f t="shared" si="15"/>
        <v>0</v>
      </c>
      <c r="P115" s="7">
        <v>0</v>
      </c>
      <c r="Q115" s="7">
        <v>0</v>
      </c>
      <c r="R115" s="7">
        <v>0</v>
      </c>
      <c r="S115" s="39">
        <f t="shared" ref="S115:S122" si="18">Q115/H115</f>
        <v>0</v>
      </c>
      <c r="T115" s="7">
        <v>0</v>
      </c>
      <c r="U115" s="7">
        <v>0</v>
      </c>
      <c r="V115" s="7">
        <v>0</v>
      </c>
    </row>
    <row r="116" spans="2:22" x14ac:dyDescent="0.2">
      <c r="B116" s="3" t="s">
        <v>113</v>
      </c>
      <c r="C116" s="7">
        <v>26000000</v>
      </c>
      <c r="D116" s="7">
        <v>0</v>
      </c>
      <c r="E116" s="7">
        <v>0</v>
      </c>
      <c r="F116" s="7">
        <v>26000000</v>
      </c>
      <c r="G116" s="7">
        <v>0</v>
      </c>
      <c r="H116" s="7">
        <v>26000000</v>
      </c>
      <c r="I116" s="7">
        <v>0</v>
      </c>
      <c r="J116" s="7">
        <v>0</v>
      </c>
      <c r="K116" s="7">
        <v>26000000</v>
      </c>
      <c r="L116" s="7">
        <v>0</v>
      </c>
      <c r="M116" s="7">
        <v>0</v>
      </c>
      <c r="N116" s="7">
        <v>0</v>
      </c>
      <c r="O116" s="27">
        <f t="shared" si="15"/>
        <v>0</v>
      </c>
      <c r="P116" s="7">
        <v>0</v>
      </c>
      <c r="Q116" s="7">
        <v>0</v>
      </c>
      <c r="R116" s="7">
        <v>0</v>
      </c>
      <c r="S116" s="39">
        <f t="shared" si="18"/>
        <v>0</v>
      </c>
      <c r="T116" s="7">
        <v>0</v>
      </c>
      <c r="U116" s="7">
        <v>0</v>
      </c>
      <c r="V116" s="7">
        <v>0</v>
      </c>
    </row>
    <row r="117" spans="2:22" x14ac:dyDescent="0.2">
      <c r="B117" s="3" t="s">
        <v>114</v>
      </c>
      <c r="C117" s="7">
        <v>201000000</v>
      </c>
      <c r="D117" s="7">
        <v>0</v>
      </c>
      <c r="E117" s="7">
        <v>0</v>
      </c>
      <c r="F117" s="7">
        <v>201000000</v>
      </c>
      <c r="G117" s="7">
        <v>0</v>
      </c>
      <c r="H117" s="7">
        <v>201000000</v>
      </c>
      <c r="I117" s="7">
        <v>0</v>
      </c>
      <c r="J117" s="7">
        <v>0</v>
      </c>
      <c r="K117" s="7">
        <v>201000000</v>
      </c>
      <c r="L117" s="7">
        <v>0</v>
      </c>
      <c r="M117" s="7">
        <v>0</v>
      </c>
      <c r="N117" s="7">
        <v>0</v>
      </c>
      <c r="O117" s="27">
        <f t="shared" si="15"/>
        <v>0</v>
      </c>
      <c r="P117" s="7">
        <v>0</v>
      </c>
      <c r="Q117" s="7">
        <v>0</v>
      </c>
      <c r="R117" s="7">
        <v>0</v>
      </c>
      <c r="S117" s="39">
        <f t="shared" si="18"/>
        <v>0</v>
      </c>
      <c r="T117" s="7">
        <v>0</v>
      </c>
      <c r="U117" s="7">
        <v>0</v>
      </c>
      <c r="V117" s="7">
        <v>0</v>
      </c>
    </row>
    <row r="118" spans="2:22" x14ac:dyDescent="0.2">
      <c r="B118" s="3" t="s">
        <v>115</v>
      </c>
      <c r="C118" s="7">
        <v>900000000</v>
      </c>
      <c r="D118" s="7">
        <v>0</v>
      </c>
      <c r="E118" s="7">
        <v>0</v>
      </c>
      <c r="F118" s="7">
        <v>900000000</v>
      </c>
      <c r="G118" s="7">
        <v>0</v>
      </c>
      <c r="H118" s="7">
        <v>900000000</v>
      </c>
      <c r="I118" s="7">
        <v>0</v>
      </c>
      <c r="J118" s="7">
        <v>0</v>
      </c>
      <c r="K118" s="7">
        <v>900000000</v>
      </c>
      <c r="L118" s="7">
        <v>0</v>
      </c>
      <c r="M118" s="7">
        <v>0</v>
      </c>
      <c r="N118" s="7">
        <v>0</v>
      </c>
      <c r="O118" s="27">
        <f t="shared" si="15"/>
        <v>0</v>
      </c>
      <c r="P118" s="7">
        <v>0</v>
      </c>
      <c r="Q118" s="7">
        <v>0</v>
      </c>
      <c r="R118" s="7">
        <v>0</v>
      </c>
      <c r="S118" s="39">
        <f t="shared" si="18"/>
        <v>0</v>
      </c>
      <c r="T118" s="7">
        <v>0</v>
      </c>
      <c r="U118" s="7">
        <v>0</v>
      </c>
      <c r="V118" s="7">
        <v>0</v>
      </c>
    </row>
    <row r="119" spans="2:22" x14ac:dyDescent="0.2">
      <c r="B119" s="3" t="s">
        <v>116</v>
      </c>
      <c r="C119" s="7">
        <v>7500000</v>
      </c>
      <c r="D119" s="7">
        <v>0</v>
      </c>
      <c r="E119" s="7">
        <v>0</v>
      </c>
      <c r="F119" s="7">
        <v>7500000</v>
      </c>
      <c r="G119" s="7">
        <v>0</v>
      </c>
      <c r="H119" s="7">
        <v>7500000</v>
      </c>
      <c r="I119" s="7">
        <v>0</v>
      </c>
      <c r="J119" s="7">
        <v>0</v>
      </c>
      <c r="K119" s="7">
        <v>7500000</v>
      </c>
      <c r="L119" s="7">
        <v>0</v>
      </c>
      <c r="M119" s="7">
        <v>0</v>
      </c>
      <c r="N119" s="7">
        <v>0</v>
      </c>
      <c r="O119" s="27">
        <f t="shared" si="15"/>
        <v>0</v>
      </c>
      <c r="P119" s="7">
        <v>0</v>
      </c>
      <c r="Q119" s="7">
        <v>0</v>
      </c>
      <c r="R119" s="7">
        <v>0</v>
      </c>
      <c r="S119" s="39">
        <f t="shared" si="18"/>
        <v>0</v>
      </c>
      <c r="T119" s="7">
        <v>0</v>
      </c>
      <c r="U119" s="7">
        <v>0</v>
      </c>
      <c r="V119" s="7">
        <v>0</v>
      </c>
    </row>
    <row r="120" spans="2:22" x14ac:dyDescent="0.2">
      <c r="B120" s="3" t="s">
        <v>117</v>
      </c>
      <c r="C120" s="7">
        <v>190000000</v>
      </c>
      <c r="D120" s="7">
        <v>0</v>
      </c>
      <c r="E120" s="7">
        <v>0</v>
      </c>
      <c r="F120" s="7">
        <v>190000000</v>
      </c>
      <c r="G120" s="7">
        <v>0</v>
      </c>
      <c r="H120" s="7">
        <v>190000000</v>
      </c>
      <c r="I120" s="7">
        <v>0</v>
      </c>
      <c r="J120" s="7">
        <v>0</v>
      </c>
      <c r="K120" s="7">
        <v>190000000</v>
      </c>
      <c r="L120" s="7">
        <v>0</v>
      </c>
      <c r="M120" s="7">
        <v>0</v>
      </c>
      <c r="N120" s="7">
        <v>0</v>
      </c>
      <c r="O120" s="27">
        <f t="shared" si="15"/>
        <v>0</v>
      </c>
      <c r="P120" s="7">
        <v>0</v>
      </c>
      <c r="Q120" s="7">
        <v>0</v>
      </c>
      <c r="R120" s="7">
        <v>0</v>
      </c>
      <c r="S120" s="39">
        <f t="shared" si="18"/>
        <v>0</v>
      </c>
      <c r="T120" s="7">
        <v>0</v>
      </c>
      <c r="U120" s="7">
        <v>0</v>
      </c>
      <c r="V120" s="7">
        <v>0</v>
      </c>
    </row>
    <row r="121" spans="2:22" x14ac:dyDescent="0.2">
      <c r="B121" s="3" t="s">
        <v>118</v>
      </c>
      <c r="C121" s="7">
        <v>215000</v>
      </c>
      <c r="D121" s="7">
        <v>0</v>
      </c>
      <c r="E121" s="7">
        <v>0</v>
      </c>
      <c r="F121" s="7">
        <v>215000</v>
      </c>
      <c r="G121" s="7">
        <v>0</v>
      </c>
      <c r="H121" s="7">
        <v>215000</v>
      </c>
      <c r="I121" s="7">
        <v>0</v>
      </c>
      <c r="J121" s="7">
        <v>0</v>
      </c>
      <c r="K121" s="7">
        <v>215000</v>
      </c>
      <c r="L121" s="7">
        <v>0</v>
      </c>
      <c r="M121" s="7">
        <v>0</v>
      </c>
      <c r="N121" s="7">
        <v>0</v>
      </c>
      <c r="O121" s="27">
        <f t="shared" si="15"/>
        <v>0</v>
      </c>
      <c r="P121" s="7">
        <v>0</v>
      </c>
      <c r="Q121" s="7">
        <v>0</v>
      </c>
      <c r="R121" s="7">
        <v>0</v>
      </c>
      <c r="S121" s="39">
        <f t="shared" si="18"/>
        <v>0</v>
      </c>
      <c r="T121" s="7">
        <v>0</v>
      </c>
      <c r="U121" s="7">
        <v>0</v>
      </c>
      <c r="V121" s="7">
        <v>0</v>
      </c>
    </row>
    <row r="122" spans="2:22" x14ac:dyDescent="0.2">
      <c r="B122" s="3" t="s">
        <v>119</v>
      </c>
      <c r="C122" s="7">
        <v>400000000</v>
      </c>
      <c r="D122" s="7">
        <v>0</v>
      </c>
      <c r="E122" s="7">
        <v>0</v>
      </c>
      <c r="F122" s="7">
        <v>400000000</v>
      </c>
      <c r="G122" s="7">
        <v>0</v>
      </c>
      <c r="H122" s="7">
        <v>400000000</v>
      </c>
      <c r="I122" s="7">
        <v>0</v>
      </c>
      <c r="J122" s="7">
        <v>0</v>
      </c>
      <c r="K122" s="7">
        <v>400000000</v>
      </c>
      <c r="L122" s="7">
        <v>0</v>
      </c>
      <c r="M122" s="7">
        <v>0</v>
      </c>
      <c r="N122" s="7">
        <v>0</v>
      </c>
      <c r="O122" s="27">
        <f t="shared" si="15"/>
        <v>0</v>
      </c>
      <c r="P122" s="7">
        <v>0</v>
      </c>
      <c r="Q122" s="7">
        <v>0</v>
      </c>
      <c r="R122" s="7">
        <v>0</v>
      </c>
      <c r="S122" s="39">
        <f t="shared" si="18"/>
        <v>0</v>
      </c>
      <c r="T122" s="7">
        <v>0</v>
      </c>
      <c r="U122" s="7">
        <v>0</v>
      </c>
      <c r="V122" s="7">
        <v>0</v>
      </c>
    </row>
    <row r="123" spans="2:22" x14ac:dyDescent="0.2">
      <c r="B123" s="3" t="s">
        <v>120</v>
      </c>
      <c r="C123" s="7">
        <v>15000000</v>
      </c>
      <c r="D123" s="7">
        <v>0</v>
      </c>
      <c r="E123" s="7">
        <v>0</v>
      </c>
      <c r="F123" s="7">
        <v>15000000</v>
      </c>
      <c r="G123" s="7">
        <v>0</v>
      </c>
      <c r="H123" s="7">
        <v>15000000</v>
      </c>
      <c r="I123" s="7">
        <v>5000000</v>
      </c>
      <c r="J123" s="7">
        <v>5000000</v>
      </c>
      <c r="K123" s="7">
        <v>10000000</v>
      </c>
      <c r="L123" s="7">
        <v>2000000</v>
      </c>
      <c r="M123" s="7">
        <v>2000000</v>
      </c>
      <c r="N123" s="7">
        <v>3000000</v>
      </c>
      <c r="O123" s="27">
        <f t="shared" si="15"/>
        <v>0.13333333333333333</v>
      </c>
      <c r="P123" s="7">
        <v>2000000</v>
      </c>
      <c r="Q123" s="7">
        <v>2000000</v>
      </c>
      <c r="R123" s="7">
        <v>0</v>
      </c>
      <c r="S123" s="40">
        <f t="shared" si="16"/>
        <v>0.13333333333333333</v>
      </c>
      <c r="T123" s="7">
        <v>2000000</v>
      </c>
      <c r="U123" s="7">
        <v>2000000</v>
      </c>
      <c r="V123" s="7">
        <v>0</v>
      </c>
    </row>
    <row r="124" spans="2:22" x14ac:dyDescent="0.2">
      <c r="B124" s="3" t="s">
        <v>121</v>
      </c>
      <c r="C124" s="7">
        <v>1200000000</v>
      </c>
      <c r="D124" s="7">
        <v>0</v>
      </c>
      <c r="E124" s="7">
        <v>0</v>
      </c>
      <c r="F124" s="7">
        <v>1200000000</v>
      </c>
      <c r="G124" s="7">
        <v>0</v>
      </c>
      <c r="H124" s="7">
        <v>1200000000</v>
      </c>
      <c r="I124" s="7">
        <v>0</v>
      </c>
      <c r="J124" s="7">
        <v>0</v>
      </c>
      <c r="K124" s="7">
        <v>1200000000</v>
      </c>
      <c r="L124" s="7">
        <v>0</v>
      </c>
      <c r="M124" s="7">
        <v>0</v>
      </c>
      <c r="N124" s="7">
        <v>0</v>
      </c>
      <c r="O124" s="27">
        <f t="shared" si="15"/>
        <v>0</v>
      </c>
      <c r="P124" s="7">
        <v>0</v>
      </c>
      <c r="Q124" s="7">
        <v>0</v>
      </c>
      <c r="R124" s="7">
        <v>0</v>
      </c>
      <c r="S124" s="39">
        <f t="shared" ref="S124:S131" si="19">Q124/H124</f>
        <v>0</v>
      </c>
      <c r="T124" s="7">
        <v>0</v>
      </c>
      <c r="U124" s="7">
        <v>0</v>
      </c>
      <c r="V124" s="7">
        <v>0</v>
      </c>
    </row>
    <row r="125" spans="2:22" x14ac:dyDescent="0.2">
      <c r="B125" s="3" t="s">
        <v>122</v>
      </c>
      <c r="C125" s="7">
        <v>1100000000</v>
      </c>
      <c r="D125" s="7">
        <v>0</v>
      </c>
      <c r="E125" s="7">
        <v>0</v>
      </c>
      <c r="F125" s="7">
        <v>1100000000</v>
      </c>
      <c r="G125" s="7">
        <v>0</v>
      </c>
      <c r="H125" s="7">
        <v>1100000000</v>
      </c>
      <c r="I125" s="7">
        <v>1100000000</v>
      </c>
      <c r="J125" s="7">
        <v>1100000000</v>
      </c>
      <c r="K125" s="7">
        <v>0</v>
      </c>
      <c r="L125" s="7">
        <v>799868000</v>
      </c>
      <c r="M125" s="7">
        <v>799868000</v>
      </c>
      <c r="N125" s="7">
        <v>300132000</v>
      </c>
      <c r="O125" s="27">
        <f t="shared" si="15"/>
        <v>0.72715272727272728</v>
      </c>
      <c r="P125" s="7">
        <v>0</v>
      </c>
      <c r="Q125" s="7">
        <v>0</v>
      </c>
      <c r="R125" s="7">
        <v>799868000</v>
      </c>
      <c r="S125" s="39">
        <f t="shared" si="19"/>
        <v>0</v>
      </c>
      <c r="T125" s="7">
        <v>0</v>
      </c>
      <c r="U125" s="7">
        <v>0</v>
      </c>
      <c r="V125" s="7">
        <v>0</v>
      </c>
    </row>
    <row r="126" spans="2:22" x14ac:dyDescent="0.2">
      <c r="B126" s="3" t="s">
        <v>123</v>
      </c>
      <c r="C126" s="7">
        <v>10000000</v>
      </c>
      <c r="D126" s="7">
        <v>0</v>
      </c>
      <c r="E126" s="7">
        <v>0</v>
      </c>
      <c r="F126" s="7">
        <v>10000000</v>
      </c>
      <c r="G126" s="7">
        <v>0</v>
      </c>
      <c r="H126" s="7">
        <v>10000000</v>
      </c>
      <c r="I126" s="7">
        <v>0</v>
      </c>
      <c r="J126" s="7">
        <v>0</v>
      </c>
      <c r="K126" s="7">
        <v>10000000</v>
      </c>
      <c r="L126" s="7">
        <v>0</v>
      </c>
      <c r="M126" s="7">
        <v>0</v>
      </c>
      <c r="N126" s="7">
        <v>0</v>
      </c>
      <c r="O126" s="27">
        <f t="shared" si="15"/>
        <v>0</v>
      </c>
      <c r="P126" s="7">
        <v>0</v>
      </c>
      <c r="Q126" s="7">
        <v>0</v>
      </c>
      <c r="R126" s="7">
        <v>0</v>
      </c>
      <c r="S126" s="39">
        <f t="shared" si="19"/>
        <v>0</v>
      </c>
      <c r="T126" s="7">
        <v>0</v>
      </c>
      <c r="U126" s="7">
        <v>0</v>
      </c>
      <c r="V126" s="7">
        <v>0</v>
      </c>
    </row>
    <row r="127" spans="2:22" x14ac:dyDescent="0.2">
      <c r="B127" s="3" t="s">
        <v>124</v>
      </c>
      <c r="C127" s="7">
        <v>963665000</v>
      </c>
      <c r="D127" s="7">
        <v>0</v>
      </c>
      <c r="E127" s="7">
        <v>0</v>
      </c>
      <c r="F127" s="7">
        <v>963665000</v>
      </c>
      <c r="G127" s="7">
        <v>0</v>
      </c>
      <c r="H127" s="7">
        <v>963665000</v>
      </c>
      <c r="I127" s="7">
        <v>958175840</v>
      </c>
      <c r="J127" s="7">
        <v>958175840</v>
      </c>
      <c r="K127" s="7">
        <v>5489160</v>
      </c>
      <c r="L127" s="7">
        <v>726722820</v>
      </c>
      <c r="M127" s="7">
        <v>726722820</v>
      </c>
      <c r="N127" s="7">
        <v>231453020</v>
      </c>
      <c r="O127" s="27">
        <f t="shared" si="15"/>
        <v>0.75412391235543474</v>
      </c>
      <c r="P127" s="7">
        <v>0</v>
      </c>
      <c r="Q127" s="7">
        <v>0</v>
      </c>
      <c r="R127" s="7">
        <v>726722820</v>
      </c>
      <c r="S127" s="39">
        <f t="shared" si="19"/>
        <v>0</v>
      </c>
      <c r="T127" s="7">
        <v>0</v>
      </c>
      <c r="U127" s="7">
        <v>0</v>
      </c>
      <c r="V127" s="7">
        <v>0</v>
      </c>
    </row>
    <row r="128" spans="2:22" x14ac:dyDescent="0.2">
      <c r="B128" s="3" t="s">
        <v>125</v>
      </c>
      <c r="C128" s="7">
        <v>70000000</v>
      </c>
      <c r="D128" s="7">
        <v>0</v>
      </c>
      <c r="E128" s="7">
        <v>0</v>
      </c>
      <c r="F128" s="7">
        <v>70000000</v>
      </c>
      <c r="G128" s="7">
        <v>0</v>
      </c>
      <c r="H128" s="7">
        <v>70000000</v>
      </c>
      <c r="I128" s="7">
        <v>0</v>
      </c>
      <c r="J128" s="7">
        <v>0</v>
      </c>
      <c r="K128" s="7">
        <v>70000000</v>
      </c>
      <c r="L128" s="7">
        <v>0</v>
      </c>
      <c r="M128" s="7">
        <v>0</v>
      </c>
      <c r="N128" s="7">
        <v>0</v>
      </c>
      <c r="O128" s="27">
        <f t="shared" si="15"/>
        <v>0</v>
      </c>
      <c r="P128" s="7">
        <v>0</v>
      </c>
      <c r="Q128" s="7">
        <v>0</v>
      </c>
      <c r="R128" s="7">
        <v>0</v>
      </c>
      <c r="S128" s="39">
        <f t="shared" si="19"/>
        <v>0</v>
      </c>
      <c r="T128" s="7">
        <v>0</v>
      </c>
      <c r="U128" s="7">
        <v>0</v>
      </c>
      <c r="V128" s="7">
        <v>0</v>
      </c>
    </row>
    <row r="129" spans="2:22" x14ac:dyDescent="0.2">
      <c r="B129" s="3" t="s">
        <v>126</v>
      </c>
      <c r="C129" s="7">
        <v>42436000</v>
      </c>
      <c r="D129" s="7">
        <v>0</v>
      </c>
      <c r="E129" s="7">
        <v>0</v>
      </c>
      <c r="F129" s="7">
        <v>42436000</v>
      </c>
      <c r="G129" s="7">
        <v>0</v>
      </c>
      <c r="H129" s="7">
        <v>42436000</v>
      </c>
      <c r="I129" s="7">
        <v>0</v>
      </c>
      <c r="J129" s="7">
        <v>0</v>
      </c>
      <c r="K129" s="7">
        <v>42436000</v>
      </c>
      <c r="L129" s="7">
        <v>0</v>
      </c>
      <c r="M129" s="7">
        <v>0</v>
      </c>
      <c r="N129" s="7">
        <v>0</v>
      </c>
      <c r="O129" s="27">
        <f t="shared" si="15"/>
        <v>0</v>
      </c>
      <c r="P129" s="7">
        <v>0</v>
      </c>
      <c r="Q129" s="7">
        <v>0</v>
      </c>
      <c r="R129" s="7">
        <v>0</v>
      </c>
      <c r="S129" s="39">
        <f t="shared" si="19"/>
        <v>0</v>
      </c>
      <c r="T129" s="7">
        <v>0</v>
      </c>
      <c r="U129" s="7">
        <v>0</v>
      </c>
      <c r="V129" s="7">
        <v>0</v>
      </c>
    </row>
    <row r="130" spans="2:22" x14ac:dyDescent="0.2">
      <c r="B130" s="3" t="s">
        <v>127</v>
      </c>
      <c r="C130" s="7">
        <v>5000000</v>
      </c>
      <c r="D130" s="7">
        <v>0</v>
      </c>
      <c r="E130" s="7">
        <v>0</v>
      </c>
      <c r="F130" s="7">
        <v>5000000</v>
      </c>
      <c r="G130" s="7">
        <v>0</v>
      </c>
      <c r="H130" s="7">
        <v>5000000</v>
      </c>
      <c r="I130" s="7">
        <v>0</v>
      </c>
      <c r="J130" s="7">
        <v>0</v>
      </c>
      <c r="K130" s="7">
        <v>5000000</v>
      </c>
      <c r="L130" s="7">
        <v>0</v>
      </c>
      <c r="M130" s="7">
        <v>0</v>
      </c>
      <c r="N130" s="7">
        <v>0</v>
      </c>
      <c r="O130" s="27">
        <f t="shared" si="15"/>
        <v>0</v>
      </c>
      <c r="P130" s="7">
        <v>0</v>
      </c>
      <c r="Q130" s="7">
        <v>0</v>
      </c>
      <c r="R130" s="7">
        <v>0</v>
      </c>
      <c r="S130" s="39">
        <f t="shared" si="19"/>
        <v>0</v>
      </c>
      <c r="T130" s="7">
        <v>0</v>
      </c>
      <c r="U130" s="7">
        <v>0</v>
      </c>
      <c r="V130" s="7">
        <v>0</v>
      </c>
    </row>
    <row r="131" spans="2:22" x14ac:dyDescent="0.2">
      <c r="B131" s="3" t="s">
        <v>128</v>
      </c>
      <c r="C131" s="7">
        <v>824400000</v>
      </c>
      <c r="D131" s="7">
        <v>0</v>
      </c>
      <c r="E131" s="7">
        <v>0</v>
      </c>
      <c r="F131" s="7">
        <v>824400000</v>
      </c>
      <c r="G131" s="7">
        <v>0</v>
      </c>
      <c r="H131" s="7">
        <v>824400000</v>
      </c>
      <c r="I131" s="7">
        <v>0</v>
      </c>
      <c r="J131" s="7">
        <v>0</v>
      </c>
      <c r="K131" s="7">
        <v>824400000</v>
      </c>
      <c r="L131" s="7">
        <v>0</v>
      </c>
      <c r="M131" s="7">
        <v>0</v>
      </c>
      <c r="N131" s="7">
        <v>0</v>
      </c>
      <c r="O131" s="27">
        <f t="shared" si="15"/>
        <v>0</v>
      </c>
      <c r="P131" s="7">
        <v>0</v>
      </c>
      <c r="Q131" s="7">
        <v>0</v>
      </c>
      <c r="R131" s="7">
        <v>0</v>
      </c>
      <c r="S131" s="39">
        <f t="shared" si="19"/>
        <v>0</v>
      </c>
      <c r="T131" s="7">
        <v>0</v>
      </c>
      <c r="U131" s="7">
        <v>0</v>
      </c>
      <c r="V131" s="7">
        <v>0</v>
      </c>
    </row>
    <row r="132" spans="2:22" x14ac:dyDescent="0.2">
      <c r="B132" s="3" t="s">
        <v>129</v>
      </c>
      <c r="C132" s="7">
        <v>442900000</v>
      </c>
      <c r="D132" s="7">
        <v>0</v>
      </c>
      <c r="E132" s="7">
        <v>0</v>
      </c>
      <c r="F132" s="7">
        <v>442900000</v>
      </c>
      <c r="G132" s="7">
        <v>0</v>
      </c>
      <c r="H132" s="7">
        <v>442900000</v>
      </c>
      <c r="I132" s="7">
        <v>5000000</v>
      </c>
      <c r="J132" s="7">
        <v>5000000</v>
      </c>
      <c r="K132" s="7">
        <v>437900000</v>
      </c>
      <c r="L132" s="7">
        <v>2000000</v>
      </c>
      <c r="M132" s="7">
        <v>2000000</v>
      </c>
      <c r="N132" s="7">
        <v>3000000</v>
      </c>
      <c r="O132" s="27">
        <f t="shared" si="15"/>
        <v>4.5156920298035676E-3</v>
      </c>
      <c r="P132" s="7">
        <v>2000000</v>
      </c>
      <c r="Q132" s="7">
        <v>2000000</v>
      </c>
      <c r="R132" s="7">
        <v>0</v>
      </c>
      <c r="S132" s="40">
        <f t="shared" si="16"/>
        <v>4.5156920298035676E-3</v>
      </c>
      <c r="T132" s="7">
        <v>2000000</v>
      </c>
      <c r="U132" s="7">
        <v>2000000</v>
      </c>
      <c r="V132" s="7">
        <v>0</v>
      </c>
    </row>
    <row r="133" spans="2:22" x14ac:dyDescent="0.2">
      <c r="B133" s="3" t="s">
        <v>130</v>
      </c>
      <c r="C133" s="7">
        <v>130000000</v>
      </c>
      <c r="D133" s="7">
        <v>0</v>
      </c>
      <c r="E133" s="7">
        <v>0</v>
      </c>
      <c r="F133" s="7">
        <v>130000000</v>
      </c>
      <c r="G133" s="7">
        <v>0</v>
      </c>
      <c r="H133" s="7">
        <v>130000000</v>
      </c>
      <c r="I133" s="7">
        <v>0</v>
      </c>
      <c r="J133" s="7">
        <v>0</v>
      </c>
      <c r="K133" s="7">
        <v>130000000</v>
      </c>
      <c r="L133" s="7">
        <v>0</v>
      </c>
      <c r="M133" s="7">
        <v>0</v>
      </c>
      <c r="N133" s="7">
        <v>0</v>
      </c>
      <c r="O133" s="27">
        <f t="shared" si="15"/>
        <v>0</v>
      </c>
      <c r="P133" s="7">
        <v>0</v>
      </c>
      <c r="Q133" s="7">
        <v>0</v>
      </c>
      <c r="R133" s="7">
        <v>0</v>
      </c>
      <c r="S133" s="39">
        <f>Q133/H133</f>
        <v>0</v>
      </c>
      <c r="T133" s="7">
        <v>0</v>
      </c>
      <c r="U133" s="7">
        <v>0</v>
      </c>
      <c r="V133" s="7">
        <v>0</v>
      </c>
    </row>
    <row r="134" spans="2:22" x14ac:dyDescent="0.2">
      <c r="B134" s="3" t="s">
        <v>131</v>
      </c>
      <c r="C134" s="7">
        <v>2060000</v>
      </c>
      <c r="D134" s="7">
        <v>0</v>
      </c>
      <c r="E134" s="7">
        <v>0</v>
      </c>
      <c r="F134" s="7">
        <v>2060000</v>
      </c>
      <c r="G134" s="7">
        <v>0</v>
      </c>
      <c r="H134" s="7">
        <v>2060000</v>
      </c>
      <c r="I134" s="7">
        <v>0</v>
      </c>
      <c r="J134" s="7">
        <v>0</v>
      </c>
      <c r="K134" s="7">
        <v>2060000</v>
      </c>
      <c r="L134" s="7">
        <v>0</v>
      </c>
      <c r="M134" s="7">
        <v>0</v>
      </c>
      <c r="N134" s="7">
        <v>0</v>
      </c>
      <c r="O134" s="27">
        <f t="shared" si="15"/>
        <v>0</v>
      </c>
      <c r="P134" s="7">
        <v>0</v>
      </c>
      <c r="Q134" s="7">
        <v>0</v>
      </c>
      <c r="R134" s="7">
        <v>0</v>
      </c>
      <c r="S134" s="39">
        <f>Q134/H134</f>
        <v>0</v>
      </c>
      <c r="T134" s="7">
        <v>0</v>
      </c>
      <c r="U134" s="7">
        <v>0</v>
      </c>
      <c r="V134" s="7">
        <v>0</v>
      </c>
    </row>
    <row r="135" spans="2:22" x14ac:dyDescent="0.2">
      <c r="B135" s="3" t="s">
        <v>132</v>
      </c>
      <c r="C135" s="7">
        <v>51500000</v>
      </c>
      <c r="D135" s="7">
        <v>0</v>
      </c>
      <c r="E135" s="7">
        <v>0</v>
      </c>
      <c r="F135" s="7">
        <v>51500000</v>
      </c>
      <c r="G135" s="7">
        <v>0</v>
      </c>
      <c r="H135" s="7">
        <v>51500000</v>
      </c>
      <c r="I135" s="7">
        <v>0</v>
      </c>
      <c r="J135" s="7">
        <v>0</v>
      </c>
      <c r="K135" s="7">
        <v>51500000</v>
      </c>
      <c r="L135" s="7">
        <v>0</v>
      </c>
      <c r="M135" s="7">
        <v>0</v>
      </c>
      <c r="N135" s="7">
        <v>0</v>
      </c>
      <c r="O135" s="27">
        <f t="shared" si="15"/>
        <v>0</v>
      </c>
      <c r="P135" s="7">
        <v>0</v>
      </c>
      <c r="Q135" s="7">
        <v>0</v>
      </c>
      <c r="R135" s="7">
        <v>0</v>
      </c>
      <c r="S135" s="39">
        <f>Q135/H135</f>
        <v>0</v>
      </c>
      <c r="T135" s="7">
        <v>0</v>
      </c>
      <c r="U135" s="7">
        <v>0</v>
      </c>
      <c r="V135" s="7">
        <v>0</v>
      </c>
    </row>
    <row r="136" spans="2:22" x14ac:dyDescent="0.2">
      <c r="B136" s="3" t="s">
        <v>133</v>
      </c>
      <c r="C136" s="7">
        <v>41200000</v>
      </c>
      <c r="D136" s="7">
        <v>0</v>
      </c>
      <c r="E136" s="7">
        <v>0</v>
      </c>
      <c r="F136" s="7">
        <v>41200000</v>
      </c>
      <c r="G136" s="7">
        <v>0</v>
      </c>
      <c r="H136" s="7">
        <v>41200000</v>
      </c>
      <c r="I136" s="7">
        <v>0</v>
      </c>
      <c r="J136" s="7">
        <v>0</v>
      </c>
      <c r="K136" s="7">
        <v>41200000</v>
      </c>
      <c r="L136" s="7">
        <v>0</v>
      </c>
      <c r="M136" s="7">
        <v>0</v>
      </c>
      <c r="N136" s="7">
        <v>0</v>
      </c>
      <c r="O136" s="27">
        <f t="shared" si="15"/>
        <v>0</v>
      </c>
      <c r="P136" s="7">
        <v>0</v>
      </c>
      <c r="Q136" s="7">
        <v>0</v>
      </c>
      <c r="R136" s="7">
        <v>0</v>
      </c>
      <c r="S136" s="39">
        <f>Q136/H136</f>
        <v>0</v>
      </c>
      <c r="T136" s="7">
        <v>0</v>
      </c>
      <c r="U136" s="7">
        <v>0</v>
      </c>
      <c r="V136" s="7">
        <v>0</v>
      </c>
    </row>
    <row r="137" spans="2:22" x14ac:dyDescent="0.2">
      <c r="B137" s="3" t="s">
        <v>134</v>
      </c>
      <c r="C137" s="7">
        <v>40000000</v>
      </c>
      <c r="D137" s="7">
        <v>0</v>
      </c>
      <c r="E137" s="7">
        <v>0</v>
      </c>
      <c r="F137" s="7">
        <v>40000000</v>
      </c>
      <c r="G137" s="7">
        <v>0</v>
      </c>
      <c r="H137" s="7">
        <v>40000000</v>
      </c>
      <c r="I137" s="7">
        <v>6000000</v>
      </c>
      <c r="J137" s="7">
        <v>6000000</v>
      </c>
      <c r="K137" s="7">
        <v>34000000</v>
      </c>
      <c r="L137" s="7">
        <v>2000000</v>
      </c>
      <c r="M137" s="7">
        <v>2000000</v>
      </c>
      <c r="N137" s="7">
        <v>4000000</v>
      </c>
      <c r="O137" s="27">
        <f t="shared" si="15"/>
        <v>0.05</v>
      </c>
      <c r="P137" s="7">
        <v>2000000</v>
      </c>
      <c r="Q137" s="7">
        <v>2000000</v>
      </c>
      <c r="R137" s="7">
        <v>0</v>
      </c>
      <c r="S137" s="40">
        <f t="shared" ref="S137:S140" si="20">+Q137/H137</f>
        <v>0.05</v>
      </c>
      <c r="T137" s="7">
        <v>2000000</v>
      </c>
      <c r="U137" s="7">
        <v>2000000</v>
      </c>
      <c r="V137" s="7">
        <v>0</v>
      </c>
    </row>
    <row r="138" spans="2:22" x14ac:dyDescent="0.2">
      <c r="B138" s="3" t="s">
        <v>135</v>
      </c>
      <c r="C138" s="7">
        <v>13000000</v>
      </c>
      <c r="D138" s="7">
        <v>0</v>
      </c>
      <c r="E138" s="7">
        <v>0</v>
      </c>
      <c r="F138" s="7">
        <v>13000000</v>
      </c>
      <c r="G138" s="7">
        <v>0</v>
      </c>
      <c r="H138" s="7">
        <v>13000000</v>
      </c>
      <c r="I138" s="7">
        <v>6000000</v>
      </c>
      <c r="J138" s="7">
        <v>6000000</v>
      </c>
      <c r="K138" s="7">
        <v>7000000</v>
      </c>
      <c r="L138" s="7">
        <v>2000000</v>
      </c>
      <c r="M138" s="7">
        <v>2000000</v>
      </c>
      <c r="N138" s="7">
        <v>4000000</v>
      </c>
      <c r="O138" s="27">
        <f t="shared" si="15"/>
        <v>0.15384615384615385</v>
      </c>
      <c r="P138" s="7">
        <v>2000000</v>
      </c>
      <c r="Q138" s="7">
        <v>2000000</v>
      </c>
      <c r="R138" s="7">
        <v>0</v>
      </c>
      <c r="S138" s="40">
        <f t="shared" si="20"/>
        <v>0.15384615384615385</v>
      </c>
      <c r="T138" s="7">
        <v>2000000</v>
      </c>
      <c r="U138" s="7">
        <v>2000000</v>
      </c>
      <c r="V138" s="7">
        <v>0</v>
      </c>
    </row>
    <row r="139" spans="2:22" x14ac:dyDescent="0.2">
      <c r="B139" s="3" t="s">
        <v>136</v>
      </c>
      <c r="C139" s="7">
        <v>295000000</v>
      </c>
      <c r="D139" s="7">
        <v>0</v>
      </c>
      <c r="E139" s="7">
        <v>0</v>
      </c>
      <c r="F139" s="7">
        <v>295000000</v>
      </c>
      <c r="G139" s="7">
        <v>0</v>
      </c>
      <c r="H139" s="7">
        <v>295000000</v>
      </c>
      <c r="I139" s="7">
        <v>6000000</v>
      </c>
      <c r="J139" s="7">
        <v>6000000</v>
      </c>
      <c r="K139" s="7">
        <v>289000000</v>
      </c>
      <c r="L139" s="7">
        <v>2000000</v>
      </c>
      <c r="M139" s="7">
        <v>2000000</v>
      </c>
      <c r="N139" s="7">
        <v>4000000</v>
      </c>
      <c r="O139" s="27">
        <f t="shared" ref="O139:O154" si="21">M139/H139</f>
        <v>6.7796610169491523E-3</v>
      </c>
      <c r="P139" s="7">
        <v>2000000</v>
      </c>
      <c r="Q139" s="7">
        <v>2000000</v>
      </c>
      <c r="R139" s="7">
        <v>0</v>
      </c>
      <c r="S139" s="40">
        <f t="shared" si="20"/>
        <v>6.7796610169491523E-3</v>
      </c>
      <c r="T139" s="7">
        <v>2000000</v>
      </c>
      <c r="U139" s="7">
        <v>2000000</v>
      </c>
      <c r="V139" s="7">
        <v>0</v>
      </c>
    </row>
    <row r="140" spans="2:22" x14ac:dyDescent="0.2">
      <c r="B140" s="3" t="s">
        <v>137</v>
      </c>
      <c r="C140" s="7">
        <v>15000000</v>
      </c>
      <c r="D140" s="7">
        <v>0</v>
      </c>
      <c r="E140" s="7">
        <v>0</v>
      </c>
      <c r="F140" s="7">
        <v>15000000</v>
      </c>
      <c r="G140" s="7">
        <v>0</v>
      </c>
      <c r="H140" s="7">
        <v>15000000</v>
      </c>
      <c r="I140" s="7">
        <v>6000000</v>
      </c>
      <c r="J140" s="7">
        <v>6000000</v>
      </c>
      <c r="K140" s="7">
        <v>9000000</v>
      </c>
      <c r="L140" s="7">
        <v>2000000</v>
      </c>
      <c r="M140" s="7">
        <v>2000000</v>
      </c>
      <c r="N140" s="7">
        <v>4000000</v>
      </c>
      <c r="O140" s="27">
        <f t="shared" si="21"/>
        <v>0.13333333333333333</v>
      </c>
      <c r="P140" s="7">
        <v>2000000</v>
      </c>
      <c r="Q140" s="7">
        <v>2000000</v>
      </c>
      <c r="R140" s="7">
        <v>0</v>
      </c>
      <c r="S140" s="40">
        <f t="shared" si="20"/>
        <v>0.13333333333333333</v>
      </c>
      <c r="T140" s="7">
        <v>2000000</v>
      </c>
      <c r="U140" s="7">
        <v>2000000</v>
      </c>
      <c r="V140" s="7">
        <v>0</v>
      </c>
    </row>
    <row r="141" spans="2:22" x14ac:dyDescent="0.2">
      <c r="B141" s="3" t="s">
        <v>138</v>
      </c>
      <c r="C141" s="7">
        <v>77250000</v>
      </c>
      <c r="D141" s="7">
        <v>0</v>
      </c>
      <c r="E141" s="7">
        <v>0</v>
      </c>
      <c r="F141" s="7">
        <v>77250000</v>
      </c>
      <c r="G141" s="7">
        <v>0</v>
      </c>
      <c r="H141" s="7">
        <v>77250000</v>
      </c>
      <c r="I141" s="7">
        <v>0</v>
      </c>
      <c r="J141" s="7">
        <v>0</v>
      </c>
      <c r="K141" s="7">
        <v>77250000</v>
      </c>
      <c r="L141" s="7">
        <v>0</v>
      </c>
      <c r="M141" s="7">
        <v>0</v>
      </c>
      <c r="N141" s="7">
        <v>0</v>
      </c>
      <c r="O141" s="27">
        <f t="shared" si="21"/>
        <v>0</v>
      </c>
      <c r="P141" s="7">
        <v>0</v>
      </c>
      <c r="Q141" s="7">
        <v>0</v>
      </c>
      <c r="R141" s="7">
        <v>0</v>
      </c>
      <c r="S141" s="39">
        <f t="shared" ref="S141:S155" si="22">Q141/H141</f>
        <v>0</v>
      </c>
      <c r="T141" s="7">
        <v>0</v>
      </c>
      <c r="U141" s="7">
        <v>0</v>
      </c>
      <c r="V141" s="7">
        <v>0</v>
      </c>
    </row>
    <row r="142" spans="2:22" x14ac:dyDescent="0.2">
      <c r="B142" s="3" t="s">
        <v>139</v>
      </c>
      <c r="C142" s="7">
        <v>109180000</v>
      </c>
      <c r="D142" s="7">
        <v>0</v>
      </c>
      <c r="E142" s="7">
        <v>0</v>
      </c>
      <c r="F142" s="7">
        <v>109180000</v>
      </c>
      <c r="G142" s="7">
        <v>0</v>
      </c>
      <c r="H142" s="7">
        <v>109180000</v>
      </c>
      <c r="I142" s="7">
        <v>0</v>
      </c>
      <c r="J142" s="7">
        <v>0</v>
      </c>
      <c r="K142" s="7">
        <v>109180000</v>
      </c>
      <c r="L142" s="7">
        <v>0</v>
      </c>
      <c r="M142" s="7">
        <v>0</v>
      </c>
      <c r="N142" s="7">
        <v>0</v>
      </c>
      <c r="O142" s="27">
        <f t="shared" si="21"/>
        <v>0</v>
      </c>
      <c r="P142" s="7">
        <v>0</v>
      </c>
      <c r="Q142" s="7">
        <v>0</v>
      </c>
      <c r="R142" s="7">
        <v>0</v>
      </c>
      <c r="S142" s="39">
        <f t="shared" si="22"/>
        <v>0</v>
      </c>
      <c r="T142" s="7">
        <v>0</v>
      </c>
      <c r="U142" s="7">
        <v>0</v>
      </c>
      <c r="V142" s="7">
        <v>0</v>
      </c>
    </row>
    <row r="143" spans="2:22" x14ac:dyDescent="0.2">
      <c r="B143" s="3" t="s">
        <v>140</v>
      </c>
      <c r="C143" s="7">
        <v>18000000</v>
      </c>
      <c r="D143" s="7">
        <v>0</v>
      </c>
      <c r="E143" s="7">
        <v>0</v>
      </c>
      <c r="F143" s="7">
        <v>18000000</v>
      </c>
      <c r="G143" s="7">
        <v>0</v>
      </c>
      <c r="H143" s="7">
        <v>18000000</v>
      </c>
      <c r="I143" s="7">
        <v>0</v>
      </c>
      <c r="J143" s="7">
        <v>0</v>
      </c>
      <c r="K143" s="7">
        <v>18000000</v>
      </c>
      <c r="L143" s="7">
        <v>0</v>
      </c>
      <c r="M143" s="7">
        <v>0</v>
      </c>
      <c r="N143" s="7">
        <v>0</v>
      </c>
      <c r="O143" s="27">
        <f t="shared" si="21"/>
        <v>0</v>
      </c>
      <c r="P143" s="7">
        <v>0</v>
      </c>
      <c r="Q143" s="7">
        <v>0</v>
      </c>
      <c r="R143" s="7">
        <v>0</v>
      </c>
      <c r="S143" s="39">
        <f t="shared" si="22"/>
        <v>0</v>
      </c>
      <c r="T143" s="7">
        <v>0</v>
      </c>
      <c r="U143" s="7">
        <v>0</v>
      </c>
      <c r="V143" s="7">
        <v>0</v>
      </c>
    </row>
    <row r="144" spans="2:22" x14ac:dyDescent="0.2">
      <c r="B144" s="3" t="s">
        <v>141</v>
      </c>
      <c r="C144" s="7">
        <v>216300000</v>
      </c>
      <c r="D144" s="7">
        <v>0</v>
      </c>
      <c r="E144" s="7">
        <v>0</v>
      </c>
      <c r="F144" s="7">
        <v>216300000</v>
      </c>
      <c r="G144" s="7">
        <v>0</v>
      </c>
      <c r="H144" s="7">
        <v>216300000</v>
      </c>
      <c r="I144" s="7">
        <v>0</v>
      </c>
      <c r="J144" s="7">
        <v>0</v>
      </c>
      <c r="K144" s="7">
        <v>216300000</v>
      </c>
      <c r="L144" s="7">
        <v>0</v>
      </c>
      <c r="M144" s="7">
        <v>0</v>
      </c>
      <c r="N144" s="7">
        <v>0</v>
      </c>
      <c r="O144" s="27">
        <f t="shared" si="21"/>
        <v>0</v>
      </c>
      <c r="P144" s="7">
        <v>0</v>
      </c>
      <c r="Q144" s="7">
        <v>0</v>
      </c>
      <c r="R144" s="7">
        <v>0</v>
      </c>
      <c r="S144" s="39">
        <f t="shared" si="22"/>
        <v>0</v>
      </c>
      <c r="T144" s="7">
        <v>0</v>
      </c>
      <c r="U144" s="7">
        <v>0</v>
      </c>
      <c r="V144" s="7">
        <v>0</v>
      </c>
    </row>
    <row r="145" spans="1:22" x14ac:dyDescent="0.2">
      <c r="B145" s="3" t="s">
        <v>142</v>
      </c>
      <c r="C145" s="7">
        <v>35000000</v>
      </c>
      <c r="D145" s="7">
        <v>0</v>
      </c>
      <c r="E145" s="7">
        <v>0</v>
      </c>
      <c r="F145" s="7">
        <v>35000000</v>
      </c>
      <c r="G145" s="7">
        <v>0</v>
      </c>
      <c r="H145" s="7">
        <v>35000000</v>
      </c>
      <c r="I145" s="7">
        <v>0</v>
      </c>
      <c r="J145" s="7">
        <v>0</v>
      </c>
      <c r="K145" s="7">
        <v>35000000</v>
      </c>
      <c r="L145" s="7">
        <v>0</v>
      </c>
      <c r="M145" s="7">
        <v>0</v>
      </c>
      <c r="N145" s="7">
        <v>0</v>
      </c>
      <c r="O145" s="27">
        <f t="shared" si="21"/>
        <v>0</v>
      </c>
      <c r="P145" s="7">
        <v>0</v>
      </c>
      <c r="Q145" s="7">
        <v>0</v>
      </c>
      <c r="R145" s="7">
        <v>0</v>
      </c>
      <c r="S145" s="39">
        <f t="shared" si="22"/>
        <v>0</v>
      </c>
      <c r="T145" s="7">
        <v>0</v>
      </c>
      <c r="U145" s="7">
        <v>0</v>
      </c>
      <c r="V145" s="7">
        <v>0</v>
      </c>
    </row>
    <row r="146" spans="1:22" s="20" customFormat="1" x14ac:dyDescent="0.2">
      <c r="A146" s="21"/>
      <c r="B146" s="8" t="s">
        <v>148</v>
      </c>
      <c r="C146" s="23">
        <f>SUM(C147:C148)</f>
        <v>216014600000</v>
      </c>
      <c r="D146" s="26">
        <f t="shared" ref="D146:V146" si="23">SUM(D147:D148)</f>
        <v>0</v>
      </c>
      <c r="E146" s="26">
        <f t="shared" si="23"/>
        <v>0</v>
      </c>
      <c r="F146" s="23">
        <f t="shared" si="23"/>
        <v>216014600000</v>
      </c>
      <c r="G146" s="26">
        <f t="shared" si="23"/>
        <v>0</v>
      </c>
      <c r="H146" s="23">
        <f t="shared" si="23"/>
        <v>216014600000</v>
      </c>
      <c r="I146" s="26">
        <f t="shared" si="23"/>
        <v>0</v>
      </c>
      <c r="J146" s="26">
        <f t="shared" si="23"/>
        <v>0</v>
      </c>
      <c r="K146" s="23">
        <v>216014600000</v>
      </c>
      <c r="L146" s="26">
        <f t="shared" si="23"/>
        <v>0</v>
      </c>
      <c r="M146" s="26">
        <f t="shared" si="23"/>
        <v>0</v>
      </c>
      <c r="N146" s="26">
        <f t="shared" si="23"/>
        <v>0</v>
      </c>
      <c r="O146" s="24">
        <f t="shared" si="21"/>
        <v>0</v>
      </c>
      <c r="P146" s="26">
        <f t="shared" si="23"/>
        <v>0</v>
      </c>
      <c r="Q146" s="26">
        <f t="shared" si="23"/>
        <v>0</v>
      </c>
      <c r="R146" s="26">
        <f t="shared" si="23"/>
        <v>0</v>
      </c>
      <c r="S146" s="39">
        <f t="shared" si="22"/>
        <v>0</v>
      </c>
      <c r="T146" s="26">
        <f t="shared" si="23"/>
        <v>0</v>
      </c>
      <c r="U146" s="26">
        <f t="shared" si="23"/>
        <v>0</v>
      </c>
      <c r="V146" s="26">
        <f t="shared" si="23"/>
        <v>0</v>
      </c>
    </row>
    <row r="147" spans="1:22" s="20" customFormat="1" x14ac:dyDescent="0.2">
      <c r="B147" s="13" t="s">
        <v>10</v>
      </c>
      <c r="C147" s="26">
        <v>215614600000</v>
      </c>
      <c r="D147" s="26">
        <v>0</v>
      </c>
      <c r="E147" s="26">
        <v>0</v>
      </c>
      <c r="F147" s="26">
        <v>215614600000</v>
      </c>
      <c r="G147" s="26">
        <v>0</v>
      </c>
      <c r="H147" s="26">
        <v>215614600000</v>
      </c>
      <c r="I147" s="26">
        <v>0</v>
      </c>
      <c r="J147" s="26">
        <v>0</v>
      </c>
      <c r="K147" s="23">
        <v>215614600000</v>
      </c>
      <c r="L147" s="26">
        <v>0</v>
      </c>
      <c r="M147" s="26">
        <v>0</v>
      </c>
      <c r="N147" s="26">
        <v>0</v>
      </c>
      <c r="O147" s="27">
        <f t="shared" si="21"/>
        <v>0</v>
      </c>
      <c r="P147" s="26">
        <v>0</v>
      </c>
      <c r="Q147" s="26">
        <v>0</v>
      </c>
      <c r="R147" s="26">
        <v>0</v>
      </c>
      <c r="S147" s="39">
        <f t="shared" si="22"/>
        <v>0</v>
      </c>
      <c r="T147" s="26">
        <v>0</v>
      </c>
      <c r="U147" s="26">
        <v>0</v>
      </c>
      <c r="V147" s="26">
        <v>0</v>
      </c>
    </row>
    <row r="148" spans="1:22" s="20" customFormat="1" x14ac:dyDescent="0.2">
      <c r="B148" s="13" t="s">
        <v>11</v>
      </c>
      <c r="C148" s="26">
        <v>400000000</v>
      </c>
      <c r="D148" s="26">
        <v>0</v>
      </c>
      <c r="E148" s="26">
        <v>0</v>
      </c>
      <c r="F148" s="26">
        <v>400000000</v>
      </c>
      <c r="G148" s="26">
        <v>0</v>
      </c>
      <c r="H148" s="26">
        <v>400000000</v>
      </c>
      <c r="I148" s="26">
        <v>0</v>
      </c>
      <c r="J148" s="26">
        <v>0</v>
      </c>
      <c r="K148" s="23">
        <v>400000000</v>
      </c>
      <c r="L148" s="26">
        <v>0</v>
      </c>
      <c r="M148" s="26">
        <v>0</v>
      </c>
      <c r="N148" s="26">
        <v>0</v>
      </c>
      <c r="O148" s="27">
        <f t="shared" si="21"/>
        <v>0</v>
      </c>
      <c r="P148" s="26">
        <v>0</v>
      </c>
      <c r="Q148" s="26">
        <v>0</v>
      </c>
      <c r="R148" s="26">
        <v>0</v>
      </c>
      <c r="S148" s="39">
        <f t="shared" si="22"/>
        <v>0</v>
      </c>
      <c r="T148" s="26">
        <v>0</v>
      </c>
      <c r="U148" s="26">
        <v>0</v>
      </c>
      <c r="V148" s="26">
        <v>0</v>
      </c>
    </row>
    <row r="149" spans="1:22" s="21" customFormat="1" x14ac:dyDescent="0.2">
      <c r="B149" s="8" t="s">
        <v>149</v>
      </c>
      <c r="C149" s="23">
        <f>SUM(C150:C154)</f>
        <v>153182552000</v>
      </c>
      <c r="D149" s="23">
        <f t="shared" ref="D149:V149" si="24">SUM(D150:D154)</f>
        <v>0</v>
      </c>
      <c r="E149" s="23">
        <f t="shared" si="24"/>
        <v>0</v>
      </c>
      <c r="F149" s="23">
        <f t="shared" si="24"/>
        <v>153182552000</v>
      </c>
      <c r="G149" s="23">
        <f t="shared" si="24"/>
        <v>0</v>
      </c>
      <c r="H149" s="23">
        <f t="shared" si="24"/>
        <v>153182552000</v>
      </c>
      <c r="I149" s="23">
        <f t="shared" si="24"/>
        <v>30101091681</v>
      </c>
      <c r="J149" s="23">
        <f t="shared" si="24"/>
        <v>30101091681</v>
      </c>
      <c r="K149" s="23">
        <f t="shared" si="24"/>
        <v>123081460319</v>
      </c>
      <c r="L149" s="23">
        <f t="shared" si="24"/>
        <v>24316330906</v>
      </c>
      <c r="M149" s="23">
        <f t="shared" si="24"/>
        <v>24316330906</v>
      </c>
      <c r="N149" s="23">
        <f t="shared" si="24"/>
        <v>5784760775</v>
      </c>
      <c r="O149" s="24">
        <f t="shared" si="21"/>
        <v>0.15874086564375817</v>
      </c>
      <c r="P149" s="23">
        <f t="shared" si="24"/>
        <v>0</v>
      </c>
      <c r="Q149" s="23">
        <f t="shared" si="24"/>
        <v>0</v>
      </c>
      <c r="R149" s="23">
        <f t="shared" si="24"/>
        <v>24316330906</v>
      </c>
      <c r="S149" s="22">
        <f t="shared" si="22"/>
        <v>0</v>
      </c>
      <c r="T149" s="23">
        <f t="shared" si="24"/>
        <v>0</v>
      </c>
      <c r="U149" s="23">
        <f t="shared" si="24"/>
        <v>0</v>
      </c>
      <c r="V149" s="23">
        <f t="shared" si="24"/>
        <v>0</v>
      </c>
    </row>
    <row r="150" spans="1:22" x14ac:dyDescent="0.2">
      <c r="B150" s="3" t="s">
        <v>143</v>
      </c>
      <c r="C150" s="7">
        <v>100000000</v>
      </c>
      <c r="D150" s="7">
        <v>0</v>
      </c>
      <c r="E150" s="7">
        <v>0</v>
      </c>
      <c r="F150" s="7">
        <v>100000000</v>
      </c>
      <c r="G150" s="7">
        <v>0</v>
      </c>
      <c r="H150" s="7">
        <v>100000000</v>
      </c>
      <c r="I150" s="7">
        <v>0</v>
      </c>
      <c r="J150" s="7">
        <v>0</v>
      </c>
      <c r="K150" s="7">
        <v>100000000</v>
      </c>
      <c r="L150" s="7">
        <v>0</v>
      </c>
      <c r="M150" s="7">
        <v>0</v>
      </c>
      <c r="N150" s="7">
        <v>0</v>
      </c>
      <c r="O150" s="27">
        <f t="shared" si="21"/>
        <v>0</v>
      </c>
      <c r="P150" s="7">
        <v>0</v>
      </c>
      <c r="Q150" s="7">
        <v>0</v>
      </c>
      <c r="R150" s="7">
        <v>0</v>
      </c>
      <c r="S150" s="25">
        <f t="shared" si="22"/>
        <v>0</v>
      </c>
      <c r="T150" s="7">
        <v>0</v>
      </c>
      <c r="U150" s="7">
        <v>0</v>
      </c>
      <c r="V150" s="7">
        <v>0</v>
      </c>
    </row>
    <row r="151" spans="1:22" x14ac:dyDescent="0.2">
      <c r="B151" s="3" t="s">
        <v>144</v>
      </c>
      <c r="C151" s="7">
        <v>7872786000</v>
      </c>
      <c r="D151" s="7">
        <v>0</v>
      </c>
      <c r="E151" s="7">
        <v>0</v>
      </c>
      <c r="F151" s="7">
        <v>7872786000</v>
      </c>
      <c r="G151" s="7">
        <v>0</v>
      </c>
      <c r="H151" s="7">
        <v>7872786000</v>
      </c>
      <c r="I151" s="7">
        <v>1823675660</v>
      </c>
      <c r="J151" s="7">
        <v>1823675660</v>
      </c>
      <c r="K151" s="7">
        <v>6049110340</v>
      </c>
      <c r="L151" s="7">
        <v>1819685660</v>
      </c>
      <c r="M151" s="7">
        <v>1819685660</v>
      </c>
      <c r="N151" s="7">
        <v>3990000</v>
      </c>
      <c r="O151" s="27">
        <f t="shared" si="21"/>
        <v>0.23113617720588367</v>
      </c>
      <c r="P151" s="7">
        <v>0</v>
      </c>
      <c r="Q151" s="7">
        <v>0</v>
      </c>
      <c r="R151" s="7">
        <v>1819685660</v>
      </c>
      <c r="S151" s="25">
        <f t="shared" si="22"/>
        <v>0</v>
      </c>
      <c r="T151" s="7">
        <v>0</v>
      </c>
      <c r="U151" s="7">
        <v>0</v>
      </c>
      <c r="V151" s="7">
        <v>0</v>
      </c>
    </row>
    <row r="152" spans="1:22" x14ac:dyDescent="0.2">
      <c r="B152" s="3" t="s">
        <v>145</v>
      </c>
      <c r="C152" s="7">
        <v>124369766000</v>
      </c>
      <c r="D152" s="7">
        <v>0</v>
      </c>
      <c r="E152" s="7">
        <v>0</v>
      </c>
      <c r="F152" s="7">
        <v>124369766000</v>
      </c>
      <c r="G152" s="7">
        <v>0</v>
      </c>
      <c r="H152" s="7">
        <v>124369766000</v>
      </c>
      <c r="I152" s="7">
        <v>18718929398</v>
      </c>
      <c r="J152" s="7">
        <v>18718929398</v>
      </c>
      <c r="K152" s="7">
        <v>105650836602</v>
      </c>
      <c r="L152" s="7">
        <v>13627163062</v>
      </c>
      <c r="M152" s="7">
        <v>13627163062</v>
      </c>
      <c r="N152" s="7">
        <v>5091766336</v>
      </c>
      <c r="O152" s="27">
        <f t="shared" si="21"/>
        <v>0.10956974110572822</v>
      </c>
      <c r="P152" s="7">
        <v>0</v>
      </c>
      <c r="Q152" s="7">
        <v>0</v>
      </c>
      <c r="R152" s="7">
        <v>13627163062</v>
      </c>
      <c r="S152" s="25">
        <f t="shared" si="22"/>
        <v>0</v>
      </c>
      <c r="T152" s="7">
        <v>0</v>
      </c>
      <c r="U152" s="7">
        <v>0</v>
      </c>
      <c r="V152" s="7">
        <v>0</v>
      </c>
    </row>
    <row r="153" spans="1:22" x14ac:dyDescent="0.2">
      <c r="B153" s="3" t="s">
        <v>146</v>
      </c>
      <c r="C153" s="7">
        <v>7900000000</v>
      </c>
      <c r="D153" s="7">
        <v>0</v>
      </c>
      <c r="E153" s="7">
        <v>0</v>
      </c>
      <c r="F153" s="7">
        <v>7900000000</v>
      </c>
      <c r="G153" s="7">
        <v>0</v>
      </c>
      <c r="H153" s="7">
        <v>7900000000</v>
      </c>
      <c r="I153" s="7">
        <v>1510305954</v>
      </c>
      <c r="J153" s="7">
        <v>1510305954</v>
      </c>
      <c r="K153" s="7">
        <v>6389694046</v>
      </c>
      <c r="L153" s="7">
        <v>1465529454</v>
      </c>
      <c r="M153" s="7">
        <v>1465529454</v>
      </c>
      <c r="N153" s="7">
        <v>44776500</v>
      </c>
      <c r="O153" s="27">
        <f t="shared" si="21"/>
        <v>0.18551005746835442</v>
      </c>
      <c r="P153" s="7">
        <v>0</v>
      </c>
      <c r="Q153" s="7">
        <v>0</v>
      </c>
      <c r="R153" s="7">
        <v>1465529454</v>
      </c>
      <c r="S153" s="25">
        <f t="shared" si="22"/>
        <v>0</v>
      </c>
      <c r="T153" s="7">
        <v>0</v>
      </c>
      <c r="U153" s="7">
        <v>0</v>
      </c>
      <c r="V153" s="7">
        <v>0</v>
      </c>
    </row>
    <row r="154" spans="1:22" x14ac:dyDescent="0.2">
      <c r="B154" s="3" t="s">
        <v>147</v>
      </c>
      <c r="C154" s="7">
        <v>12940000000</v>
      </c>
      <c r="D154" s="7">
        <v>0</v>
      </c>
      <c r="E154" s="7">
        <v>0</v>
      </c>
      <c r="F154" s="7">
        <v>12940000000</v>
      </c>
      <c r="G154" s="7">
        <v>0</v>
      </c>
      <c r="H154" s="7">
        <v>12940000000</v>
      </c>
      <c r="I154" s="7">
        <v>8048180669</v>
      </c>
      <c r="J154" s="7">
        <v>8048180669</v>
      </c>
      <c r="K154" s="7">
        <v>4891819331</v>
      </c>
      <c r="L154" s="7">
        <v>7403952730</v>
      </c>
      <c r="M154" s="7">
        <v>7403952730</v>
      </c>
      <c r="N154" s="7">
        <v>644227939</v>
      </c>
      <c r="O154" s="27">
        <f t="shared" si="21"/>
        <v>0.57217563601236476</v>
      </c>
      <c r="P154" s="7">
        <v>0</v>
      </c>
      <c r="Q154" s="7">
        <v>0</v>
      </c>
      <c r="R154" s="7">
        <v>7403952730</v>
      </c>
      <c r="S154" s="25">
        <f t="shared" si="22"/>
        <v>0</v>
      </c>
      <c r="T154" s="7">
        <v>0</v>
      </c>
      <c r="U154" s="7">
        <v>0</v>
      </c>
      <c r="V154" s="7">
        <v>0</v>
      </c>
    </row>
    <row r="155" spans="1:22" s="4" customFormat="1" x14ac:dyDescent="0.2">
      <c r="B155" s="5" t="s">
        <v>176</v>
      </c>
      <c r="C155" s="6">
        <f t="shared" ref="C155:V155" si="25">+C149+C146+C53+C37+C12</f>
        <v>395195079000</v>
      </c>
      <c r="D155" s="6">
        <f t="shared" si="25"/>
        <v>0</v>
      </c>
      <c r="E155" s="6">
        <f t="shared" si="25"/>
        <v>0</v>
      </c>
      <c r="F155" s="6">
        <f t="shared" si="25"/>
        <v>395195079000</v>
      </c>
      <c r="G155" s="6">
        <f t="shared" si="25"/>
        <v>0</v>
      </c>
      <c r="H155" s="6">
        <f t="shared" si="25"/>
        <v>395195079000</v>
      </c>
      <c r="I155" s="6">
        <f t="shared" si="25"/>
        <v>33035458677</v>
      </c>
      <c r="J155" s="6">
        <f t="shared" si="25"/>
        <v>33035458677</v>
      </c>
      <c r="K155" s="6">
        <f t="shared" si="25"/>
        <v>362159620323</v>
      </c>
      <c r="L155" s="6">
        <f t="shared" si="25"/>
        <v>26685112882</v>
      </c>
      <c r="M155" s="6">
        <f t="shared" si="25"/>
        <v>26685112882</v>
      </c>
      <c r="N155" s="6">
        <f t="shared" si="25"/>
        <v>6350345795</v>
      </c>
      <c r="O155" s="22">
        <f>M155/H155</f>
        <v>6.7523899714348412E-2</v>
      </c>
      <c r="P155" s="6">
        <f t="shared" si="25"/>
        <v>842191156</v>
      </c>
      <c r="Q155" s="6">
        <f t="shared" si="25"/>
        <v>842191156</v>
      </c>
      <c r="R155" s="6">
        <f t="shared" si="25"/>
        <v>25842921726</v>
      </c>
      <c r="S155" s="22">
        <f t="shared" si="22"/>
        <v>2.1310770319586899E-3</v>
      </c>
      <c r="T155" s="6">
        <f t="shared" si="25"/>
        <v>842191156</v>
      </c>
      <c r="U155" s="6">
        <f t="shared" si="25"/>
        <v>842191156</v>
      </c>
      <c r="V155" s="6">
        <f t="shared" si="25"/>
        <v>0</v>
      </c>
    </row>
    <row r="156" spans="1:22" x14ac:dyDescent="0.2">
      <c r="B156" s="28"/>
      <c r="C156" s="20"/>
      <c r="D156" s="29"/>
      <c r="E156" s="29"/>
      <c r="F156" s="29"/>
      <c r="G156" s="29"/>
      <c r="H156" s="29"/>
      <c r="I156" s="29"/>
      <c r="J156" s="29"/>
      <c r="K156" s="29"/>
      <c r="L156" s="29"/>
      <c r="M156" s="29"/>
      <c r="N156" s="29"/>
      <c r="O156" s="30"/>
      <c r="P156" s="20"/>
      <c r="Q156" s="29"/>
      <c r="R156" s="29"/>
      <c r="S156" s="29"/>
      <c r="T156" s="20"/>
      <c r="U156" s="29"/>
      <c r="V156" s="31"/>
    </row>
    <row r="157" spans="1:22" x14ac:dyDescent="0.2">
      <c r="B157" s="28"/>
      <c r="C157" s="20"/>
      <c r="D157" s="29"/>
      <c r="E157" s="29"/>
      <c r="F157" s="29"/>
      <c r="G157" s="29"/>
      <c r="H157" s="29"/>
      <c r="I157" s="29"/>
      <c r="J157" s="29"/>
      <c r="K157" s="29"/>
      <c r="L157" s="29"/>
      <c r="M157" s="29"/>
      <c r="N157" s="29"/>
      <c r="O157" s="30"/>
      <c r="P157" s="20"/>
      <c r="Q157" s="29"/>
      <c r="R157" s="29"/>
      <c r="S157" s="29"/>
      <c r="T157" s="20"/>
      <c r="U157" s="29"/>
      <c r="V157" s="31"/>
    </row>
    <row r="158" spans="1:22" x14ac:dyDescent="0.2">
      <c r="B158" s="28"/>
      <c r="C158" s="20"/>
      <c r="D158" s="29"/>
      <c r="E158" s="29"/>
      <c r="F158" s="29"/>
      <c r="G158" s="29"/>
      <c r="H158" s="29"/>
      <c r="I158" s="29"/>
      <c r="J158" s="29"/>
      <c r="K158" s="29"/>
      <c r="L158" s="29"/>
      <c r="M158" s="29"/>
      <c r="N158" s="29"/>
      <c r="O158" s="30"/>
      <c r="P158" s="20"/>
      <c r="Q158" s="29"/>
      <c r="R158" s="29"/>
      <c r="S158" s="29"/>
      <c r="T158" s="20"/>
      <c r="U158" s="29"/>
      <c r="V158" s="31"/>
    </row>
    <row r="159" spans="1:22" x14ac:dyDescent="0.2">
      <c r="B159" s="28"/>
      <c r="C159" s="20"/>
      <c r="D159" s="29"/>
      <c r="E159" s="29"/>
      <c r="F159" s="29"/>
      <c r="G159" s="29"/>
      <c r="H159" s="29"/>
      <c r="I159" s="29"/>
      <c r="J159" s="29"/>
      <c r="K159" s="29"/>
      <c r="L159" s="29"/>
      <c r="M159" s="29"/>
      <c r="N159" s="29"/>
      <c r="O159" s="30"/>
      <c r="P159" s="20"/>
      <c r="Q159" s="29"/>
      <c r="R159" s="29"/>
      <c r="S159" s="29"/>
      <c r="T159" s="20"/>
      <c r="U159" s="29"/>
      <c r="V159" s="31"/>
    </row>
    <row r="160" spans="1:22" x14ac:dyDescent="0.2">
      <c r="B160" s="28"/>
      <c r="C160" s="20"/>
      <c r="D160" s="29"/>
      <c r="E160" s="29"/>
      <c r="F160" s="29"/>
      <c r="G160" s="29"/>
      <c r="H160" s="29"/>
      <c r="I160" s="29"/>
      <c r="J160" s="29"/>
      <c r="K160" s="29"/>
      <c r="L160" s="29"/>
      <c r="M160" s="29"/>
      <c r="N160" s="29"/>
      <c r="O160" s="30"/>
      <c r="P160" s="20"/>
      <c r="Q160" s="29"/>
      <c r="R160" s="29"/>
      <c r="S160" s="29"/>
      <c r="T160" s="20"/>
      <c r="U160" s="29"/>
      <c r="V160" s="31"/>
    </row>
    <row r="161" spans="2:22" x14ac:dyDescent="0.2">
      <c r="B161" s="28"/>
      <c r="C161" s="20"/>
      <c r="D161" s="29"/>
      <c r="E161" s="29"/>
      <c r="F161" s="47" t="s">
        <v>177</v>
      </c>
      <c r="G161" s="47"/>
      <c r="H161" s="29"/>
      <c r="I161" s="29"/>
      <c r="J161" s="29"/>
      <c r="K161" s="48" t="s">
        <v>178</v>
      </c>
      <c r="L161" s="48"/>
      <c r="M161" s="29"/>
      <c r="N161" s="29"/>
      <c r="O161" s="30"/>
      <c r="P161" s="20"/>
      <c r="Q161" s="29"/>
      <c r="R161" s="20"/>
      <c r="S161" s="20"/>
      <c r="T161" s="20"/>
      <c r="U161" s="29"/>
      <c r="V161" s="31"/>
    </row>
    <row r="162" spans="2:22" ht="12.75" customHeight="1" x14ac:dyDescent="0.2">
      <c r="B162" s="28"/>
      <c r="C162" s="20"/>
      <c r="D162" s="29"/>
      <c r="E162" s="29"/>
      <c r="F162" s="49" t="s">
        <v>179</v>
      </c>
      <c r="G162" s="49"/>
      <c r="H162" s="29"/>
      <c r="I162" s="29"/>
      <c r="J162" s="29"/>
      <c r="K162" s="46" t="s">
        <v>180</v>
      </c>
      <c r="L162" s="46"/>
      <c r="M162" s="29"/>
      <c r="N162" s="29"/>
      <c r="O162" s="30"/>
      <c r="P162" s="20"/>
      <c r="Q162" s="29"/>
      <c r="R162" s="20"/>
      <c r="S162" s="20"/>
      <c r="T162" s="20"/>
      <c r="U162" s="29"/>
      <c r="V162" s="31"/>
    </row>
    <row r="163" spans="2:22" x14ac:dyDescent="0.2">
      <c r="B163" s="28"/>
      <c r="C163" s="20"/>
      <c r="D163" s="29"/>
      <c r="E163" s="29"/>
      <c r="F163" s="45" t="s">
        <v>181</v>
      </c>
      <c r="G163" s="45"/>
      <c r="H163" s="29"/>
      <c r="I163" s="29"/>
      <c r="J163" s="29"/>
      <c r="K163" s="46" t="s">
        <v>182</v>
      </c>
      <c r="L163" s="46"/>
      <c r="M163" s="29"/>
      <c r="N163" s="29"/>
      <c r="O163" s="30"/>
      <c r="P163" s="20"/>
      <c r="Q163" s="29"/>
      <c r="R163" s="20"/>
      <c r="S163" s="20"/>
      <c r="T163" s="20"/>
      <c r="U163" s="29"/>
      <c r="V163" s="31"/>
    </row>
    <row r="164" spans="2:22" x14ac:dyDescent="0.2">
      <c r="B164" s="28"/>
      <c r="C164" s="20"/>
      <c r="D164" s="29"/>
      <c r="E164" s="29"/>
      <c r="F164" s="45" t="s">
        <v>183</v>
      </c>
      <c r="G164" s="45"/>
      <c r="H164" s="29"/>
      <c r="I164" s="29"/>
      <c r="J164" s="29"/>
      <c r="K164" s="46" t="s">
        <v>183</v>
      </c>
      <c r="L164" s="46"/>
      <c r="M164" s="29"/>
      <c r="N164" s="29"/>
      <c r="O164" s="30"/>
      <c r="P164" s="20"/>
      <c r="Q164" s="29"/>
      <c r="R164" s="20"/>
      <c r="S164" s="20"/>
      <c r="T164" s="20"/>
      <c r="U164" s="29"/>
      <c r="V164" s="31"/>
    </row>
    <row r="165" spans="2:22" x14ac:dyDescent="0.2">
      <c r="B165" s="32"/>
      <c r="C165" s="33"/>
      <c r="D165" s="34"/>
      <c r="E165" s="34"/>
      <c r="F165" s="34"/>
      <c r="G165" s="34"/>
      <c r="H165" s="34"/>
      <c r="I165" s="34"/>
      <c r="J165" s="34"/>
      <c r="K165" s="34"/>
      <c r="L165" s="34"/>
      <c r="M165" s="34"/>
      <c r="N165" s="34"/>
      <c r="O165" s="35"/>
      <c r="P165" s="33"/>
      <c r="Q165" s="34"/>
      <c r="R165" s="34"/>
      <c r="S165" s="34"/>
      <c r="T165" s="33"/>
      <c r="U165" s="34"/>
      <c r="V165" s="36"/>
    </row>
    <row r="166" spans="2:22" x14ac:dyDescent="0.2">
      <c r="P166" s="2"/>
      <c r="Q166" s="2"/>
      <c r="R166" s="2"/>
    </row>
    <row r="167" spans="2:22" x14ac:dyDescent="0.2">
      <c r="P167" s="2"/>
      <c r="Q167" s="2"/>
      <c r="R167" s="2"/>
    </row>
    <row r="168" spans="2:22" x14ac:dyDescent="0.2">
      <c r="P168" s="2"/>
      <c r="Q168" s="2"/>
      <c r="R168" s="2"/>
    </row>
    <row r="169" spans="2:22" x14ac:dyDescent="0.2">
      <c r="P169" s="2"/>
      <c r="Q169" s="2"/>
      <c r="R169" s="2"/>
    </row>
    <row r="170" spans="2:22" x14ac:dyDescent="0.2">
      <c r="P170" s="2"/>
      <c r="Q170" s="2"/>
      <c r="R170" s="2"/>
    </row>
    <row r="171" spans="2:22" x14ac:dyDescent="0.2">
      <c r="P171" s="2"/>
      <c r="Q171" s="2"/>
      <c r="R171" s="2"/>
    </row>
    <row r="172" spans="2:22" x14ac:dyDescent="0.2">
      <c r="P172" s="2"/>
      <c r="Q172" s="2"/>
      <c r="R172" s="2"/>
    </row>
    <row r="173" spans="2:22" x14ac:dyDescent="0.2">
      <c r="P173" s="2"/>
      <c r="Q173" s="2"/>
      <c r="R173" s="2"/>
    </row>
    <row r="174" spans="2:22" x14ac:dyDescent="0.2">
      <c r="P174" s="2"/>
      <c r="Q174" s="2"/>
      <c r="R174" s="2"/>
    </row>
    <row r="175" spans="2:22" x14ac:dyDescent="0.2">
      <c r="P175" s="2"/>
      <c r="Q175" s="2"/>
      <c r="R175" s="2"/>
    </row>
    <row r="176" spans="2:22" x14ac:dyDescent="0.2">
      <c r="P176" s="2"/>
      <c r="Q176" s="2"/>
      <c r="R176" s="2"/>
    </row>
    <row r="177" spans="16:18" x14ac:dyDescent="0.2">
      <c r="P177" s="2"/>
      <c r="Q177" s="2"/>
      <c r="R177" s="2"/>
    </row>
    <row r="178" spans="16:18" x14ac:dyDescent="0.2">
      <c r="P178" s="2"/>
      <c r="Q178" s="2"/>
      <c r="R178" s="2"/>
    </row>
    <row r="179" spans="16:18" x14ac:dyDescent="0.2">
      <c r="P179" s="2"/>
      <c r="Q179" s="2"/>
      <c r="R179" s="2"/>
    </row>
    <row r="180" spans="16:18" x14ac:dyDescent="0.2">
      <c r="P180" s="2"/>
      <c r="Q180" s="2"/>
      <c r="R180" s="2"/>
    </row>
    <row r="181" spans="16:18" x14ac:dyDescent="0.2">
      <c r="P181" s="2"/>
      <c r="Q181" s="2"/>
      <c r="R181" s="2"/>
    </row>
    <row r="182" spans="16:18" x14ac:dyDescent="0.2">
      <c r="P182" s="2"/>
      <c r="Q182" s="2"/>
      <c r="R182" s="2"/>
    </row>
    <row r="183" spans="16:18" x14ac:dyDescent="0.2">
      <c r="P183" s="2"/>
      <c r="Q183" s="2"/>
      <c r="R183" s="2"/>
    </row>
    <row r="184" spans="16:18" x14ac:dyDescent="0.2">
      <c r="P184" s="2"/>
      <c r="Q184" s="2"/>
      <c r="R184" s="2"/>
    </row>
    <row r="185" spans="16:18" x14ac:dyDescent="0.2">
      <c r="P185" s="2"/>
      <c r="Q185" s="2"/>
      <c r="R185" s="2"/>
    </row>
    <row r="186" spans="16:18" x14ac:dyDescent="0.2">
      <c r="P186" s="2"/>
      <c r="Q186" s="2"/>
      <c r="R186" s="2"/>
    </row>
    <row r="187" spans="16:18" x14ac:dyDescent="0.2">
      <c r="P187" s="2"/>
      <c r="Q187" s="2"/>
      <c r="R187" s="2"/>
    </row>
  </sheetData>
  <mergeCells count="14">
    <mergeCell ref="F164:G164"/>
    <mergeCell ref="K164:L164"/>
    <mergeCell ref="F161:G161"/>
    <mergeCell ref="K161:L161"/>
    <mergeCell ref="F162:G162"/>
    <mergeCell ref="K162:L162"/>
    <mergeCell ref="F163:G163"/>
    <mergeCell ref="K163:L163"/>
    <mergeCell ref="T6:V6"/>
    <mergeCell ref="B1:V1"/>
    <mergeCell ref="B2:V2"/>
    <mergeCell ref="B3:V3"/>
    <mergeCell ref="B4:V4"/>
    <mergeCell ref="T5:V5"/>
  </mergeCells>
  <printOptions horizontalCentered="1"/>
  <pageMargins left="0.51181102362204722" right="0.51181102362204722" top="0.55118110236220474" bottom="0.55118110236220474" header="0.31496062992125984" footer="0.31496062992125984"/>
  <pageSetup paperSize="5" scale="4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4778E9-BEF7-468B-9CC8-193D36D72B17}">
  <dimension ref="A2:U41"/>
  <sheetViews>
    <sheetView view="pageBreakPreview" zoomScale="90" zoomScaleNormal="100" zoomScaleSheetLayoutView="90" workbookViewId="0">
      <pane xSplit="6" ySplit="7" topLeftCell="G8" activePane="bottomRight" state="frozen"/>
      <selection pane="topRight" activeCell="G1" sqref="G1"/>
      <selection pane="bottomLeft" activeCell="A8" sqref="A8"/>
      <selection pane="bottomRight"/>
    </sheetView>
  </sheetViews>
  <sheetFormatPr baseColWidth="10" defaultRowHeight="15" x14ac:dyDescent="0.25"/>
  <cols>
    <col min="1" max="1" width="4.7109375" customWidth="1"/>
    <col min="2" max="2" width="13.42578125" customWidth="1"/>
    <col min="3" max="3" width="50.42578125" customWidth="1"/>
    <col min="4" max="4" width="21.5703125" bestFit="1" customWidth="1"/>
    <col min="5" max="5" width="17.42578125" customWidth="1"/>
    <col min="6" max="6" width="17" customWidth="1"/>
    <col min="7" max="7" width="15.42578125" customWidth="1"/>
    <col min="8" max="18" width="15.42578125" hidden="1" customWidth="1"/>
    <col min="19" max="19" width="15.42578125" customWidth="1"/>
    <col min="20" max="20" width="10" customWidth="1"/>
    <col min="23" max="23" width="12" bestFit="1" customWidth="1"/>
  </cols>
  <sheetData>
    <row r="2" spans="2:21" x14ac:dyDescent="0.25">
      <c r="B2" s="50" t="s">
        <v>184</v>
      </c>
    </row>
    <row r="3" spans="2:21" x14ac:dyDescent="0.25">
      <c r="B3" s="50" t="s">
        <v>185</v>
      </c>
    </row>
    <row r="4" spans="2:21" x14ac:dyDescent="0.25">
      <c r="B4" s="50" t="s">
        <v>186</v>
      </c>
    </row>
    <row r="5" spans="2:21" x14ac:dyDescent="0.25">
      <c r="B5" s="51" t="s">
        <v>187</v>
      </c>
      <c r="F5" t="s">
        <v>188</v>
      </c>
    </row>
    <row r="7" spans="2:21" ht="63.75" customHeight="1" x14ac:dyDescent="0.25">
      <c r="B7" s="52" t="s">
        <v>189</v>
      </c>
      <c r="C7" s="52" t="s">
        <v>190</v>
      </c>
      <c r="D7" s="53" t="s">
        <v>191</v>
      </c>
      <c r="E7" s="53" t="s">
        <v>192</v>
      </c>
      <c r="F7" s="53" t="s">
        <v>193</v>
      </c>
      <c r="G7" s="53" t="s">
        <v>194</v>
      </c>
      <c r="H7" s="54" t="s">
        <v>195</v>
      </c>
      <c r="I7" s="54" t="s">
        <v>196</v>
      </c>
      <c r="J7" s="53" t="s">
        <v>197</v>
      </c>
      <c r="K7" s="53" t="s">
        <v>198</v>
      </c>
      <c r="L7" s="53" t="s">
        <v>199</v>
      </c>
      <c r="M7" s="53" t="s">
        <v>200</v>
      </c>
      <c r="N7" s="53" t="s">
        <v>201</v>
      </c>
      <c r="O7" s="53" t="s">
        <v>202</v>
      </c>
      <c r="P7" s="53" t="s">
        <v>203</v>
      </c>
      <c r="Q7" s="53" t="s">
        <v>204</v>
      </c>
      <c r="R7" s="53" t="s">
        <v>205</v>
      </c>
      <c r="S7" s="55" t="s">
        <v>206</v>
      </c>
      <c r="T7" s="55" t="s">
        <v>207</v>
      </c>
    </row>
    <row r="8" spans="2:21" x14ac:dyDescent="0.25">
      <c r="B8" s="56" t="s">
        <v>208</v>
      </c>
      <c r="C8" s="50" t="s">
        <v>209</v>
      </c>
      <c r="D8" s="57">
        <f t="shared" ref="D8:S8" si="0">+D9+D16</f>
        <v>20659529848</v>
      </c>
      <c r="E8" s="57">
        <f t="shared" si="0"/>
        <v>0</v>
      </c>
      <c r="F8" s="57">
        <f t="shared" ref="F8:F19" si="1">+D8+E8</f>
        <v>20659529848</v>
      </c>
      <c r="G8" s="57">
        <f t="shared" si="0"/>
        <v>0</v>
      </c>
      <c r="H8" s="57">
        <f t="shared" si="0"/>
        <v>0</v>
      </c>
      <c r="I8" s="57">
        <f t="shared" si="0"/>
        <v>0</v>
      </c>
      <c r="J8" s="57">
        <f t="shared" si="0"/>
        <v>0</v>
      </c>
      <c r="K8" s="57">
        <f t="shared" si="0"/>
        <v>0</v>
      </c>
      <c r="L8" s="57">
        <f t="shared" si="0"/>
        <v>0</v>
      </c>
      <c r="M8" s="57">
        <f t="shared" si="0"/>
        <v>0</v>
      </c>
      <c r="N8" s="57">
        <f>+N9+N16</f>
        <v>0</v>
      </c>
      <c r="O8" s="57">
        <f t="shared" si="0"/>
        <v>0</v>
      </c>
      <c r="P8" s="57">
        <f t="shared" si="0"/>
        <v>0</v>
      </c>
      <c r="Q8" s="57">
        <f t="shared" si="0"/>
        <v>0</v>
      </c>
      <c r="R8" s="57">
        <f t="shared" si="0"/>
        <v>0</v>
      </c>
      <c r="S8" s="57">
        <f t="shared" si="0"/>
        <v>0</v>
      </c>
      <c r="T8" s="58">
        <f>S8/D8</f>
        <v>0</v>
      </c>
      <c r="U8" s="59"/>
    </row>
    <row r="9" spans="2:21" x14ac:dyDescent="0.25">
      <c r="B9" s="60" t="s">
        <v>210</v>
      </c>
      <c r="C9" t="s">
        <v>211</v>
      </c>
      <c r="D9" s="57">
        <f>+D10</f>
        <v>19192928647</v>
      </c>
      <c r="E9" s="57">
        <f>+E10</f>
        <v>0</v>
      </c>
      <c r="F9" s="57">
        <f t="shared" si="1"/>
        <v>19192928647</v>
      </c>
      <c r="G9" s="57">
        <f>+G10</f>
        <v>0</v>
      </c>
      <c r="H9" s="57">
        <f t="shared" ref="H9:R9" si="2">+H10</f>
        <v>0</v>
      </c>
      <c r="I9" s="57">
        <f t="shared" si="2"/>
        <v>0</v>
      </c>
      <c r="J9" s="57">
        <f t="shared" si="2"/>
        <v>0</v>
      </c>
      <c r="K9" s="57">
        <f t="shared" si="2"/>
        <v>0</v>
      </c>
      <c r="L9" s="57">
        <f t="shared" si="2"/>
        <v>0</v>
      </c>
      <c r="M9" s="57">
        <f t="shared" si="2"/>
        <v>0</v>
      </c>
      <c r="N9" s="57">
        <f t="shared" si="2"/>
        <v>0</v>
      </c>
      <c r="O9" s="57">
        <f t="shared" si="2"/>
        <v>0</v>
      </c>
      <c r="P9" s="57">
        <f t="shared" si="2"/>
        <v>0</v>
      </c>
      <c r="Q9" s="57">
        <f t="shared" si="2"/>
        <v>0</v>
      </c>
      <c r="R9" s="57">
        <f t="shared" si="2"/>
        <v>0</v>
      </c>
      <c r="S9" s="57">
        <f>+S10</f>
        <v>0</v>
      </c>
      <c r="T9" s="58">
        <f>S9/D9</f>
        <v>0</v>
      </c>
    </row>
    <row r="10" spans="2:21" x14ac:dyDescent="0.25">
      <c r="B10" s="60" t="s">
        <v>212</v>
      </c>
      <c r="C10" t="s">
        <v>213</v>
      </c>
      <c r="D10" s="61">
        <f>D11+D15</f>
        <v>19192928647</v>
      </c>
      <c r="E10" s="57">
        <f>+E11+E15</f>
        <v>0</v>
      </c>
      <c r="F10" s="57">
        <f t="shared" si="1"/>
        <v>19192928647</v>
      </c>
      <c r="G10" s="57">
        <f>+G11+G15</f>
        <v>0</v>
      </c>
      <c r="H10" s="57">
        <f t="shared" ref="H10:R10" si="3">+H11+H15</f>
        <v>0</v>
      </c>
      <c r="I10" s="57">
        <f t="shared" si="3"/>
        <v>0</v>
      </c>
      <c r="J10" s="57">
        <f t="shared" si="3"/>
        <v>0</v>
      </c>
      <c r="K10" s="57">
        <f t="shared" si="3"/>
        <v>0</v>
      </c>
      <c r="L10" s="57">
        <f t="shared" si="3"/>
        <v>0</v>
      </c>
      <c r="M10" s="57">
        <f t="shared" si="3"/>
        <v>0</v>
      </c>
      <c r="N10" s="57">
        <f t="shared" si="3"/>
        <v>0</v>
      </c>
      <c r="O10" s="57">
        <f t="shared" si="3"/>
        <v>0</v>
      </c>
      <c r="P10" s="57">
        <f t="shared" si="3"/>
        <v>0</v>
      </c>
      <c r="Q10" s="57">
        <f t="shared" si="3"/>
        <v>0</v>
      </c>
      <c r="R10" s="57">
        <f t="shared" si="3"/>
        <v>0</v>
      </c>
      <c r="S10" s="57">
        <f>+S11+S15</f>
        <v>0</v>
      </c>
      <c r="T10" s="58">
        <f>S10/D11</f>
        <v>0</v>
      </c>
    </row>
    <row r="11" spans="2:21" ht="15.75" x14ac:dyDescent="0.25">
      <c r="B11" s="60" t="s">
        <v>214</v>
      </c>
      <c r="C11" t="s">
        <v>215</v>
      </c>
      <c r="D11" s="61">
        <f>17003173410+2161052714+28702523</f>
        <v>19192928647</v>
      </c>
      <c r="E11" s="57"/>
      <c r="F11" s="57">
        <f t="shared" si="1"/>
        <v>19192928647</v>
      </c>
      <c r="G11" s="57">
        <v>0</v>
      </c>
      <c r="H11" s="62"/>
      <c r="I11" s="62"/>
      <c r="J11" s="63"/>
      <c r="K11" s="62"/>
      <c r="L11" s="62"/>
      <c r="M11" s="62"/>
      <c r="N11" s="64"/>
      <c r="O11" s="62"/>
      <c r="P11" s="62"/>
      <c r="Q11" s="62"/>
      <c r="R11" s="65"/>
      <c r="S11" s="57">
        <f>SUM(G11:R11)</f>
        <v>0</v>
      </c>
      <c r="T11" s="58">
        <f>S11/F11</f>
        <v>0</v>
      </c>
    </row>
    <row r="12" spans="2:21" ht="30" hidden="1" customHeight="1" x14ac:dyDescent="0.25">
      <c r="B12" s="60" t="s">
        <v>216</v>
      </c>
      <c r="C12" t="s">
        <v>217</v>
      </c>
      <c r="D12" s="57"/>
      <c r="E12" s="57"/>
      <c r="F12" s="57">
        <f t="shared" si="1"/>
        <v>0</v>
      </c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57"/>
      <c r="R12" s="57"/>
      <c r="S12" s="57"/>
      <c r="T12" s="58">
        <v>0</v>
      </c>
    </row>
    <row r="13" spans="2:21" ht="20.25" hidden="1" customHeight="1" x14ac:dyDescent="0.25">
      <c r="B13" s="60" t="s">
        <v>218</v>
      </c>
      <c r="C13" t="s">
        <v>219</v>
      </c>
      <c r="D13" s="57"/>
      <c r="E13" s="57"/>
      <c r="F13" s="57">
        <f t="shared" si="1"/>
        <v>0</v>
      </c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57"/>
      <c r="R13" s="57"/>
      <c r="S13" s="57"/>
      <c r="T13" s="58">
        <v>0</v>
      </c>
    </row>
    <row r="14" spans="2:21" ht="30.75" hidden="1" customHeight="1" x14ac:dyDescent="0.25">
      <c r="B14" s="60" t="s">
        <v>220</v>
      </c>
      <c r="C14" t="s">
        <v>221</v>
      </c>
      <c r="D14" s="57"/>
      <c r="E14" s="57"/>
      <c r="F14" s="57">
        <f t="shared" si="1"/>
        <v>0</v>
      </c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8">
        <v>0</v>
      </c>
    </row>
    <row r="15" spans="2:21" x14ac:dyDescent="0.25">
      <c r="B15" s="60" t="s">
        <v>222</v>
      </c>
      <c r="C15" t="s">
        <v>223</v>
      </c>
      <c r="D15" s="57"/>
      <c r="E15" s="57"/>
      <c r="F15" s="57">
        <f t="shared" si="1"/>
        <v>0</v>
      </c>
      <c r="G15" s="57">
        <v>0</v>
      </c>
      <c r="H15" s="57"/>
      <c r="I15" s="57"/>
      <c r="J15" s="57"/>
      <c r="K15" s="57"/>
      <c r="L15" s="57"/>
      <c r="M15" s="57"/>
      <c r="N15" s="57"/>
      <c r="O15" s="57"/>
      <c r="P15" s="57"/>
      <c r="Q15" s="57">
        <v>0</v>
      </c>
      <c r="R15" s="57"/>
      <c r="S15" s="57">
        <f t="shared" ref="S15:S18" si="4">SUM(G15:R15)</f>
        <v>0</v>
      </c>
      <c r="T15" s="58">
        <v>0</v>
      </c>
    </row>
    <row r="16" spans="2:21" x14ac:dyDescent="0.25">
      <c r="B16" s="60" t="s">
        <v>224</v>
      </c>
      <c r="C16" t="s">
        <v>225</v>
      </c>
      <c r="D16" s="57">
        <f t="shared" ref="D16:I16" si="5">SUM(D17:D19)</f>
        <v>1466601201</v>
      </c>
      <c r="E16" s="57">
        <f t="shared" si="5"/>
        <v>0</v>
      </c>
      <c r="F16" s="57">
        <f t="shared" si="5"/>
        <v>1466601201</v>
      </c>
      <c r="G16" s="57">
        <f t="shared" si="5"/>
        <v>0</v>
      </c>
      <c r="H16" s="57">
        <f t="shared" si="5"/>
        <v>0</v>
      </c>
      <c r="I16" s="57">
        <f t="shared" si="5"/>
        <v>0</v>
      </c>
      <c r="J16" s="62"/>
      <c r="K16" s="62"/>
      <c r="L16" s="62"/>
      <c r="M16" s="62"/>
      <c r="N16" s="62"/>
      <c r="O16" s="62"/>
      <c r="P16" s="62"/>
      <c r="Q16" s="62"/>
      <c r="R16" s="62"/>
      <c r="S16" s="57">
        <f t="shared" si="4"/>
        <v>0</v>
      </c>
      <c r="T16" s="58">
        <v>0</v>
      </c>
    </row>
    <row r="17" spans="1:20" ht="15.75" x14ac:dyDescent="0.25">
      <c r="B17" s="60" t="s">
        <v>226</v>
      </c>
      <c r="C17" t="s">
        <v>227</v>
      </c>
      <c r="D17" s="57">
        <f>1194075571+219790610</f>
        <v>1413866181</v>
      </c>
      <c r="E17" s="57"/>
      <c r="F17" s="57">
        <f t="shared" si="1"/>
        <v>1413866181</v>
      </c>
      <c r="G17" s="57"/>
      <c r="H17" s="62"/>
      <c r="I17" s="62"/>
      <c r="J17" s="62"/>
      <c r="K17" s="62"/>
      <c r="L17" s="62"/>
      <c r="M17" s="62"/>
      <c r="N17" s="64"/>
      <c r="O17" s="62"/>
      <c r="P17" s="62"/>
      <c r="Q17" s="62"/>
      <c r="R17" s="62"/>
      <c r="S17" s="57">
        <f t="shared" si="4"/>
        <v>0</v>
      </c>
      <c r="T17" s="58">
        <v>0</v>
      </c>
    </row>
    <row r="18" spans="1:20" x14ac:dyDescent="0.25">
      <c r="B18" s="60" t="s">
        <v>228</v>
      </c>
      <c r="C18" t="s">
        <v>229</v>
      </c>
      <c r="D18" s="57">
        <v>52735020</v>
      </c>
      <c r="E18" s="57"/>
      <c r="F18" s="57">
        <f t="shared" si="1"/>
        <v>52735020</v>
      </c>
      <c r="G18" s="57"/>
      <c r="H18" s="62"/>
      <c r="I18" s="62"/>
      <c r="J18" s="62"/>
      <c r="K18" s="62"/>
      <c r="L18" s="62"/>
      <c r="M18" s="62"/>
      <c r="N18" s="62"/>
      <c r="O18" s="62"/>
      <c r="P18" s="62"/>
      <c r="Q18" s="62"/>
      <c r="R18" s="62"/>
      <c r="S18" s="57">
        <f t="shared" si="4"/>
        <v>0</v>
      </c>
      <c r="T18" s="58">
        <v>0</v>
      </c>
    </row>
    <row r="19" spans="1:20" x14ac:dyDescent="0.25">
      <c r="A19">
        <v>0</v>
      </c>
      <c r="B19" s="60" t="s">
        <v>230</v>
      </c>
      <c r="C19" t="s">
        <v>231</v>
      </c>
      <c r="D19" s="57"/>
      <c r="E19" s="57"/>
      <c r="F19" s="57">
        <f t="shared" si="1"/>
        <v>0</v>
      </c>
      <c r="G19" s="57"/>
      <c r="H19" s="57"/>
      <c r="I19" s="57"/>
      <c r="J19" s="57"/>
      <c r="K19" s="57"/>
      <c r="L19" s="57"/>
      <c r="M19" s="57"/>
      <c r="N19" s="57"/>
      <c r="O19" s="57"/>
      <c r="P19" s="57"/>
      <c r="Q19" s="57">
        <v>0</v>
      </c>
      <c r="R19" s="57"/>
      <c r="S19" s="57"/>
      <c r="T19" s="58">
        <v>0</v>
      </c>
    </row>
    <row r="20" spans="1:20" x14ac:dyDescent="0.25">
      <c r="B20" s="60"/>
      <c r="D20" s="57"/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57"/>
      <c r="P20" s="57"/>
      <c r="Q20" s="57"/>
      <c r="R20" s="57"/>
      <c r="S20" s="57"/>
    </row>
    <row r="21" spans="1:20" x14ac:dyDescent="0.25">
      <c r="B21" s="66" t="s">
        <v>7</v>
      </c>
      <c r="C21" s="66"/>
      <c r="D21" s="67">
        <f>+D8</f>
        <v>20659529848</v>
      </c>
      <c r="E21" s="67">
        <f>+E8</f>
        <v>0</v>
      </c>
      <c r="F21" s="67">
        <f>+F8</f>
        <v>20659529848</v>
      </c>
      <c r="G21" s="67">
        <f t="shared" ref="G21:R21" si="6">+G8</f>
        <v>0</v>
      </c>
      <c r="H21" s="67">
        <f t="shared" si="6"/>
        <v>0</v>
      </c>
      <c r="I21" s="67">
        <f t="shared" si="6"/>
        <v>0</v>
      </c>
      <c r="J21" s="67">
        <f t="shared" si="6"/>
        <v>0</v>
      </c>
      <c r="K21" s="67">
        <f t="shared" si="6"/>
        <v>0</v>
      </c>
      <c r="L21" s="67">
        <f t="shared" si="6"/>
        <v>0</v>
      </c>
      <c r="M21" s="67">
        <f t="shared" si="6"/>
        <v>0</v>
      </c>
      <c r="N21" s="67">
        <f t="shared" si="6"/>
        <v>0</v>
      </c>
      <c r="O21" s="67">
        <f t="shared" si="6"/>
        <v>0</v>
      </c>
      <c r="P21" s="67">
        <f t="shared" si="6"/>
        <v>0</v>
      </c>
      <c r="Q21" s="67">
        <f>+Q8</f>
        <v>0</v>
      </c>
      <c r="R21" s="67">
        <f t="shared" si="6"/>
        <v>0</v>
      </c>
      <c r="S21" s="67">
        <f>+S8</f>
        <v>0</v>
      </c>
      <c r="T21" s="68">
        <f>+S21/F21</f>
        <v>0</v>
      </c>
    </row>
    <row r="22" spans="1:20" ht="16.5" customHeight="1" x14ac:dyDescent="0.25">
      <c r="B22" s="60"/>
      <c r="D22" s="57"/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57"/>
      <c r="S22" s="57"/>
    </row>
    <row r="23" spans="1:20" x14ac:dyDescent="0.25">
      <c r="B23" s="69" t="s">
        <v>232</v>
      </c>
      <c r="C23" s="50" t="s">
        <v>233</v>
      </c>
      <c r="D23" s="57">
        <f>+D24+D25</f>
        <v>35704617594</v>
      </c>
      <c r="E23" s="57">
        <f t="shared" ref="E23:S23" si="7">+E24+E25</f>
        <v>0</v>
      </c>
      <c r="F23" s="57">
        <f t="shared" si="7"/>
        <v>35704617594</v>
      </c>
      <c r="G23" s="57">
        <f t="shared" si="7"/>
        <v>347565297</v>
      </c>
      <c r="H23" s="57">
        <f t="shared" si="7"/>
        <v>0</v>
      </c>
      <c r="I23" s="57">
        <f t="shared" si="7"/>
        <v>0</v>
      </c>
      <c r="J23" s="57">
        <f t="shared" si="7"/>
        <v>0</v>
      </c>
      <c r="K23" s="57">
        <f t="shared" si="7"/>
        <v>0</v>
      </c>
      <c r="L23" s="57">
        <f t="shared" si="7"/>
        <v>0</v>
      </c>
      <c r="M23" s="57">
        <f t="shared" si="7"/>
        <v>0</v>
      </c>
      <c r="N23" s="57">
        <f t="shared" si="7"/>
        <v>0</v>
      </c>
      <c r="O23" s="57">
        <f t="shared" si="7"/>
        <v>0</v>
      </c>
      <c r="P23" s="57">
        <f t="shared" si="7"/>
        <v>0</v>
      </c>
      <c r="Q23" s="57">
        <f t="shared" si="7"/>
        <v>0</v>
      </c>
      <c r="R23" s="57">
        <f t="shared" si="7"/>
        <v>0</v>
      </c>
      <c r="S23" s="57">
        <f t="shared" si="7"/>
        <v>347565297</v>
      </c>
      <c r="T23" s="70">
        <f>+S23/F23</f>
        <v>9.7344635069948702E-3</v>
      </c>
    </row>
    <row r="24" spans="1:20" x14ac:dyDescent="0.25">
      <c r="B24" t="s">
        <v>234</v>
      </c>
      <c r="C24" t="s">
        <v>235</v>
      </c>
      <c r="D24" s="57"/>
      <c r="E24" s="57"/>
      <c r="F24" s="57">
        <f>+D24+E24</f>
        <v>0</v>
      </c>
      <c r="G24" s="57"/>
      <c r="H24" s="57"/>
      <c r="I24" s="57"/>
      <c r="J24" s="57"/>
      <c r="K24" s="57">
        <f>+I24+J24</f>
        <v>0</v>
      </c>
      <c r="L24" s="57"/>
      <c r="M24" s="57"/>
      <c r="N24" s="57"/>
      <c r="O24" s="57"/>
      <c r="P24" s="57"/>
      <c r="Q24" s="57"/>
      <c r="R24" s="57"/>
      <c r="S24" s="57"/>
      <c r="T24" s="70">
        <v>0</v>
      </c>
    </row>
    <row r="25" spans="1:20" x14ac:dyDescent="0.25">
      <c r="B25" t="s">
        <v>236</v>
      </c>
      <c r="C25" t="s">
        <v>237</v>
      </c>
      <c r="D25" s="57">
        <f>+D26+D28+D29+D30</f>
        <v>35704617594</v>
      </c>
      <c r="E25" s="57">
        <f>+E26+E28+E29+E30</f>
        <v>0</v>
      </c>
      <c r="F25" s="57">
        <f>+F26+F28+F29+F30</f>
        <v>35704617594</v>
      </c>
      <c r="G25" s="57">
        <f t="shared" ref="G25:R25" si="8">+G26+G28+G29+G30</f>
        <v>347565297</v>
      </c>
      <c r="H25" s="57">
        <f t="shared" si="8"/>
        <v>0</v>
      </c>
      <c r="I25" s="57">
        <f t="shared" si="8"/>
        <v>0</v>
      </c>
      <c r="J25" s="57">
        <f t="shared" si="8"/>
        <v>0</v>
      </c>
      <c r="K25" s="57">
        <f t="shared" si="8"/>
        <v>0</v>
      </c>
      <c r="L25" s="57">
        <f t="shared" si="8"/>
        <v>0</v>
      </c>
      <c r="M25" s="57">
        <f t="shared" si="8"/>
        <v>0</v>
      </c>
      <c r="N25" s="57">
        <f t="shared" si="8"/>
        <v>0</v>
      </c>
      <c r="O25" s="57">
        <f t="shared" si="8"/>
        <v>0</v>
      </c>
      <c r="P25" s="57">
        <f t="shared" si="8"/>
        <v>0</v>
      </c>
      <c r="Q25" s="57">
        <f t="shared" si="8"/>
        <v>0</v>
      </c>
      <c r="R25" s="57">
        <f t="shared" si="8"/>
        <v>0</v>
      </c>
      <c r="S25" s="57">
        <f>+S26+S28+S29+S30</f>
        <v>347565297</v>
      </c>
      <c r="T25" s="70">
        <f>+S25/F25</f>
        <v>9.7344635069948702E-3</v>
      </c>
    </row>
    <row r="26" spans="1:20" ht="15.75" x14ac:dyDescent="0.25">
      <c r="B26" t="s">
        <v>238</v>
      </c>
      <c r="C26" t="s">
        <v>239</v>
      </c>
      <c r="D26" s="57">
        <f>18429775266+17110433148+164409180</f>
        <v>35704617594</v>
      </c>
      <c r="E26" s="71"/>
      <c r="F26" s="57">
        <f>+D26+E26</f>
        <v>35704617594</v>
      </c>
      <c r="G26" s="57">
        <v>347565297</v>
      </c>
      <c r="H26" s="57"/>
      <c r="I26" s="57"/>
      <c r="J26" s="57"/>
      <c r="K26" s="57"/>
      <c r="L26" s="57"/>
      <c r="M26" s="72"/>
      <c r="N26" s="57"/>
      <c r="O26" s="57"/>
      <c r="P26" s="57"/>
      <c r="Q26" s="57"/>
      <c r="R26" s="57"/>
      <c r="S26" s="57">
        <f>SUM(G26:R26)</f>
        <v>347565297</v>
      </c>
      <c r="T26" s="70">
        <f>+S26/F26</f>
        <v>9.7344635069948702E-3</v>
      </c>
    </row>
    <row r="27" spans="1:20" x14ac:dyDescent="0.25">
      <c r="B27" t="s">
        <v>240</v>
      </c>
      <c r="C27" t="s">
        <v>241</v>
      </c>
      <c r="D27" s="57"/>
      <c r="E27" s="57"/>
      <c r="F27" s="57">
        <f>+D27+E27</f>
        <v>0</v>
      </c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57"/>
      <c r="T27" s="70">
        <v>0</v>
      </c>
    </row>
    <row r="28" spans="1:20" x14ac:dyDescent="0.25">
      <c r="B28" t="s">
        <v>242</v>
      </c>
      <c r="C28" t="s">
        <v>243</v>
      </c>
      <c r="D28" s="57"/>
      <c r="E28" s="57"/>
      <c r="F28" s="57">
        <f>+D28+E28</f>
        <v>0</v>
      </c>
      <c r="G28" s="57"/>
      <c r="H28" s="57"/>
      <c r="I28" s="57"/>
      <c r="J28" s="57"/>
      <c r="K28" s="57"/>
      <c r="L28" s="57"/>
      <c r="M28" s="57"/>
      <c r="N28" s="57"/>
      <c r="O28" s="57"/>
      <c r="P28" s="57"/>
      <c r="Q28" s="57"/>
      <c r="R28" s="57"/>
      <c r="S28" s="57"/>
      <c r="T28" s="70">
        <v>0</v>
      </c>
    </row>
    <row r="29" spans="1:20" x14ac:dyDescent="0.25">
      <c r="B29" t="s">
        <v>244</v>
      </c>
      <c r="C29" t="s">
        <v>245</v>
      </c>
      <c r="D29" s="57"/>
      <c r="E29" s="57"/>
      <c r="F29" s="57">
        <f>+D29+E29</f>
        <v>0</v>
      </c>
      <c r="G29" s="57"/>
      <c r="H29" s="57"/>
      <c r="I29" s="57"/>
      <c r="J29" s="57"/>
      <c r="K29" s="57"/>
      <c r="L29" s="57"/>
      <c r="M29" s="57"/>
      <c r="N29" s="57"/>
      <c r="O29" s="57"/>
      <c r="P29" s="57"/>
      <c r="Q29" s="57"/>
      <c r="R29" s="57"/>
      <c r="S29" s="57"/>
      <c r="T29" s="70">
        <v>0</v>
      </c>
    </row>
    <row r="30" spans="1:20" x14ac:dyDescent="0.25">
      <c r="B30" t="s">
        <v>246</v>
      </c>
      <c r="C30" t="s">
        <v>247</v>
      </c>
      <c r="D30" s="57"/>
      <c r="E30" s="57"/>
      <c r="F30" s="57">
        <f>+D30+E30</f>
        <v>0</v>
      </c>
      <c r="G30" s="57"/>
      <c r="H30" s="57"/>
      <c r="I30" s="57"/>
      <c r="J30" s="57"/>
      <c r="K30" s="57"/>
      <c r="L30" s="57"/>
      <c r="M30" s="57"/>
      <c r="N30" s="57"/>
      <c r="O30" s="57"/>
      <c r="P30" s="57"/>
      <c r="Q30" s="57"/>
      <c r="R30" s="57"/>
      <c r="S30" s="57"/>
      <c r="T30" s="70">
        <v>0</v>
      </c>
    </row>
    <row r="31" spans="1:20" x14ac:dyDescent="0.25">
      <c r="D31" s="57"/>
      <c r="E31" s="57"/>
      <c r="F31" s="57"/>
      <c r="G31" s="57"/>
      <c r="H31" s="57"/>
      <c r="I31" s="57"/>
      <c r="J31" s="57"/>
      <c r="K31" s="57"/>
      <c r="L31" s="57"/>
      <c r="M31" s="57"/>
      <c r="N31" s="57"/>
      <c r="O31" s="57"/>
      <c r="P31" s="57"/>
      <c r="Q31" s="57"/>
      <c r="R31" s="57"/>
      <c r="S31" s="57"/>
    </row>
    <row r="32" spans="1:20" x14ac:dyDescent="0.25">
      <c r="B32" s="73" t="s">
        <v>7</v>
      </c>
      <c r="C32" s="73"/>
      <c r="D32" s="74">
        <f>+D23</f>
        <v>35704617594</v>
      </c>
      <c r="E32" s="74">
        <f t="shared" ref="E32:S32" si="9">+E23</f>
        <v>0</v>
      </c>
      <c r="F32" s="74">
        <f t="shared" si="9"/>
        <v>35704617594</v>
      </c>
      <c r="G32" s="74">
        <f t="shared" si="9"/>
        <v>347565297</v>
      </c>
      <c r="H32" s="74">
        <f>+H23</f>
        <v>0</v>
      </c>
      <c r="I32" s="74">
        <f>+I23</f>
        <v>0</v>
      </c>
      <c r="J32" s="74">
        <f t="shared" si="9"/>
        <v>0</v>
      </c>
      <c r="K32" s="74">
        <f t="shared" si="9"/>
        <v>0</v>
      </c>
      <c r="L32" s="74">
        <f t="shared" si="9"/>
        <v>0</v>
      </c>
      <c r="M32" s="74">
        <f t="shared" si="9"/>
        <v>0</v>
      </c>
      <c r="N32" s="74">
        <f t="shared" si="9"/>
        <v>0</v>
      </c>
      <c r="O32" s="74">
        <f t="shared" si="9"/>
        <v>0</v>
      </c>
      <c r="P32" s="74">
        <f t="shared" si="9"/>
        <v>0</v>
      </c>
      <c r="Q32" s="74">
        <f t="shared" si="9"/>
        <v>0</v>
      </c>
      <c r="R32" s="74">
        <f t="shared" si="9"/>
        <v>0</v>
      </c>
      <c r="S32" s="74">
        <f t="shared" si="9"/>
        <v>347565297</v>
      </c>
      <c r="T32" s="75">
        <f>+S32/F32</f>
        <v>9.7344635069948702E-3</v>
      </c>
    </row>
    <row r="33" spans="1:20" x14ac:dyDescent="0.25">
      <c r="D33" s="57"/>
      <c r="E33" s="57"/>
      <c r="F33" s="57"/>
      <c r="G33" s="57"/>
      <c r="H33" s="57"/>
      <c r="I33" s="57"/>
      <c r="J33" s="57"/>
      <c r="K33" s="57"/>
      <c r="L33" s="57"/>
      <c r="M33" s="57"/>
      <c r="N33" s="57"/>
      <c r="O33" s="57"/>
      <c r="P33" s="57"/>
      <c r="Q33" s="57"/>
      <c r="R33" s="57"/>
      <c r="S33" s="57"/>
    </row>
    <row r="34" spans="1:20" x14ac:dyDescent="0.25">
      <c r="B34" s="76" t="s">
        <v>248</v>
      </c>
      <c r="C34" s="76"/>
      <c r="D34" s="77">
        <f>+D21+D32</f>
        <v>56364147442</v>
      </c>
      <c r="E34" s="77">
        <f t="shared" ref="E34:R34" si="10">+E21+E32</f>
        <v>0</v>
      </c>
      <c r="F34" s="77">
        <f>+F21+F32</f>
        <v>56364147442</v>
      </c>
      <c r="G34" s="77">
        <f t="shared" si="10"/>
        <v>347565297</v>
      </c>
      <c r="H34" s="77">
        <f t="shared" si="10"/>
        <v>0</v>
      </c>
      <c r="I34" s="77">
        <f>+I21+I32</f>
        <v>0</v>
      </c>
      <c r="J34" s="77">
        <f t="shared" si="10"/>
        <v>0</v>
      </c>
      <c r="K34" s="77">
        <f t="shared" si="10"/>
        <v>0</v>
      </c>
      <c r="L34" s="77">
        <f t="shared" si="10"/>
        <v>0</v>
      </c>
      <c r="M34" s="77">
        <f t="shared" si="10"/>
        <v>0</v>
      </c>
      <c r="N34" s="77">
        <f t="shared" si="10"/>
        <v>0</v>
      </c>
      <c r="O34" s="77">
        <f t="shared" si="10"/>
        <v>0</v>
      </c>
      <c r="P34" s="77">
        <f t="shared" si="10"/>
        <v>0</v>
      </c>
      <c r="Q34" s="77">
        <f t="shared" si="10"/>
        <v>0</v>
      </c>
      <c r="R34" s="77">
        <f t="shared" si="10"/>
        <v>0</v>
      </c>
      <c r="S34" s="77">
        <f>+S21+S32</f>
        <v>347565297</v>
      </c>
      <c r="T34" s="78">
        <f>+S34/F34</f>
        <v>6.1664251616269485E-3</v>
      </c>
    </row>
    <row r="35" spans="1:20" x14ac:dyDescent="0.25">
      <c r="B35" s="79"/>
      <c r="C35" s="79"/>
      <c r="D35" s="80"/>
      <c r="E35" s="80"/>
      <c r="F35" s="80"/>
      <c r="G35" s="81"/>
      <c r="H35" s="81"/>
      <c r="I35" s="81"/>
      <c r="J35" s="81"/>
      <c r="K35" s="81"/>
      <c r="L35" s="81"/>
      <c r="M35" s="81"/>
      <c r="N35" s="81"/>
      <c r="O35" s="81"/>
      <c r="P35" s="81"/>
      <c r="Q35" s="81"/>
      <c r="R35" s="81"/>
      <c r="S35" s="81"/>
      <c r="T35" s="82"/>
    </row>
    <row r="36" spans="1:20" ht="78" customHeight="1" x14ac:dyDescent="0.25">
      <c r="A36" s="83"/>
      <c r="B36" s="84"/>
      <c r="C36" s="84"/>
      <c r="D36" s="84"/>
      <c r="E36" s="84"/>
      <c r="F36" s="84"/>
      <c r="G36" s="84"/>
      <c r="H36" s="84"/>
      <c r="I36" s="84"/>
      <c r="J36" s="84"/>
      <c r="K36" s="84"/>
      <c r="L36" s="84"/>
      <c r="M36" s="84"/>
      <c r="N36" s="84"/>
      <c r="O36" s="85"/>
      <c r="P36" s="85"/>
      <c r="Q36" s="85"/>
      <c r="R36" s="85"/>
      <c r="S36" s="86"/>
      <c r="T36" s="85"/>
    </row>
    <row r="37" spans="1:20" ht="16.899999999999999" customHeight="1" x14ac:dyDescent="0.25">
      <c r="C37" s="87" t="s">
        <v>177</v>
      </c>
      <c r="D37" s="88"/>
      <c r="G37" s="89" t="s">
        <v>178</v>
      </c>
      <c r="H37" s="89"/>
      <c r="I37" s="89"/>
      <c r="J37" s="89"/>
      <c r="K37" s="89"/>
      <c r="L37" s="89"/>
      <c r="M37" s="89"/>
      <c r="N37" s="89"/>
      <c r="O37" s="89"/>
      <c r="P37" s="89"/>
      <c r="Q37" s="89"/>
      <c r="R37" s="89"/>
      <c r="S37" s="89"/>
      <c r="T37" s="89"/>
    </row>
    <row r="38" spans="1:20" ht="28.9" customHeight="1" x14ac:dyDescent="0.25">
      <c r="C38" s="90" t="s">
        <v>249</v>
      </c>
      <c r="G38" s="91" t="s">
        <v>250</v>
      </c>
      <c r="H38" s="92"/>
      <c r="I38" s="92"/>
      <c r="J38" s="92"/>
      <c r="K38" s="92"/>
      <c r="L38" s="92"/>
      <c r="M38" s="92"/>
      <c r="N38" s="92"/>
      <c r="O38" s="92"/>
      <c r="P38" s="92"/>
      <c r="Q38" s="92"/>
      <c r="R38" s="92"/>
      <c r="S38" s="92"/>
      <c r="T38" s="92"/>
    </row>
    <row r="39" spans="1:20" ht="28.9" customHeight="1" x14ac:dyDescent="0.25">
      <c r="C39" s="93"/>
      <c r="G39" s="94"/>
      <c r="H39" s="93"/>
      <c r="I39" s="93"/>
      <c r="J39" s="93"/>
      <c r="K39" s="93"/>
      <c r="L39" s="93"/>
      <c r="M39" s="93"/>
      <c r="N39" s="93"/>
      <c r="O39" s="93"/>
      <c r="P39" s="93"/>
      <c r="Q39" s="93"/>
      <c r="R39" s="93"/>
      <c r="S39" s="93"/>
      <c r="T39" s="93"/>
    </row>
    <row r="41" spans="1:20" ht="17.25" x14ac:dyDescent="0.25">
      <c r="B41" t="s">
        <v>251</v>
      </c>
      <c r="F41" s="95"/>
      <c r="K41" s="88"/>
    </row>
  </sheetData>
  <mergeCells count="3">
    <mergeCell ref="A36:N36"/>
    <mergeCell ref="G37:T37"/>
    <mergeCell ref="G38:T38"/>
  </mergeCells>
  <printOptions horizontalCentered="1"/>
  <pageMargins left="0.82677165354330717" right="0.78740157480314965" top="0.62992125984251968" bottom="0.70866141732283472" header="0.31496062992125984" footer="0.31496062992125984"/>
  <pageSetup paperSize="5" scale="6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497061-9265-45AA-9DB0-A03A0FD9364E}">
  <dimension ref="A1:M27"/>
  <sheetViews>
    <sheetView workbookViewId="0">
      <selection activeCell="C13" sqref="C13"/>
    </sheetView>
  </sheetViews>
  <sheetFormatPr baseColWidth="10" defaultRowHeight="12" x14ac:dyDescent="0.2"/>
  <cols>
    <col min="1" max="1" width="57.140625" style="1" customWidth="1"/>
    <col min="2" max="2" width="13.7109375" style="1" customWidth="1"/>
    <col min="3" max="3" width="12.140625" style="1" customWidth="1"/>
    <col min="4" max="4" width="10.42578125" style="1" customWidth="1"/>
    <col min="5" max="5" width="13.85546875" style="1" customWidth="1"/>
    <col min="6" max="6" width="13.28515625" style="1" customWidth="1"/>
    <col min="7" max="7" width="12.7109375" style="1" customWidth="1"/>
    <col min="8" max="8" width="14.5703125" style="1" customWidth="1"/>
    <col min="9" max="9" width="6.5703125" style="1" customWidth="1"/>
    <col min="10" max="10" width="12.85546875" style="1" customWidth="1"/>
    <col min="11" max="11" width="9.42578125" style="1" customWidth="1"/>
    <col min="12" max="12" width="9.7109375" style="1" customWidth="1"/>
    <col min="13" max="13" width="6.7109375" style="1" customWidth="1"/>
    <col min="14" max="16384" width="11.42578125" style="1"/>
  </cols>
  <sheetData>
    <row r="1" spans="1:13" x14ac:dyDescent="0.2">
      <c r="A1" s="96" t="s">
        <v>153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8"/>
    </row>
    <row r="2" spans="1:13" x14ac:dyDescent="0.2">
      <c r="A2" s="99" t="s">
        <v>154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1"/>
    </row>
    <row r="3" spans="1:13" ht="15.75" customHeight="1" x14ac:dyDescent="0.2">
      <c r="A3" s="99" t="s">
        <v>155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1"/>
    </row>
    <row r="4" spans="1:13" ht="15.75" customHeight="1" x14ac:dyDescent="0.2">
      <c r="A4" s="99" t="s">
        <v>252</v>
      </c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1"/>
    </row>
    <row r="5" spans="1:13" x14ac:dyDescent="0.2">
      <c r="A5" s="102"/>
      <c r="B5" s="103"/>
      <c r="C5" s="103"/>
      <c r="D5" s="103"/>
      <c r="E5" s="103"/>
      <c r="F5" s="103"/>
      <c r="G5" s="103"/>
      <c r="H5" s="103"/>
      <c r="I5" s="103"/>
      <c r="J5" s="103"/>
      <c r="K5" s="103"/>
      <c r="L5" s="103"/>
      <c r="M5" s="104"/>
    </row>
    <row r="6" spans="1:13" ht="15" customHeight="1" x14ac:dyDescent="0.2">
      <c r="A6" s="105" t="s">
        <v>253</v>
      </c>
      <c r="B6" s="106"/>
      <c r="C6" s="106"/>
      <c r="D6" s="106"/>
      <c r="E6" s="106"/>
      <c r="F6" s="106"/>
      <c r="G6" s="106"/>
      <c r="H6" s="106"/>
      <c r="I6" s="107"/>
      <c r="J6" s="108" t="s">
        <v>254</v>
      </c>
      <c r="K6" s="108"/>
      <c r="L6" s="108"/>
      <c r="M6" s="109"/>
    </row>
    <row r="7" spans="1:13" ht="15" customHeight="1" x14ac:dyDescent="0.2">
      <c r="A7" s="110" t="s">
        <v>255</v>
      </c>
      <c r="B7" s="111"/>
      <c r="C7" s="111"/>
      <c r="D7" s="111"/>
      <c r="E7" s="111"/>
      <c r="F7" s="111"/>
      <c r="G7" s="111"/>
      <c r="H7" s="111"/>
      <c r="I7" s="112"/>
      <c r="J7" s="113" t="s">
        <v>256</v>
      </c>
      <c r="K7" s="113"/>
      <c r="L7" s="113"/>
      <c r="M7" s="114"/>
    </row>
    <row r="8" spans="1:13" ht="27" customHeight="1" x14ac:dyDescent="0.2">
      <c r="A8" s="5" t="s">
        <v>257</v>
      </c>
      <c r="B8" s="6" t="s">
        <v>258</v>
      </c>
      <c r="C8" s="14" t="s">
        <v>161</v>
      </c>
      <c r="D8" s="14" t="s">
        <v>259</v>
      </c>
      <c r="E8" s="14" t="s">
        <v>162</v>
      </c>
      <c r="F8" s="6" t="s">
        <v>260</v>
      </c>
      <c r="G8" s="14" t="s">
        <v>261</v>
      </c>
      <c r="H8" s="14" t="s">
        <v>262</v>
      </c>
      <c r="I8" s="16" t="s">
        <v>263</v>
      </c>
      <c r="J8" s="16" t="s">
        <v>264</v>
      </c>
      <c r="K8" s="16" t="s">
        <v>265</v>
      </c>
      <c r="L8" s="16" t="s">
        <v>266</v>
      </c>
      <c r="M8" s="16" t="s">
        <v>267</v>
      </c>
    </row>
    <row r="9" spans="1:13" x14ac:dyDescent="0.2">
      <c r="A9" s="3" t="s">
        <v>7</v>
      </c>
      <c r="B9" s="7">
        <v>-395195079000</v>
      </c>
      <c r="C9" s="7">
        <v>0</v>
      </c>
      <c r="D9" s="7">
        <v>0</v>
      </c>
      <c r="E9" s="7">
        <v>-395195079000</v>
      </c>
      <c r="F9" s="7">
        <v>-17424725890</v>
      </c>
      <c r="G9" s="7">
        <v>-17424725890</v>
      </c>
      <c r="H9" s="7">
        <v>-377770353110</v>
      </c>
      <c r="I9" s="25">
        <v>4.4090999999999996</v>
      </c>
      <c r="J9" s="7">
        <v>0</v>
      </c>
      <c r="K9" s="7">
        <v>0</v>
      </c>
      <c r="L9" s="7">
        <v>0</v>
      </c>
      <c r="M9" s="25">
        <v>0</v>
      </c>
    </row>
    <row r="10" spans="1:13" x14ac:dyDescent="0.2">
      <c r="A10" s="3" t="s">
        <v>8</v>
      </c>
      <c r="B10" s="7">
        <v>-395195079000</v>
      </c>
      <c r="C10" s="7">
        <v>0</v>
      </c>
      <c r="D10" s="7">
        <v>0</v>
      </c>
      <c r="E10" s="7">
        <v>-395195079000</v>
      </c>
      <c r="F10" s="7">
        <v>-17424725890</v>
      </c>
      <c r="G10" s="7">
        <v>-17424725890</v>
      </c>
      <c r="H10" s="7">
        <v>-377770353110</v>
      </c>
      <c r="I10" s="25">
        <v>4.4090999999999996</v>
      </c>
      <c r="J10" s="7">
        <v>0</v>
      </c>
      <c r="K10" s="7">
        <v>0</v>
      </c>
      <c r="L10" s="7">
        <v>0</v>
      </c>
      <c r="M10" s="25">
        <v>0</v>
      </c>
    </row>
    <row r="11" spans="1:13" x14ac:dyDescent="0.2">
      <c r="A11" s="3" t="s">
        <v>268</v>
      </c>
      <c r="B11" s="7">
        <v>-25899000</v>
      </c>
      <c r="C11" s="7">
        <v>0</v>
      </c>
      <c r="D11" s="7">
        <v>0</v>
      </c>
      <c r="E11" s="7">
        <v>-25899000</v>
      </c>
      <c r="F11" s="7">
        <v>-1300496</v>
      </c>
      <c r="G11" s="7">
        <v>-1300496</v>
      </c>
      <c r="H11" s="7">
        <v>-24598504</v>
      </c>
      <c r="I11" s="25">
        <v>5.0213999999999999</v>
      </c>
      <c r="J11" s="7">
        <v>0</v>
      </c>
      <c r="K11" s="7">
        <v>0</v>
      </c>
      <c r="L11" s="7">
        <v>0</v>
      </c>
      <c r="M11" s="25">
        <v>0</v>
      </c>
    </row>
    <row r="12" spans="1:13" x14ac:dyDescent="0.2">
      <c r="A12" s="3" t="s">
        <v>269</v>
      </c>
      <c r="B12" s="7">
        <v>-2250753000</v>
      </c>
      <c r="C12" s="7">
        <v>0</v>
      </c>
      <c r="D12" s="7">
        <v>0</v>
      </c>
      <c r="E12" s="7">
        <v>-2250753000</v>
      </c>
      <c r="F12" s="7">
        <v>-95080172</v>
      </c>
      <c r="G12" s="7">
        <v>-95080172</v>
      </c>
      <c r="H12" s="7">
        <v>-2155672828</v>
      </c>
      <c r="I12" s="25">
        <v>4.2244000000000002</v>
      </c>
      <c r="J12" s="7">
        <v>0</v>
      </c>
      <c r="K12" s="7">
        <v>0</v>
      </c>
      <c r="L12" s="7">
        <v>0</v>
      </c>
      <c r="M12" s="25">
        <v>0</v>
      </c>
    </row>
    <row r="13" spans="1:13" x14ac:dyDescent="0.2">
      <c r="A13" s="3" t="s">
        <v>270</v>
      </c>
      <c r="B13" s="7">
        <v>-820000000</v>
      </c>
      <c r="C13" s="7">
        <v>0</v>
      </c>
      <c r="D13" s="7">
        <v>0</v>
      </c>
      <c r="E13" s="7">
        <v>-820000000</v>
      </c>
      <c r="F13" s="7">
        <v>0</v>
      </c>
      <c r="G13" s="7">
        <v>0</v>
      </c>
      <c r="H13" s="7">
        <v>-820000000</v>
      </c>
      <c r="I13" s="25">
        <v>0</v>
      </c>
      <c r="J13" s="7">
        <v>0</v>
      </c>
      <c r="K13" s="7">
        <v>0</v>
      </c>
      <c r="L13" s="7">
        <v>0</v>
      </c>
      <c r="M13" s="25">
        <v>0</v>
      </c>
    </row>
    <row r="14" spans="1:13" x14ac:dyDescent="0.2">
      <c r="A14" s="3" t="s">
        <v>271</v>
      </c>
      <c r="B14" s="7">
        <v>-1200000000</v>
      </c>
      <c r="C14" s="7">
        <v>0</v>
      </c>
      <c r="D14" s="7">
        <v>0</v>
      </c>
      <c r="E14" s="7">
        <v>-1200000000</v>
      </c>
      <c r="F14" s="7">
        <v>-183563066</v>
      </c>
      <c r="G14" s="7">
        <v>-183563066</v>
      </c>
      <c r="H14" s="7">
        <v>-1016436934</v>
      </c>
      <c r="I14" s="25">
        <v>15.296900000000001</v>
      </c>
      <c r="J14" s="7">
        <v>0</v>
      </c>
      <c r="K14" s="7">
        <v>0</v>
      </c>
      <c r="L14" s="7">
        <v>0</v>
      </c>
      <c r="M14" s="25">
        <v>0</v>
      </c>
    </row>
    <row r="15" spans="1:13" x14ac:dyDescent="0.2">
      <c r="A15" s="3" t="s">
        <v>272</v>
      </c>
      <c r="B15" s="7">
        <v>-150000000</v>
      </c>
      <c r="C15" s="7">
        <v>0</v>
      </c>
      <c r="D15" s="7">
        <v>0</v>
      </c>
      <c r="E15" s="7">
        <v>-150000000</v>
      </c>
      <c r="F15" s="7">
        <v>0</v>
      </c>
      <c r="G15" s="7">
        <v>0</v>
      </c>
      <c r="H15" s="7">
        <v>-150000000</v>
      </c>
      <c r="I15" s="25">
        <v>0</v>
      </c>
      <c r="J15" s="7">
        <v>0</v>
      </c>
      <c r="K15" s="7">
        <v>0</v>
      </c>
      <c r="L15" s="7">
        <v>0</v>
      </c>
      <c r="M15" s="25">
        <v>0</v>
      </c>
    </row>
    <row r="16" spans="1:13" x14ac:dyDescent="0.2">
      <c r="A16" s="3" t="s">
        <v>273</v>
      </c>
      <c r="B16" s="7">
        <v>-17140714000</v>
      </c>
      <c r="C16" s="7">
        <v>0</v>
      </c>
      <c r="D16" s="7">
        <v>0</v>
      </c>
      <c r="E16" s="7">
        <v>-17140714000</v>
      </c>
      <c r="F16" s="7">
        <v>-12855840000</v>
      </c>
      <c r="G16" s="7">
        <v>-12855840000</v>
      </c>
      <c r="H16" s="7">
        <v>-4284874000</v>
      </c>
      <c r="I16" s="25">
        <v>75.001800000000003</v>
      </c>
      <c r="J16" s="7">
        <v>0</v>
      </c>
      <c r="K16" s="7">
        <v>0</v>
      </c>
      <c r="L16" s="7">
        <v>0</v>
      </c>
      <c r="M16" s="25">
        <v>0</v>
      </c>
    </row>
    <row r="17" spans="1:13" x14ac:dyDescent="0.2">
      <c r="A17" s="3" t="s">
        <v>274</v>
      </c>
      <c r="B17" s="7">
        <v>-3446751000</v>
      </c>
      <c r="C17" s="7">
        <v>0</v>
      </c>
      <c r="D17" s="7">
        <v>0</v>
      </c>
      <c r="E17" s="7">
        <v>-3446751000</v>
      </c>
      <c r="F17" s="7">
        <v>-3446751000</v>
      </c>
      <c r="G17" s="7">
        <v>-3446751000</v>
      </c>
      <c r="H17" s="7">
        <v>0</v>
      </c>
      <c r="I17" s="25">
        <v>100</v>
      </c>
      <c r="J17" s="7">
        <v>0</v>
      </c>
      <c r="K17" s="7">
        <v>0</v>
      </c>
      <c r="L17" s="7">
        <v>0</v>
      </c>
      <c r="M17" s="25">
        <v>0</v>
      </c>
    </row>
    <row r="18" spans="1:13" x14ac:dyDescent="0.2">
      <c r="A18" s="3" t="s">
        <v>275</v>
      </c>
      <c r="B18" s="7">
        <v>-370160962000</v>
      </c>
      <c r="C18" s="7">
        <v>0</v>
      </c>
      <c r="D18" s="7">
        <v>0</v>
      </c>
      <c r="E18" s="7">
        <v>-370160962000</v>
      </c>
      <c r="F18" s="7">
        <v>-842191156</v>
      </c>
      <c r="G18" s="7">
        <v>-842191156</v>
      </c>
      <c r="H18" s="7">
        <v>-369318770844</v>
      </c>
      <c r="I18" s="25">
        <v>0.22750000000000001</v>
      </c>
      <c r="J18" s="7">
        <v>0</v>
      </c>
      <c r="K18" s="7">
        <v>0</v>
      </c>
      <c r="L18" s="7">
        <v>0</v>
      </c>
      <c r="M18" s="25">
        <v>0</v>
      </c>
    </row>
    <row r="19" spans="1:13" customFormat="1" ht="15" x14ac:dyDescent="0.25">
      <c r="A19" s="115"/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116"/>
    </row>
    <row r="20" spans="1:13" customFormat="1" ht="15" x14ac:dyDescent="0.25">
      <c r="A20" s="28"/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31"/>
    </row>
    <row r="21" spans="1:13" customFormat="1" ht="15" x14ac:dyDescent="0.25">
      <c r="A21" s="28"/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31"/>
    </row>
    <row r="22" spans="1:13" customFormat="1" ht="15" x14ac:dyDescent="0.25">
      <c r="A22" s="28"/>
      <c r="B22" s="20"/>
      <c r="C22" s="29"/>
      <c r="D22" s="29"/>
      <c r="E22" s="29"/>
      <c r="F22" s="29"/>
      <c r="G22" s="29"/>
      <c r="H22" s="29"/>
      <c r="I22" s="34"/>
      <c r="J22" s="34"/>
      <c r="K22" s="34"/>
      <c r="L22" s="34"/>
      <c r="M22" s="31"/>
    </row>
    <row r="23" spans="1:13" customFormat="1" ht="15" x14ac:dyDescent="0.25">
      <c r="A23" s="28"/>
      <c r="B23" s="47" t="s">
        <v>177</v>
      </c>
      <c r="C23" s="47"/>
      <c r="D23" s="29"/>
      <c r="E23" s="29"/>
      <c r="F23" s="29"/>
      <c r="G23" s="29"/>
      <c r="H23" s="29"/>
      <c r="I23" s="117" t="s">
        <v>178</v>
      </c>
      <c r="J23" s="117"/>
      <c r="K23" s="117"/>
      <c r="L23" s="117"/>
      <c r="M23" s="31"/>
    </row>
    <row r="24" spans="1:13" customFormat="1" ht="15" x14ac:dyDescent="0.25">
      <c r="A24" s="28"/>
      <c r="B24" s="49" t="s">
        <v>179</v>
      </c>
      <c r="C24" s="49"/>
      <c r="D24" s="29"/>
      <c r="E24" s="29"/>
      <c r="F24" s="29"/>
      <c r="G24" s="29"/>
      <c r="H24" s="46" t="s">
        <v>180</v>
      </c>
      <c r="I24" s="46"/>
      <c r="J24" s="46"/>
      <c r="K24" s="46"/>
      <c r="L24" s="46"/>
      <c r="M24" s="31"/>
    </row>
    <row r="25" spans="1:13" customFormat="1" ht="15" x14ac:dyDescent="0.25">
      <c r="A25" s="28"/>
      <c r="B25" s="45" t="s">
        <v>181</v>
      </c>
      <c r="C25" s="45"/>
      <c r="D25" s="29"/>
      <c r="E25" s="29"/>
      <c r="F25" s="29"/>
      <c r="G25" s="29"/>
      <c r="H25" s="46" t="s">
        <v>276</v>
      </c>
      <c r="I25" s="46"/>
      <c r="J25" s="46"/>
      <c r="K25" s="46"/>
      <c r="L25" s="46"/>
      <c r="M25" s="31"/>
    </row>
    <row r="26" spans="1:13" customFormat="1" ht="15" x14ac:dyDescent="0.25">
      <c r="A26" s="28"/>
      <c r="B26" s="45" t="s">
        <v>183</v>
      </c>
      <c r="C26" s="45"/>
      <c r="D26" s="29"/>
      <c r="E26" s="29"/>
      <c r="F26" s="29"/>
      <c r="G26" s="29"/>
      <c r="H26" s="29"/>
      <c r="I26" s="29"/>
      <c r="J26" s="118" t="s">
        <v>183</v>
      </c>
      <c r="K26" s="118"/>
      <c r="L26" s="29"/>
      <c r="M26" s="31"/>
    </row>
    <row r="27" spans="1:13" customFormat="1" ht="15" x14ac:dyDescent="0.25">
      <c r="A27" s="32"/>
      <c r="B27" s="33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6"/>
    </row>
  </sheetData>
  <mergeCells count="12">
    <mergeCell ref="B23:C23"/>
    <mergeCell ref="B24:C24"/>
    <mergeCell ref="H24:L24"/>
    <mergeCell ref="B25:C25"/>
    <mergeCell ref="H25:L25"/>
    <mergeCell ref="B26:C26"/>
    <mergeCell ref="A1:M1"/>
    <mergeCell ref="A2:M2"/>
    <mergeCell ref="A3:M3"/>
    <mergeCell ref="A4:M4"/>
    <mergeCell ref="J6:M6"/>
    <mergeCell ref="J7:M7"/>
  </mergeCells>
  <printOptions horizontalCentered="1" verticalCentered="1"/>
  <pageMargins left="0.51181102362204722" right="0.51181102362204722" top="0.55118110236220474" bottom="0.55118110236220474" header="0.31496062992125984" footer="0.31496062992125984"/>
  <pageSetup paperSize="5" scale="6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3AC942-8D18-4CEE-9A1A-74415CBD1346}">
  <dimension ref="B1:M119"/>
  <sheetViews>
    <sheetView tabSelected="1" workbookViewId="0">
      <selection activeCell="D22" sqref="D22"/>
    </sheetView>
  </sheetViews>
  <sheetFormatPr baseColWidth="10" defaultColWidth="9.140625" defaultRowHeight="12.75" x14ac:dyDescent="0.25"/>
  <cols>
    <col min="1" max="1" width="3.7109375" style="120" customWidth="1"/>
    <col min="2" max="2" width="7.5703125" style="120" customWidth="1"/>
    <col min="3" max="3" width="22.140625" style="120" customWidth="1"/>
    <col min="4" max="4" width="53.5703125" style="120" customWidth="1"/>
    <col min="5" max="5" width="13.7109375" style="120" customWidth="1"/>
    <col min="6" max="7" width="9.5703125" style="120" customWidth="1"/>
    <col min="8" max="8" width="13.140625" style="120" customWidth="1"/>
    <col min="9" max="9" width="13.7109375" style="120" customWidth="1"/>
    <col min="10" max="10" width="14" style="120" bestFit="1" customWidth="1"/>
    <col min="11" max="11" width="10" style="120" customWidth="1"/>
    <col min="12" max="12" width="13.42578125" style="120" customWidth="1"/>
    <col min="13" max="13" width="16.140625" style="120" customWidth="1"/>
    <col min="14" max="16384" width="9.140625" style="120"/>
  </cols>
  <sheetData>
    <row r="1" spans="2:13" ht="12.75" customHeight="1" x14ac:dyDescent="0.2">
      <c r="B1" s="119" t="s">
        <v>153</v>
      </c>
      <c r="C1" s="119"/>
      <c r="D1" s="119"/>
      <c r="E1" s="119"/>
      <c r="F1" s="119"/>
      <c r="G1" s="119"/>
      <c r="H1" s="119"/>
      <c r="I1" s="119"/>
      <c r="J1" s="119"/>
      <c r="K1" s="119"/>
      <c r="L1" s="119"/>
    </row>
    <row r="2" spans="2:13" ht="12.75" customHeight="1" x14ac:dyDescent="0.2">
      <c r="B2" s="119" t="s">
        <v>154</v>
      </c>
      <c r="C2" s="119"/>
      <c r="D2" s="119"/>
      <c r="E2" s="119"/>
      <c r="F2" s="119"/>
      <c r="G2" s="119"/>
      <c r="H2" s="119"/>
      <c r="I2" s="119"/>
      <c r="J2" s="119"/>
      <c r="K2" s="119"/>
      <c r="L2" s="119"/>
    </row>
    <row r="3" spans="2:13" ht="12.75" customHeight="1" x14ac:dyDescent="0.2">
      <c r="B3" s="119" t="s">
        <v>155</v>
      </c>
      <c r="C3" s="119"/>
      <c r="D3" s="119"/>
      <c r="E3" s="119"/>
      <c r="F3" s="119"/>
      <c r="G3" s="119"/>
      <c r="H3" s="119"/>
      <c r="I3" s="119"/>
      <c r="J3" s="119"/>
      <c r="K3" s="119"/>
      <c r="L3" s="119"/>
    </row>
    <row r="4" spans="2:13" ht="12.75" customHeight="1" x14ac:dyDescent="0.2">
      <c r="B4" s="119" t="s">
        <v>277</v>
      </c>
      <c r="C4" s="119"/>
      <c r="D4" s="119"/>
      <c r="E4" s="119"/>
      <c r="F4" s="119"/>
      <c r="G4" s="119"/>
      <c r="H4" s="119"/>
      <c r="I4" s="119"/>
      <c r="J4" s="119"/>
      <c r="K4" s="119"/>
      <c r="L4" s="119"/>
    </row>
    <row r="5" spans="2:13" ht="12.75" customHeight="1" x14ac:dyDescent="0.2">
      <c r="B5" s="121"/>
      <c r="C5" s="121" t="s">
        <v>157</v>
      </c>
      <c r="D5" s="122"/>
      <c r="E5" s="123"/>
      <c r="F5" s="123"/>
      <c r="G5" s="123"/>
      <c r="H5" s="123"/>
      <c r="I5" s="123"/>
      <c r="J5" s="124"/>
      <c r="K5" s="125" t="s">
        <v>278</v>
      </c>
      <c r="L5" s="125"/>
    </row>
    <row r="6" spans="2:13" ht="12.75" customHeight="1" x14ac:dyDescent="0.2">
      <c r="B6" s="121"/>
      <c r="C6" s="121" t="s">
        <v>159</v>
      </c>
      <c r="D6" s="122"/>
      <c r="E6" s="123"/>
      <c r="F6" s="123"/>
      <c r="G6" s="123"/>
      <c r="H6" s="123"/>
      <c r="I6" s="123"/>
      <c r="J6" s="124"/>
      <c r="K6" s="125" t="s">
        <v>256</v>
      </c>
      <c r="L6" s="125"/>
    </row>
    <row r="7" spans="2:13" ht="48" x14ac:dyDescent="0.2">
      <c r="B7" s="126" t="s">
        <v>279</v>
      </c>
      <c r="C7" s="126" t="s">
        <v>280</v>
      </c>
      <c r="D7" s="126" t="s">
        <v>281</v>
      </c>
      <c r="E7" s="127" t="s">
        <v>282</v>
      </c>
      <c r="F7" s="127" t="s">
        <v>283</v>
      </c>
      <c r="G7" s="127" t="s">
        <v>284</v>
      </c>
      <c r="H7" s="127" t="s">
        <v>285</v>
      </c>
      <c r="I7" s="127" t="s">
        <v>286</v>
      </c>
      <c r="J7" s="127" t="s">
        <v>287</v>
      </c>
      <c r="K7" s="127" t="s">
        <v>288</v>
      </c>
      <c r="L7" s="128" t="s">
        <v>289</v>
      </c>
    </row>
    <row r="8" spans="2:13" x14ac:dyDescent="0.25">
      <c r="B8" s="129" t="s">
        <v>290</v>
      </c>
      <c r="C8" s="129" t="s">
        <v>291</v>
      </c>
      <c r="D8" s="129" t="s">
        <v>292</v>
      </c>
      <c r="E8" s="130">
        <v>1301969537</v>
      </c>
      <c r="F8" s="130">
        <v>0</v>
      </c>
      <c r="G8" s="130">
        <v>0</v>
      </c>
      <c r="H8" s="130">
        <v>1301969537</v>
      </c>
      <c r="I8" s="130">
        <v>3490735</v>
      </c>
      <c r="J8" s="130">
        <v>3490735</v>
      </c>
      <c r="K8" s="131">
        <v>0.27</v>
      </c>
      <c r="L8" s="130">
        <v>1298478802</v>
      </c>
    </row>
    <row r="9" spans="2:13" x14ac:dyDescent="0.25">
      <c r="B9" s="129" t="s">
        <v>290</v>
      </c>
      <c r="C9" s="129" t="s">
        <v>293</v>
      </c>
      <c r="D9" s="129" t="s">
        <v>294</v>
      </c>
      <c r="E9" s="130">
        <v>1301969537</v>
      </c>
      <c r="F9" s="130">
        <v>0</v>
      </c>
      <c r="G9" s="130">
        <v>0</v>
      </c>
      <c r="H9" s="130">
        <v>1301969537</v>
      </c>
      <c r="I9" s="130">
        <v>3490735</v>
      </c>
      <c r="J9" s="130">
        <v>3490735</v>
      </c>
      <c r="K9" s="131">
        <v>0.27</v>
      </c>
      <c r="L9" s="130">
        <v>1298478802</v>
      </c>
    </row>
    <row r="10" spans="2:13" x14ac:dyDescent="0.25">
      <c r="B10" s="129" t="s">
        <v>290</v>
      </c>
      <c r="C10" s="129" t="s">
        <v>295</v>
      </c>
      <c r="D10" s="129" t="s">
        <v>296</v>
      </c>
      <c r="E10" s="130">
        <v>594284234</v>
      </c>
      <c r="F10" s="130">
        <v>0</v>
      </c>
      <c r="G10" s="130">
        <v>0</v>
      </c>
      <c r="H10" s="130">
        <v>594284234</v>
      </c>
      <c r="I10" s="130">
        <v>0</v>
      </c>
      <c r="J10" s="130">
        <v>0</v>
      </c>
      <c r="K10" s="131">
        <v>0</v>
      </c>
      <c r="L10" s="130">
        <v>594284234</v>
      </c>
    </row>
    <row r="11" spans="2:13" x14ac:dyDescent="0.25">
      <c r="B11" s="129" t="s">
        <v>290</v>
      </c>
      <c r="C11" s="129" t="s">
        <v>297</v>
      </c>
      <c r="D11" s="129" t="s">
        <v>298</v>
      </c>
      <c r="E11" s="130">
        <v>594284234</v>
      </c>
      <c r="F11" s="130">
        <v>0</v>
      </c>
      <c r="G11" s="130">
        <v>0</v>
      </c>
      <c r="H11" s="130">
        <v>594284234</v>
      </c>
      <c r="I11" s="130">
        <v>0</v>
      </c>
      <c r="J11" s="130">
        <v>0</v>
      </c>
      <c r="K11" s="131">
        <v>0</v>
      </c>
      <c r="L11" s="130">
        <v>594284234</v>
      </c>
    </row>
    <row r="12" spans="2:13" x14ac:dyDescent="0.25">
      <c r="B12" s="129" t="s">
        <v>290</v>
      </c>
      <c r="C12" s="129" t="s">
        <v>299</v>
      </c>
      <c r="D12" s="129" t="s">
        <v>300</v>
      </c>
      <c r="E12" s="130">
        <v>707685303</v>
      </c>
      <c r="F12" s="130">
        <v>0</v>
      </c>
      <c r="G12" s="130">
        <v>0</v>
      </c>
      <c r="H12" s="130">
        <v>707685303</v>
      </c>
      <c r="I12" s="130">
        <v>3490735</v>
      </c>
      <c r="J12" s="130">
        <v>3490735</v>
      </c>
      <c r="K12" s="131">
        <v>0.49</v>
      </c>
      <c r="L12" s="130">
        <v>704194568</v>
      </c>
      <c r="M12" s="132"/>
    </row>
    <row r="13" spans="2:13" x14ac:dyDescent="0.25">
      <c r="B13" s="129" t="s">
        <v>290</v>
      </c>
      <c r="C13" s="129" t="s">
        <v>301</v>
      </c>
      <c r="D13" s="129" t="s">
        <v>302</v>
      </c>
      <c r="E13" s="130">
        <v>707685303</v>
      </c>
      <c r="F13" s="130">
        <v>0</v>
      </c>
      <c r="G13" s="130">
        <v>0</v>
      </c>
      <c r="H13" s="130">
        <v>707685303</v>
      </c>
      <c r="I13" s="130">
        <v>3490735</v>
      </c>
      <c r="J13" s="130">
        <v>3490735</v>
      </c>
      <c r="K13" s="131">
        <v>0.49</v>
      </c>
      <c r="L13" s="130">
        <v>704194568</v>
      </c>
      <c r="M13" s="132"/>
    </row>
    <row r="14" spans="2:13" x14ac:dyDescent="0.25">
      <c r="B14" s="133" t="s">
        <v>290</v>
      </c>
      <c r="C14" s="133" t="s">
        <v>303</v>
      </c>
      <c r="D14" s="133" t="s">
        <v>304</v>
      </c>
      <c r="E14" s="134">
        <v>56364147442</v>
      </c>
      <c r="F14" s="134">
        <v>0</v>
      </c>
      <c r="G14" s="134">
        <v>0</v>
      </c>
      <c r="H14" s="134">
        <v>56364147442</v>
      </c>
      <c r="I14" s="135">
        <v>347565297</v>
      </c>
      <c r="J14" s="135">
        <v>347565297</v>
      </c>
      <c r="K14" s="136">
        <v>0.62</v>
      </c>
      <c r="L14" s="134">
        <v>56016582145</v>
      </c>
    </row>
    <row r="15" spans="2:13" x14ac:dyDescent="0.25">
      <c r="B15" s="137" t="s">
        <v>290</v>
      </c>
      <c r="C15" s="137" t="s">
        <v>305</v>
      </c>
      <c r="D15" s="133" t="s">
        <v>306</v>
      </c>
      <c r="E15" s="138">
        <v>2164963354</v>
      </c>
      <c r="F15" s="138">
        <v>0</v>
      </c>
      <c r="G15" s="138">
        <v>0</v>
      </c>
      <c r="H15" s="138">
        <v>2164963354</v>
      </c>
      <c r="I15" s="138">
        <v>341637516</v>
      </c>
      <c r="J15" s="138">
        <v>341637516</v>
      </c>
      <c r="K15" s="139">
        <v>15.78</v>
      </c>
      <c r="L15" s="138">
        <v>1823325838</v>
      </c>
    </row>
    <row r="16" spans="2:13" x14ac:dyDescent="0.25">
      <c r="B16" s="137" t="s">
        <v>290</v>
      </c>
      <c r="C16" s="137" t="s">
        <v>307</v>
      </c>
      <c r="D16" s="133" t="s">
        <v>308</v>
      </c>
      <c r="E16" s="138">
        <v>2164963354</v>
      </c>
      <c r="F16" s="138">
        <v>0</v>
      </c>
      <c r="G16" s="138">
        <v>0</v>
      </c>
      <c r="H16" s="138">
        <v>2164963354</v>
      </c>
      <c r="I16" s="138">
        <v>341637516</v>
      </c>
      <c r="J16" s="138">
        <v>341637516</v>
      </c>
      <c r="K16" s="139">
        <v>15.78</v>
      </c>
      <c r="L16" s="138">
        <v>1823325838</v>
      </c>
    </row>
    <row r="17" spans="2:12" x14ac:dyDescent="0.25">
      <c r="B17" s="137" t="s">
        <v>290</v>
      </c>
      <c r="C17" s="137" t="s">
        <v>309</v>
      </c>
      <c r="D17" s="137" t="s">
        <v>310</v>
      </c>
      <c r="E17" s="138">
        <v>4401471</v>
      </c>
      <c r="F17" s="138">
        <v>0</v>
      </c>
      <c r="G17" s="138">
        <v>0</v>
      </c>
      <c r="H17" s="138">
        <v>4401471</v>
      </c>
      <c r="I17" s="138">
        <v>0</v>
      </c>
      <c r="J17" s="138">
        <v>0</v>
      </c>
      <c r="K17" s="139">
        <v>0</v>
      </c>
      <c r="L17" s="138">
        <v>4401471</v>
      </c>
    </row>
    <row r="18" spans="2:12" x14ac:dyDescent="0.25">
      <c r="B18" s="137" t="s">
        <v>290</v>
      </c>
      <c r="C18" s="137" t="s">
        <v>311</v>
      </c>
      <c r="D18" s="137" t="s">
        <v>312</v>
      </c>
      <c r="E18" s="138">
        <v>4401471</v>
      </c>
      <c r="F18" s="138">
        <v>0</v>
      </c>
      <c r="G18" s="138">
        <v>0</v>
      </c>
      <c r="H18" s="138">
        <v>4401471</v>
      </c>
      <c r="I18" s="138">
        <v>0</v>
      </c>
      <c r="J18" s="138">
        <v>0</v>
      </c>
      <c r="K18" s="139">
        <v>0</v>
      </c>
      <c r="L18" s="138">
        <v>4401471</v>
      </c>
    </row>
    <row r="19" spans="2:12" x14ac:dyDescent="0.25">
      <c r="B19" s="137" t="s">
        <v>290</v>
      </c>
      <c r="C19" s="137" t="s">
        <v>313</v>
      </c>
      <c r="D19" s="137" t="s">
        <v>314</v>
      </c>
      <c r="E19" s="138">
        <v>4401471</v>
      </c>
      <c r="F19" s="138">
        <v>0</v>
      </c>
      <c r="G19" s="138">
        <v>0</v>
      </c>
      <c r="H19" s="138">
        <v>4401471</v>
      </c>
      <c r="I19" s="138">
        <v>0</v>
      </c>
      <c r="J19" s="138">
        <v>0</v>
      </c>
      <c r="K19" s="139">
        <v>0</v>
      </c>
      <c r="L19" s="138">
        <v>4401471</v>
      </c>
    </row>
    <row r="20" spans="2:12" x14ac:dyDescent="0.25">
      <c r="B20" s="137" t="s">
        <v>290</v>
      </c>
      <c r="C20" s="137" t="s">
        <v>315</v>
      </c>
      <c r="D20" s="137" t="s">
        <v>316</v>
      </c>
      <c r="E20" s="138">
        <v>126912</v>
      </c>
      <c r="F20" s="138">
        <v>0</v>
      </c>
      <c r="G20" s="138">
        <v>0</v>
      </c>
      <c r="H20" s="138">
        <v>126912</v>
      </c>
      <c r="I20" s="138">
        <v>0</v>
      </c>
      <c r="J20" s="138">
        <v>0</v>
      </c>
      <c r="K20" s="139">
        <v>0</v>
      </c>
      <c r="L20" s="138">
        <v>126912</v>
      </c>
    </row>
    <row r="21" spans="2:12" x14ac:dyDescent="0.25">
      <c r="B21" s="137" t="s">
        <v>290</v>
      </c>
      <c r="C21" s="137" t="s">
        <v>317</v>
      </c>
      <c r="D21" s="137" t="s">
        <v>318</v>
      </c>
      <c r="E21" s="138">
        <v>4274559</v>
      </c>
      <c r="F21" s="138">
        <v>0</v>
      </c>
      <c r="G21" s="138">
        <v>0</v>
      </c>
      <c r="H21" s="138">
        <v>4274559</v>
      </c>
      <c r="I21" s="138">
        <v>0</v>
      </c>
      <c r="J21" s="138">
        <v>0</v>
      </c>
      <c r="K21" s="139">
        <v>0</v>
      </c>
      <c r="L21" s="138">
        <v>4274559</v>
      </c>
    </row>
    <row r="22" spans="2:12" x14ac:dyDescent="0.25">
      <c r="B22" s="137" t="s">
        <v>290</v>
      </c>
      <c r="C22" s="137" t="s">
        <v>319</v>
      </c>
      <c r="D22" s="137" t="s">
        <v>320</v>
      </c>
      <c r="E22" s="138">
        <v>2160561883</v>
      </c>
      <c r="F22" s="138">
        <v>0</v>
      </c>
      <c r="G22" s="138">
        <v>0</v>
      </c>
      <c r="H22" s="138">
        <v>2160561883</v>
      </c>
      <c r="I22" s="138">
        <v>341637516</v>
      </c>
      <c r="J22" s="138">
        <v>341637516</v>
      </c>
      <c r="K22" s="139">
        <v>15.81</v>
      </c>
      <c r="L22" s="138">
        <v>1818924367</v>
      </c>
    </row>
    <row r="23" spans="2:12" x14ac:dyDescent="0.25">
      <c r="B23" s="137" t="s">
        <v>290</v>
      </c>
      <c r="C23" s="137" t="s">
        <v>321</v>
      </c>
      <c r="D23" s="137" t="s">
        <v>296</v>
      </c>
      <c r="E23" s="138">
        <v>81138897</v>
      </c>
      <c r="F23" s="138">
        <v>0</v>
      </c>
      <c r="G23" s="138">
        <v>0</v>
      </c>
      <c r="H23" s="138">
        <v>81138897</v>
      </c>
      <c r="I23" s="138">
        <v>0</v>
      </c>
      <c r="J23" s="138">
        <v>0</v>
      </c>
      <c r="K23" s="139">
        <v>0</v>
      </c>
      <c r="L23" s="138">
        <v>81138897</v>
      </c>
    </row>
    <row r="24" spans="2:12" x14ac:dyDescent="0.25">
      <c r="B24" s="137" t="s">
        <v>290</v>
      </c>
      <c r="C24" s="137" t="s">
        <v>322</v>
      </c>
      <c r="D24" s="137" t="s">
        <v>323</v>
      </c>
      <c r="E24" s="138">
        <v>12017052</v>
      </c>
      <c r="F24" s="138">
        <v>0</v>
      </c>
      <c r="G24" s="138">
        <v>0</v>
      </c>
      <c r="H24" s="138">
        <v>12017052</v>
      </c>
      <c r="I24" s="138">
        <v>0</v>
      </c>
      <c r="J24" s="138">
        <v>0</v>
      </c>
      <c r="K24" s="139">
        <v>0</v>
      </c>
      <c r="L24" s="138">
        <v>12017052</v>
      </c>
    </row>
    <row r="25" spans="2:12" x14ac:dyDescent="0.25">
      <c r="B25" s="137" t="s">
        <v>290</v>
      </c>
      <c r="C25" s="137" t="s">
        <v>324</v>
      </c>
      <c r="D25" s="137" t="s">
        <v>325</v>
      </c>
      <c r="E25" s="138">
        <v>1817052</v>
      </c>
      <c r="F25" s="138">
        <v>0</v>
      </c>
      <c r="G25" s="138">
        <v>0</v>
      </c>
      <c r="H25" s="138">
        <v>1817052</v>
      </c>
      <c r="I25" s="138">
        <v>0</v>
      </c>
      <c r="J25" s="138">
        <v>0</v>
      </c>
      <c r="K25" s="139">
        <v>0</v>
      </c>
      <c r="L25" s="138">
        <v>1817052</v>
      </c>
    </row>
    <row r="26" spans="2:12" x14ac:dyDescent="0.25">
      <c r="B26" s="137" t="s">
        <v>290</v>
      </c>
      <c r="C26" s="137" t="s">
        <v>326</v>
      </c>
      <c r="D26" s="137" t="s">
        <v>327</v>
      </c>
      <c r="E26" s="138">
        <v>10200000</v>
      </c>
      <c r="F26" s="138">
        <v>0</v>
      </c>
      <c r="G26" s="138">
        <v>0</v>
      </c>
      <c r="H26" s="138">
        <v>10200000</v>
      </c>
      <c r="I26" s="138">
        <v>0</v>
      </c>
      <c r="J26" s="138">
        <v>0</v>
      </c>
      <c r="K26" s="139">
        <v>0</v>
      </c>
      <c r="L26" s="138">
        <v>10200000</v>
      </c>
    </row>
    <row r="27" spans="2:12" x14ac:dyDescent="0.25">
      <c r="B27" s="137" t="s">
        <v>290</v>
      </c>
      <c r="C27" s="137" t="s">
        <v>328</v>
      </c>
      <c r="D27" s="137" t="s">
        <v>329</v>
      </c>
      <c r="E27" s="138">
        <v>68205105</v>
      </c>
      <c r="F27" s="138">
        <v>0</v>
      </c>
      <c r="G27" s="138">
        <v>0</v>
      </c>
      <c r="H27" s="138">
        <v>68205105</v>
      </c>
      <c r="I27" s="138">
        <v>0</v>
      </c>
      <c r="J27" s="138">
        <v>0</v>
      </c>
      <c r="K27" s="139">
        <v>0</v>
      </c>
      <c r="L27" s="138">
        <v>68205105</v>
      </c>
    </row>
    <row r="28" spans="2:12" x14ac:dyDescent="0.25">
      <c r="B28" s="137" t="s">
        <v>290</v>
      </c>
      <c r="C28" s="137" t="s">
        <v>330</v>
      </c>
      <c r="D28" s="137" t="s">
        <v>331</v>
      </c>
      <c r="E28" s="138">
        <v>1185852</v>
      </c>
      <c r="F28" s="138">
        <v>0</v>
      </c>
      <c r="G28" s="138">
        <v>0</v>
      </c>
      <c r="H28" s="138">
        <v>1185852</v>
      </c>
      <c r="I28" s="138">
        <v>0</v>
      </c>
      <c r="J28" s="138">
        <v>0</v>
      </c>
      <c r="K28" s="139">
        <v>0</v>
      </c>
      <c r="L28" s="138">
        <v>1185852</v>
      </c>
    </row>
    <row r="29" spans="2:12" x14ac:dyDescent="0.25">
      <c r="B29" s="137" t="s">
        <v>290</v>
      </c>
      <c r="C29" s="137" t="s">
        <v>332</v>
      </c>
      <c r="D29" s="137" t="s">
        <v>333</v>
      </c>
      <c r="E29" s="138">
        <v>30764470</v>
      </c>
      <c r="F29" s="138">
        <v>0</v>
      </c>
      <c r="G29" s="138">
        <v>0</v>
      </c>
      <c r="H29" s="138">
        <v>30764470</v>
      </c>
      <c r="I29" s="138">
        <v>0</v>
      </c>
      <c r="J29" s="138">
        <v>0</v>
      </c>
      <c r="K29" s="139">
        <v>0</v>
      </c>
      <c r="L29" s="138">
        <v>30764470</v>
      </c>
    </row>
    <row r="30" spans="2:12" x14ac:dyDescent="0.25">
      <c r="B30" s="137" t="s">
        <v>290</v>
      </c>
      <c r="C30" s="137" t="s">
        <v>334</v>
      </c>
      <c r="D30" s="137" t="s">
        <v>335</v>
      </c>
      <c r="E30" s="138">
        <v>7800450</v>
      </c>
      <c r="F30" s="138">
        <v>0</v>
      </c>
      <c r="G30" s="138">
        <v>0</v>
      </c>
      <c r="H30" s="138">
        <v>7800450</v>
      </c>
      <c r="I30" s="138">
        <v>0</v>
      </c>
      <c r="J30" s="138">
        <v>0</v>
      </c>
      <c r="K30" s="139">
        <v>0</v>
      </c>
      <c r="L30" s="138">
        <v>7800450</v>
      </c>
    </row>
    <row r="31" spans="2:12" x14ac:dyDescent="0.25">
      <c r="B31" s="137" t="s">
        <v>290</v>
      </c>
      <c r="C31" s="137" t="s">
        <v>336</v>
      </c>
      <c r="D31" s="137" t="s">
        <v>337</v>
      </c>
      <c r="E31" s="138">
        <v>18721568</v>
      </c>
      <c r="F31" s="138">
        <v>0</v>
      </c>
      <c r="G31" s="138">
        <v>0</v>
      </c>
      <c r="H31" s="138">
        <v>18721568</v>
      </c>
      <c r="I31" s="138">
        <v>0</v>
      </c>
      <c r="J31" s="138">
        <v>0</v>
      </c>
      <c r="K31" s="139">
        <v>0</v>
      </c>
      <c r="L31" s="138">
        <v>18721568</v>
      </c>
    </row>
    <row r="32" spans="2:12" x14ac:dyDescent="0.25">
      <c r="B32" s="137" t="s">
        <v>290</v>
      </c>
      <c r="C32" s="137" t="s">
        <v>338</v>
      </c>
      <c r="D32" s="137" t="s">
        <v>339</v>
      </c>
      <c r="E32" s="138">
        <v>8107336</v>
      </c>
      <c r="F32" s="138">
        <v>0</v>
      </c>
      <c r="G32" s="138">
        <v>0</v>
      </c>
      <c r="H32" s="138">
        <v>8107336</v>
      </c>
      <c r="I32" s="138">
        <v>0</v>
      </c>
      <c r="J32" s="138">
        <v>0</v>
      </c>
      <c r="K32" s="139">
        <v>0</v>
      </c>
      <c r="L32" s="138">
        <v>8107336</v>
      </c>
    </row>
    <row r="33" spans="2:12" x14ac:dyDescent="0.25">
      <c r="B33" s="137" t="s">
        <v>290</v>
      </c>
      <c r="C33" s="137" t="s">
        <v>340</v>
      </c>
      <c r="D33" s="137" t="s">
        <v>341</v>
      </c>
      <c r="E33" s="138">
        <v>561052</v>
      </c>
      <c r="F33" s="138">
        <v>0</v>
      </c>
      <c r="G33" s="138">
        <v>0</v>
      </c>
      <c r="H33" s="138">
        <v>561052</v>
      </c>
      <c r="I33" s="138">
        <v>0</v>
      </c>
      <c r="J33" s="138">
        <v>0</v>
      </c>
      <c r="K33" s="139">
        <v>0</v>
      </c>
      <c r="L33" s="138">
        <v>561052</v>
      </c>
    </row>
    <row r="34" spans="2:12" x14ac:dyDescent="0.25">
      <c r="B34" s="137" t="s">
        <v>290</v>
      </c>
      <c r="C34" s="137" t="s">
        <v>342</v>
      </c>
      <c r="D34" s="137" t="s">
        <v>343</v>
      </c>
      <c r="E34" s="138">
        <v>1064377</v>
      </c>
      <c r="F34" s="138">
        <v>0</v>
      </c>
      <c r="G34" s="138">
        <v>0</v>
      </c>
      <c r="H34" s="138">
        <v>1064377</v>
      </c>
      <c r="I34" s="138">
        <v>0</v>
      </c>
      <c r="J34" s="138">
        <v>0</v>
      </c>
      <c r="K34" s="139">
        <v>0</v>
      </c>
      <c r="L34" s="138">
        <v>1064377</v>
      </c>
    </row>
    <row r="35" spans="2:12" x14ac:dyDescent="0.25">
      <c r="B35" s="137" t="s">
        <v>290</v>
      </c>
      <c r="C35" s="137" t="s">
        <v>344</v>
      </c>
      <c r="D35" s="137" t="s">
        <v>345</v>
      </c>
      <c r="E35" s="138">
        <v>916740</v>
      </c>
      <c r="F35" s="138">
        <v>0</v>
      </c>
      <c r="G35" s="138">
        <v>0</v>
      </c>
      <c r="H35" s="138">
        <v>916740</v>
      </c>
      <c r="I35" s="138">
        <v>0</v>
      </c>
      <c r="J35" s="138">
        <v>0</v>
      </c>
      <c r="K35" s="139">
        <v>0</v>
      </c>
      <c r="L35" s="138">
        <v>916740</v>
      </c>
    </row>
    <row r="36" spans="2:12" x14ac:dyDescent="0.25">
      <c r="B36" s="137" t="s">
        <v>290</v>
      </c>
      <c r="C36" s="137" t="s">
        <v>346</v>
      </c>
      <c r="D36" s="137" t="s">
        <v>347</v>
      </c>
      <c r="E36" s="138">
        <v>916740</v>
      </c>
      <c r="F36" s="138">
        <v>0</v>
      </c>
      <c r="G36" s="138">
        <v>0</v>
      </c>
      <c r="H36" s="138">
        <v>916740</v>
      </c>
      <c r="I36" s="138">
        <v>0</v>
      </c>
      <c r="J36" s="138">
        <v>0</v>
      </c>
      <c r="K36" s="139">
        <v>0</v>
      </c>
      <c r="L36" s="138">
        <v>916740</v>
      </c>
    </row>
    <row r="37" spans="2:12" x14ac:dyDescent="0.25">
      <c r="B37" s="137" t="s">
        <v>290</v>
      </c>
      <c r="C37" s="137" t="s">
        <v>348</v>
      </c>
      <c r="D37" s="137" t="s">
        <v>300</v>
      </c>
      <c r="E37" s="138">
        <v>2079422986</v>
      </c>
      <c r="F37" s="138">
        <v>0</v>
      </c>
      <c r="G37" s="138">
        <v>0</v>
      </c>
      <c r="H37" s="138">
        <v>2079422986</v>
      </c>
      <c r="I37" s="138">
        <v>341637516</v>
      </c>
      <c r="J37" s="138">
        <v>341637516</v>
      </c>
      <c r="K37" s="139">
        <v>16.43</v>
      </c>
      <c r="L37" s="138">
        <v>1737785470</v>
      </c>
    </row>
    <row r="38" spans="2:12" x14ac:dyDescent="0.25">
      <c r="B38" s="137" t="s">
        <v>290</v>
      </c>
      <c r="C38" s="137" t="s">
        <v>349</v>
      </c>
      <c r="D38" s="137" t="s">
        <v>350</v>
      </c>
      <c r="E38" s="138">
        <v>33524900</v>
      </c>
      <c r="F38" s="138">
        <v>0</v>
      </c>
      <c r="G38" s="138">
        <v>0</v>
      </c>
      <c r="H38" s="138">
        <v>33524900</v>
      </c>
      <c r="I38" s="138">
        <v>0</v>
      </c>
      <c r="J38" s="138">
        <v>0</v>
      </c>
      <c r="K38" s="139">
        <v>0</v>
      </c>
      <c r="L38" s="138">
        <v>33524900</v>
      </c>
    </row>
    <row r="39" spans="2:12" x14ac:dyDescent="0.25">
      <c r="B39" s="137" t="s">
        <v>290</v>
      </c>
      <c r="C39" s="137" t="s">
        <v>351</v>
      </c>
      <c r="D39" s="137" t="s">
        <v>352</v>
      </c>
      <c r="E39" s="138">
        <v>1174422</v>
      </c>
      <c r="F39" s="138">
        <v>0</v>
      </c>
      <c r="G39" s="138">
        <v>0</v>
      </c>
      <c r="H39" s="138">
        <v>1174422</v>
      </c>
      <c r="I39" s="138">
        <v>0</v>
      </c>
      <c r="J39" s="138">
        <v>0</v>
      </c>
      <c r="K39" s="139">
        <v>0</v>
      </c>
      <c r="L39" s="138">
        <v>1174422</v>
      </c>
    </row>
    <row r="40" spans="2:12" x14ac:dyDescent="0.25">
      <c r="B40" s="137" t="s">
        <v>290</v>
      </c>
      <c r="C40" s="137" t="s">
        <v>353</v>
      </c>
      <c r="D40" s="137" t="s">
        <v>354</v>
      </c>
      <c r="E40" s="138">
        <v>32350478</v>
      </c>
      <c r="F40" s="138">
        <v>0</v>
      </c>
      <c r="G40" s="138">
        <v>0</v>
      </c>
      <c r="H40" s="138">
        <v>32350478</v>
      </c>
      <c r="I40" s="138">
        <v>0</v>
      </c>
      <c r="J40" s="138">
        <v>0</v>
      </c>
      <c r="K40" s="139">
        <v>0</v>
      </c>
      <c r="L40" s="138">
        <v>32350478</v>
      </c>
    </row>
    <row r="41" spans="2:12" x14ac:dyDescent="0.25">
      <c r="B41" s="137" t="s">
        <v>290</v>
      </c>
      <c r="C41" s="137" t="s">
        <v>355</v>
      </c>
      <c r="D41" s="137" t="s">
        <v>356</v>
      </c>
      <c r="E41" s="138">
        <v>32350478</v>
      </c>
      <c r="F41" s="138">
        <v>0</v>
      </c>
      <c r="G41" s="138">
        <v>0</v>
      </c>
      <c r="H41" s="138">
        <v>32350478</v>
      </c>
      <c r="I41" s="138">
        <v>0</v>
      </c>
      <c r="J41" s="138">
        <v>0</v>
      </c>
      <c r="K41" s="139">
        <v>0</v>
      </c>
      <c r="L41" s="138">
        <v>32350478</v>
      </c>
    </row>
    <row r="42" spans="2:12" x14ac:dyDescent="0.25">
      <c r="B42" s="137" t="s">
        <v>290</v>
      </c>
      <c r="C42" s="137" t="s">
        <v>357</v>
      </c>
      <c r="D42" s="137" t="s">
        <v>358</v>
      </c>
      <c r="E42" s="138">
        <v>434860863</v>
      </c>
      <c r="F42" s="138">
        <v>0</v>
      </c>
      <c r="G42" s="138">
        <v>0</v>
      </c>
      <c r="H42" s="138">
        <v>434860863</v>
      </c>
      <c r="I42" s="138">
        <v>330299239</v>
      </c>
      <c r="J42" s="138">
        <v>330299239</v>
      </c>
      <c r="K42" s="139">
        <v>75.959999999999994</v>
      </c>
      <c r="L42" s="138">
        <v>104561624</v>
      </c>
    </row>
    <row r="43" spans="2:12" x14ac:dyDescent="0.25">
      <c r="B43" s="137" t="s">
        <v>290</v>
      </c>
      <c r="C43" s="137" t="s">
        <v>359</v>
      </c>
      <c r="D43" s="137" t="s">
        <v>360</v>
      </c>
      <c r="E43" s="138">
        <v>330299241</v>
      </c>
      <c r="F43" s="138">
        <v>0</v>
      </c>
      <c r="G43" s="138">
        <v>0</v>
      </c>
      <c r="H43" s="138">
        <v>330299241</v>
      </c>
      <c r="I43" s="138">
        <v>330299239</v>
      </c>
      <c r="J43" s="138">
        <v>330299239</v>
      </c>
      <c r="K43" s="139">
        <v>100</v>
      </c>
      <c r="L43" s="138">
        <v>2</v>
      </c>
    </row>
    <row r="44" spans="2:12" x14ac:dyDescent="0.25">
      <c r="B44" s="137" t="s">
        <v>290</v>
      </c>
      <c r="C44" s="137" t="s">
        <v>361</v>
      </c>
      <c r="D44" s="137" t="s">
        <v>362</v>
      </c>
      <c r="E44" s="138">
        <v>22969937</v>
      </c>
      <c r="F44" s="138">
        <v>0</v>
      </c>
      <c r="G44" s="138">
        <v>0</v>
      </c>
      <c r="H44" s="138">
        <v>22969937</v>
      </c>
      <c r="I44" s="138">
        <v>22969937</v>
      </c>
      <c r="J44" s="138">
        <v>22969937</v>
      </c>
      <c r="K44" s="139">
        <v>100</v>
      </c>
      <c r="L44" s="138">
        <v>0</v>
      </c>
    </row>
    <row r="45" spans="2:12" x14ac:dyDescent="0.25">
      <c r="B45" s="137" t="s">
        <v>290</v>
      </c>
      <c r="C45" s="137" t="s">
        <v>363</v>
      </c>
      <c r="D45" s="137" t="s">
        <v>364</v>
      </c>
      <c r="E45" s="138">
        <v>177351961</v>
      </c>
      <c r="F45" s="138">
        <v>0</v>
      </c>
      <c r="G45" s="138">
        <v>0</v>
      </c>
      <c r="H45" s="138">
        <v>177351961</v>
      </c>
      <c r="I45" s="138">
        <v>177351960</v>
      </c>
      <c r="J45" s="138">
        <v>177351960</v>
      </c>
      <c r="K45" s="139">
        <v>100</v>
      </c>
      <c r="L45" s="138">
        <v>1</v>
      </c>
    </row>
    <row r="46" spans="2:12" x14ac:dyDescent="0.25">
      <c r="B46" s="137" t="s">
        <v>290</v>
      </c>
      <c r="C46" s="137" t="s">
        <v>365</v>
      </c>
      <c r="D46" s="137" t="s">
        <v>366</v>
      </c>
      <c r="E46" s="138">
        <v>78429150</v>
      </c>
      <c r="F46" s="138">
        <v>0</v>
      </c>
      <c r="G46" s="138">
        <v>0</v>
      </c>
      <c r="H46" s="138">
        <v>78429150</v>
      </c>
      <c r="I46" s="138">
        <v>78429150</v>
      </c>
      <c r="J46" s="138">
        <v>78429150</v>
      </c>
      <c r="K46" s="139">
        <v>100</v>
      </c>
      <c r="L46" s="138">
        <v>0</v>
      </c>
    </row>
    <row r="47" spans="2:12" x14ac:dyDescent="0.25">
      <c r="B47" s="137" t="s">
        <v>290</v>
      </c>
      <c r="C47" s="137" t="s">
        <v>367</v>
      </c>
      <c r="D47" s="137" t="s">
        <v>368</v>
      </c>
      <c r="E47" s="138">
        <v>51548193</v>
      </c>
      <c r="F47" s="138">
        <v>0</v>
      </c>
      <c r="G47" s="138">
        <v>0</v>
      </c>
      <c r="H47" s="138">
        <v>51548193</v>
      </c>
      <c r="I47" s="138">
        <v>51548192</v>
      </c>
      <c r="J47" s="138">
        <v>51548192</v>
      </c>
      <c r="K47" s="139">
        <v>100</v>
      </c>
      <c r="L47" s="138">
        <v>1</v>
      </c>
    </row>
    <row r="48" spans="2:12" x14ac:dyDescent="0.25">
      <c r="B48" s="137" t="s">
        <v>290</v>
      </c>
      <c r="C48" s="137" t="s">
        <v>369</v>
      </c>
      <c r="D48" s="137" t="s">
        <v>370</v>
      </c>
      <c r="E48" s="138">
        <v>104561622</v>
      </c>
      <c r="F48" s="138">
        <v>0</v>
      </c>
      <c r="G48" s="138">
        <v>0</v>
      </c>
      <c r="H48" s="138">
        <v>104561622</v>
      </c>
      <c r="I48" s="138">
        <v>0</v>
      </c>
      <c r="J48" s="138">
        <v>0</v>
      </c>
      <c r="K48" s="139">
        <v>0</v>
      </c>
      <c r="L48" s="138">
        <v>104561622</v>
      </c>
    </row>
    <row r="49" spans="2:12" x14ac:dyDescent="0.25">
      <c r="B49" s="137" t="s">
        <v>290</v>
      </c>
      <c r="C49" s="137" t="s">
        <v>371</v>
      </c>
      <c r="D49" s="137" t="s">
        <v>372</v>
      </c>
      <c r="E49" s="138">
        <v>104561622</v>
      </c>
      <c r="F49" s="138">
        <v>0</v>
      </c>
      <c r="G49" s="138">
        <v>0</v>
      </c>
      <c r="H49" s="138">
        <v>104561622</v>
      </c>
      <c r="I49" s="138">
        <v>0</v>
      </c>
      <c r="J49" s="138">
        <v>0</v>
      </c>
      <c r="K49" s="139">
        <v>0</v>
      </c>
      <c r="L49" s="138">
        <v>104561622</v>
      </c>
    </row>
    <row r="50" spans="2:12" x14ac:dyDescent="0.25">
      <c r="B50" s="137" t="s">
        <v>290</v>
      </c>
      <c r="C50" s="137" t="s">
        <v>373</v>
      </c>
      <c r="D50" s="137" t="s">
        <v>374</v>
      </c>
      <c r="E50" s="138">
        <v>1383156098</v>
      </c>
      <c r="F50" s="138">
        <v>0</v>
      </c>
      <c r="G50" s="138">
        <v>0</v>
      </c>
      <c r="H50" s="138">
        <v>1383156098</v>
      </c>
      <c r="I50" s="138">
        <v>0</v>
      </c>
      <c r="J50" s="138">
        <v>0</v>
      </c>
      <c r="K50" s="139">
        <v>0</v>
      </c>
      <c r="L50" s="138">
        <v>1383156098</v>
      </c>
    </row>
    <row r="51" spans="2:12" x14ac:dyDescent="0.25">
      <c r="B51" s="137" t="s">
        <v>290</v>
      </c>
      <c r="C51" s="137" t="s">
        <v>375</v>
      </c>
      <c r="D51" s="137" t="s">
        <v>376</v>
      </c>
      <c r="E51" s="138">
        <v>333038509</v>
      </c>
      <c r="F51" s="138">
        <v>0</v>
      </c>
      <c r="G51" s="138">
        <v>0</v>
      </c>
      <c r="H51" s="138">
        <v>333038509</v>
      </c>
      <c r="I51" s="138">
        <v>0</v>
      </c>
      <c r="J51" s="138">
        <v>0</v>
      </c>
      <c r="K51" s="139">
        <v>0</v>
      </c>
      <c r="L51" s="138">
        <v>333038509</v>
      </c>
    </row>
    <row r="52" spans="2:12" x14ac:dyDescent="0.25">
      <c r="B52" s="137" t="s">
        <v>290</v>
      </c>
      <c r="C52" s="137" t="s">
        <v>377</v>
      </c>
      <c r="D52" s="137" t="s">
        <v>378</v>
      </c>
      <c r="E52" s="138">
        <v>1713091</v>
      </c>
      <c r="F52" s="138">
        <v>0</v>
      </c>
      <c r="G52" s="138">
        <v>0</v>
      </c>
      <c r="H52" s="138">
        <v>1713091</v>
      </c>
      <c r="I52" s="138">
        <v>0</v>
      </c>
      <c r="J52" s="138">
        <v>0</v>
      </c>
      <c r="K52" s="139">
        <v>0</v>
      </c>
      <c r="L52" s="138">
        <v>1713091</v>
      </c>
    </row>
    <row r="53" spans="2:12" x14ac:dyDescent="0.25">
      <c r="B53" s="137" t="s">
        <v>290</v>
      </c>
      <c r="C53" s="137" t="s">
        <v>379</v>
      </c>
      <c r="D53" s="137" t="s">
        <v>380</v>
      </c>
      <c r="E53" s="138">
        <v>71162000</v>
      </c>
      <c r="F53" s="138">
        <v>0</v>
      </c>
      <c r="G53" s="138">
        <v>0</v>
      </c>
      <c r="H53" s="138">
        <v>71162000</v>
      </c>
      <c r="I53" s="138">
        <v>0</v>
      </c>
      <c r="J53" s="138">
        <v>0</v>
      </c>
      <c r="K53" s="139">
        <v>0</v>
      </c>
      <c r="L53" s="138">
        <v>71162000</v>
      </c>
    </row>
    <row r="54" spans="2:12" x14ac:dyDescent="0.25">
      <c r="B54" s="137" t="s">
        <v>290</v>
      </c>
      <c r="C54" s="137" t="s">
        <v>381</v>
      </c>
      <c r="D54" s="137" t="s">
        <v>382</v>
      </c>
      <c r="E54" s="138">
        <v>260163418</v>
      </c>
      <c r="F54" s="138">
        <v>0</v>
      </c>
      <c r="G54" s="138">
        <v>0</v>
      </c>
      <c r="H54" s="138">
        <v>260163418</v>
      </c>
      <c r="I54" s="138">
        <v>0</v>
      </c>
      <c r="J54" s="138">
        <v>0</v>
      </c>
      <c r="K54" s="139">
        <v>0</v>
      </c>
      <c r="L54" s="138">
        <v>260163418</v>
      </c>
    </row>
    <row r="55" spans="2:12" x14ac:dyDescent="0.25">
      <c r="B55" s="137" t="s">
        <v>290</v>
      </c>
      <c r="C55" s="137" t="s">
        <v>383</v>
      </c>
      <c r="D55" s="137" t="s">
        <v>384</v>
      </c>
      <c r="E55" s="138">
        <v>85997692</v>
      </c>
      <c r="F55" s="138">
        <v>0</v>
      </c>
      <c r="G55" s="138">
        <v>0</v>
      </c>
      <c r="H55" s="138">
        <v>85997692</v>
      </c>
      <c r="I55" s="138">
        <v>0</v>
      </c>
      <c r="J55" s="138">
        <v>0</v>
      </c>
      <c r="K55" s="139">
        <v>0</v>
      </c>
      <c r="L55" s="138">
        <v>85997692</v>
      </c>
    </row>
    <row r="56" spans="2:12" x14ac:dyDescent="0.25">
      <c r="B56" s="137" t="s">
        <v>290</v>
      </c>
      <c r="C56" s="137" t="s">
        <v>385</v>
      </c>
      <c r="D56" s="137" t="s">
        <v>386</v>
      </c>
      <c r="E56" s="138">
        <v>908526</v>
      </c>
      <c r="F56" s="138">
        <v>0</v>
      </c>
      <c r="G56" s="138">
        <v>0</v>
      </c>
      <c r="H56" s="138">
        <v>908526</v>
      </c>
      <c r="I56" s="138">
        <v>0</v>
      </c>
      <c r="J56" s="138">
        <v>0</v>
      </c>
      <c r="K56" s="139">
        <v>0</v>
      </c>
      <c r="L56" s="138">
        <v>908526</v>
      </c>
    </row>
    <row r="57" spans="2:12" x14ac:dyDescent="0.25">
      <c r="B57" s="137" t="s">
        <v>290</v>
      </c>
      <c r="C57" s="137" t="s">
        <v>387</v>
      </c>
      <c r="D57" s="137" t="s">
        <v>388</v>
      </c>
      <c r="E57" s="138">
        <v>85089166</v>
      </c>
      <c r="F57" s="138">
        <v>0</v>
      </c>
      <c r="G57" s="138">
        <v>0</v>
      </c>
      <c r="H57" s="138">
        <v>85089166</v>
      </c>
      <c r="I57" s="138">
        <v>0</v>
      </c>
      <c r="J57" s="138">
        <v>0</v>
      </c>
      <c r="K57" s="139">
        <v>0</v>
      </c>
      <c r="L57" s="138">
        <v>85089166</v>
      </c>
    </row>
    <row r="58" spans="2:12" x14ac:dyDescent="0.25">
      <c r="B58" s="137" t="s">
        <v>290</v>
      </c>
      <c r="C58" s="137" t="s">
        <v>389</v>
      </c>
      <c r="D58" s="137" t="s">
        <v>390</v>
      </c>
      <c r="E58" s="138">
        <v>595258</v>
      </c>
      <c r="F58" s="138">
        <v>0</v>
      </c>
      <c r="G58" s="138">
        <v>0</v>
      </c>
      <c r="H58" s="138">
        <v>595258</v>
      </c>
      <c r="I58" s="138">
        <v>0</v>
      </c>
      <c r="J58" s="138">
        <v>0</v>
      </c>
      <c r="K58" s="139">
        <v>0</v>
      </c>
      <c r="L58" s="138">
        <v>595258</v>
      </c>
    </row>
    <row r="59" spans="2:12" x14ac:dyDescent="0.25">
      <c r="B59" s="137" t="s">
        <v>290</v>
      </c>
      <c r="C59" s="137" t="s">
        <v>391</v>
      </c>
      <c r="D59" s="137" t="s">
        <v>392</v>
      </c>
      <c r="E59" s="138">
        <v>349811</v>
      </c>
      <c r="F59" s="138">
        <v>0</v>
      </c>
      <c r="G59" s="138">
        <v>0</v>
      </c>
      <c r="H59" s="138">
        <v>349811</v>
      </c>
      <c r="I59" s="138">
        <v>0</v>
      </c>
      <c r="J59" s="138">
        <v>0</v>
      </c>
      <c r="K59" s="139">
        <v>0</v>
      </c>
      <c r="L59" s="138">
        <v>349811</v>
      </c>
    </row>
    <row r="60" spans="2:12" x14ac:dyDescent="0.25">
      <c r="B60" s="137" t="s">
        <v>290</v>
      </c>
      <c r="C60" s="137" t="s">
        <v>393</v>
      </c>
      <c r="D60" s="137" t="s">
        <v>394</v>
      </c>
      <c r="E60" s="138">
        <v>245447</v>
      </c>
      <c r="F60" s="138">
        <v>0</v>
      </c>
      <c r="G60" s="138">
        <v>0</v>
      </c>
      <c r="H60" s="138">
        <v>245447</v>
      </c>
      <c r="I60" s="138">
        <v>0</v>
      </c>
      <c r="J60" s="138">
        <v>0</v>
      </c>
      <c r="K60" s="139">
        <v>0</v>
      </c>
      <c r="L60" s="138">
        <v>245447</v>
      </c>
    </row>
    <row r="61" spans="2:12" x14ac:dyDescent="0.25">
      <c r="B61" s="137" t="s">
        <v>290</v>
      </c>
      <c r="C61" s="137" t="s">
        <v>395</v>
      </c>
      <c r="D61" s="137" t="s">
        <v>396</v>
      </c>
      <c r="E61" s="138">
        <v>448639594</v>
      </c>
      <c r="F61" s="138">
        <v>0</v>
      </c>
      <c r="G61" s="138">
        <v>0</v>
      </c>
      <c r="H61" s="138">
        <v>448639594</v>
      </c>
      <c r="I61" s="138">
        <v>0</v>
      </c>
      <c r="J61" s="138">
        <v>0</v>
      </c>
      <c r="K61" s="139">
        <v>0</v>
      </c>
      <c r="L61" s="138">
        <v>448639594</v>
      </c>
    </row>
    <row r="62" spans="2:12" x14ac:dyDescent="0.25">
      <c r="B62" s="137" t="s">
        <v>290</v>
      </c>
      <c r="C62" s="137" t="s">
        <v>397</v>
      </c>
      <c r="D62" s="137" t="s">
        <v>398</v>
      </c>
      <c r="E62" s="138">
        <v>311826678</v>
      </c>
      <c r="F62" s="138">
        <v>0</v>
      </c>
      <c r="G62" s="138">
        <v>0</v>
      </c>
      <c r="H62" s="138">
        <v>311826678</v>
      </c>
      <c r="I62" s="138">
        <v>0</v>
      </c>
      <c r="J62" s="138">
        <v>0</v>
      </c>
      <c r="K62" s="139">
        <v>0</v>
      </c>
      <c r="L62" s="138">
        <v>311826678</v>
      </c>
    </row>
    <row r="63" spans="2:12" x14ac:dyDescent="0.25">
      <c r="B63" s="137" t="s">
        <v>290</v>
      </c>
      <c r="C63" s="137" t="s">
        <v>399</v>
      </c>
      <c r="D63" s="137" t="s">
        <v>400</v>
      </c>
      <c r="E63" s="138">
        <v>136812916</v>
      </c>
      <c r="F63" s="138">
        <v>0</v>
      </c>
      <c r="G63" s="138">
        <v>0</v>
      </c>
      <c r="H63" s="138">
        <v>136812916</v>
      </c>
      <c r="I63" s="138">
        <v>0</v>
      </c>
      <c r="J63" s="138">
        <v>0</v>
      </c>
      <c r="K63" s="139">
        <v>0</v>
      </c>
      <c r="L63" s="138">
        <v>136812916</v>
      </c>
    </row>
    <row r="64" spans="2:12" x14ac:dyDescent="0.25">
      <c r="B64" s="137" t="s">
        <v>290</v>
      </c>
      <c r="C64" s="137" t="s">
        <v>401</v>
      </c>
      <c r="D64" s="137" t="s">
        <v>402</v>
      </c>
      <c r="E64" s="138">
        <v>513067993</v>
      </c>
      <c r="F64" s="138">
        <v>0</v>
      </c>
      <c r="G64" s="138">
        <v>0</v>
      </c>
      <c r="H64" s="138">
        <v>513067993</v>
      </c>
      <c r="I64" s="138">
        <v>0</v>
      </c>
      <c r="J64" s="138">
        <v>0</v>
      </c>
      <c r="K64" s="139">
        <v>0</v>
      </c>
      <c r="L64" s="138">
        <v>513067993</v>
      </c>
    </row>
    <row r="65" spans="2:12" x14ac:dyDescent="0.25">
      <c r="B65" s="137" t="s">
        <v>290</v>
      </c>
      <c r="C65" s="137" t="s">
        <v>403</v>
      </c>
      <c r="D65" s="137" t="s">
        <v>404</v>
      </c>
      <c r="E65" s="138">
        <v>50670941</v>
      </c>
      <c r="F65" s="138">
        <v>0</v>
      </c>
      <c r="G65" s="138">
        <v>0</v>
      </c>
      <c r="H65" s="138">
        <v>50670941</v>
      </c>
      <c r="I65" s="138">
        <v>0</v>
      </c>
      <c r="J65" s="138">
        <v>0</v>
      </c>
      <c r="K65" s="139">
        <v>0</v>
      </c>
      <c r="L65" s="138">
        <v>50670941</v>
      </c>
    </row>
    <row r="66" spans="2:12" x14ac:dyDescent="0.25">
      <c r="B66" s="137" t="s">
        <v>290</v>
      </c>
      <c r="C66" s="137" t="s">
        <v>405</v>
      </c>
      <c r="D66" s="137" t="s">
        <v>406</v>
      </c>
      <c r="E66" s="138">
        <v>1243252</v>
      </c>
      <c r="F66" s="138">
        <v>0</v>
      </c>
      <c r="G66" s="138">
        <v>0</v>
      </c>
      <c r="H66" s="138">
        <v>1243252</v>
      </c>
      <c r="I66" s="138">
        <v>0</v>
      </c>
      <c r="J66" s="138">
        <v>0</v>
      </c>
      <c r="K66" s="139">
        <v>0</v>
      </c>
      <c r="L66" s="138">
        <v>1243252</v>
      </c>
    </row>
    <row r="67" spans="2:12" x14ac:dyDescent="0.25">
      <c r="B67" s="137" t="s">
        <v>290</v>
      </c>
      <c r="C67" s="137" t="s">
        <v>407</v>
      </c>
      <c r="D67" s="137" t="s">
        <v>408</v>
      </c>
      <c r="E67" s="138">
        <v>11153800</v>
      </c>
      <c r="F67" s="138">
        <v>0</v>
      </c>
      <c r="G67" s="138">
        <v>0</v>
      </c>
      <c r="H67" s="138">
        <v>11153800</v>
      </c>
      <c r="I67" s="138">
        <v>0</v>
      </c>
      <c r="J67" s="138">
        <v>0</v>
      </c>
      <c r="K67" s="139">
        <v>0</v>
      </c>
      <c r="L67" s="138">
        <v>11153800</v>
      </c>
    </row>
    <row r="68" spans="2:12" x14ac:dyDescent="0.25">
      <c r="B68" s="137" t="s">
        <v>290</v>
      </c>
      <c r="C68" s="137" t="s">
        <v>409</v>
      </c>
      <c r="D68" s="137" t="s">
        <v>410</v>
      </c>
      <c r="E68" s="138">
        <v>450000000</v>
      </c>
      <c r="F68" s="138">
        <v>0</v>
      </c>
      <c r="G68" s="138">
        <v>0</v>
      </c>
      <c r="H68" s="138">
        <v>450000000</v>
      </c>
      <c r="I68" s="138">
        <v>0</v>
      </c>
      <c r="J68" s="138">
        <v>0</v>
      </c>
      <c r="K68" s="139">
        <v>0</v>
      </c>
      <c r="L68" s="138">
        <v>450000000</v>
      </c>
    </row>
    <row r="69" spans="2:12" x14ac:dyDescent="0.25">
      <c r="B69" s="137" t="s">
        <v>290</v>
      </c>
      <c r="C69" s="137" t="s">
        <v>411</v>
      </c>
      <c r="D69" s="137" t="s">
        <v>412</v>
      </c>
      <c r="E69" s="138">
        <v>1817052</v>
      </c>
      <c r="F69" s="138">
        <v>0</v>
      </c>
      <c r="G69" s="138">
        <v>0</v>
      </c>
      <c r="H69" s="138">
        <v>1817052</v>
      </c>
      <c r="I69" s="138">
        <v>0</v>
      </c>
      <c r="J69" s="138">
        <v>0</v>
      </c>
      <c r="K69" s="139">
        <v>0</v>
      </c>
      <c r="L69" s="138">
        <v>1817052</v>
      </c>
    </row>
    <row r="70" spans="2:12" x14ac:dyDescent="0.25">
      <c r="B70" s="137" t="s">
        <v>290</v>
      </c>
      <c r="C70" s="137" t="s">
        <v>413</v>
      </c>
      <c r="D70" s="137" t="s">
        <v>414</v>
      </c>
      <c r="E70" s="138">
        <v>1817052</v>
      </c>
      <c r="F70" s="138">
        <v>0</v>
      </c>
      <c r="G70" s="138">
        <v>0</v>
      </c>
      <c r="H70" s="138">
        <v>1817052</v>
      </c>
      <c r="I70" s="138">
        <v>0</v>
      </c>
      <c r="J70" s="138">
        <v>0</v>
      </c>
      <c r="K70" s="139">
        <v>0</v>
      </c>
      <c r="L70" s="138">
        <v>1817052</v>
      </c>
    </row>
    <row r="71" spans="2:12" x14ac:dyDescent="0.25">
      <c r="B71" s="137" t="s">
        <v>290</v>
      </c>
      <c r="C71" s="137" t="s">
        <v>415</v>
      </c>
      <c r="D71" s="137" t="s">
        <v>416</v>
      </c>
      <c r="E71" s="138">
        <v>47753381</v>
      </c>
      <c r="F71" s="138">
        <v>0</v>
      </c>
      <c r="G71" s="138">
        <v>0</v>
      </c>
      <c r="H71" s="138">
        <v>47753381</v>
      </c>
      <c r="I71" s="138">
        <v>11338277</v>
      </c>
      <c r="J71" s="138">
        <v>11338277</v>
      </c>
      <c r="K71" s="139">
        <v>23.74</v>
      </c>
      <c r="L71" s="138">
        <v>36415104</v>
      </c>
    </row>
    <row r="72" spans="2:12" x14ac:dyDescent="0.25">
      <c r="B72" s="137" t="s">
        <v>290</v>
      </c>
      <c r="C72" s="137" t="s">
        <v>417</v>
      </c>
      <c r="D72" s="137" t="s">
        <v>418</v>
      </c>
      <c r="E72" s="138">
        <v>47753381</v>
      </c>
      <c r="F72" s="138">
        <v>0</v>
      </c>
      <c r="G72" s="138">
        <v>0</v>
      </c>
      <c r="H72" s="138">
        <v>47753381</v>
      </c>
      <c r="I72" s="138">
        <v>11338277</v>
      </c>
      <c r="J72" s="138">
        <v>11338277</v>
      </c>
      <c r="K72" s="139">
        <v>23.74</v>
      </c>
      <c r="L72" s="138">
        <v>36415104</v>
      </c>
    </row>
    <row r="73" spans="2:12" x14ac:dyDescent="0.25">
      <c r="B73" s="137" t="s">
        <v>290</v>
      </c>
      <c r="C73" s="137" t="s">
        <v>419</v>
      </c>
      <c r="D73" s="137" t="s">
        <v>420</v>
      </c>
      <c r="E73" s="138">
        <v>13640294</v>
      </c>
      <c r="F73" s="138">
        <v>0</v>
      </c>
      <c r="G73" s="138">
        <v>0</v>
      </c>
      <c r="H73" s="138">
        <v>13640294</v>
      </c>
      <c r="I73" s="138">
        <v>11120284</v>
      </c>
      <c r="J73" s="138">
        <v>11120284</v>
      </c>
      <c r="K73" s="139">
        <v>81.53</v>
      </c>
      <c r="L73" s="138">
        <v>2520010</v>
      </c>
    </row>
    <row r="74" spans="2:12" x14ac:dyDescent="0.25">
      <c r="B74" s="137" t="s">
        <v>290</v>
      </c>
      <c r="C74" s="137" t="s">
        <v>421</v>
      </c>
      <c r="D74" s="137" t="s">
        <v>422</v>
      </c>
      <c r="E74" s="138">
        <v>23274257</v>
      </c>
      <c r="F74" s="138">
        <v>0</v>
      </c>
      <c r="G74" s="138">
        <v>0</v>
      </c>
      <c r="H74" s="138">
        <v>23274257</v>
      </c>
      <c r="I74" s="138">
        <v>0</v>
      </c>
      <c r="J74" s="138">
        <v>0</v>
      </c>
      <c r="K74" s="139">
        <v>0</v>
      </c>
      <c r="L74" s="138">
        <v>23274257</v>
      </c>
    </row>
    <row r="75" spans="2:12" x14ac:dyDescent="0.25">
      <c r="B75" s="137" t="s">
        <v>290</v>
      </c>
      <c r="C75" s="137" t="s">
        <v>423</v>
      </c>
      <c r="D75" s="137" t="s">
        <v>424</v>
      </c>
      <c r="E75" s="138">
        <v>8918350</v>
      </c>
      <c r="F75" s="138">
        <v>0</v>
      </c>
      <c r="G75" s="138">
        <v>0</v>
      </c>
      <c r="H75" s="138">
        <v>8918350</v>
      </c>
      <c r="I75" s="138">
        <v>217993</v>
      </c>
      <c r="J75" s="138">
        <v>217993</v>
      </c>
      <c r="K75" s="139">
        <v>2.44</v>
      </c>
      <c r="L75" s="138">
        <v>8700357</v>
      </c>
    </row>
    <row r="76" spans="2:12" x14ac:dyDescent="0.25">
      <c r="B76" s="137" t="s">
        <v>290</v>
      </c>
      <c r="C76" s="137" t="s">
        <v>425</v>
      </c>
      <c r="D76" s="137" t="s">
        <v>426</v>
      </c>
      <c r="E76" s="138">
        <v>1920480</v>
      </c>
      <c r="F76" s="138">
        <v>0</v>
      </c>
      <c r="G76" s="138">
        <v>0</v>
      </c>
      <c r="H76" s="138">
        <v>1920480</v>
      </c>
      <c r="I76" s="138">
        <v>0</v>
      </c>
      <c r="J76" s="138">
        <v>0</v>
      </c>
      <c r="K76" s="139">
        <v>0</v>
      </c>
      <c r="L76" s="138">
        <v>1920480</v>
      </c>
    </row>
    <row r="77" spans="2:12" x14ac:dyDescent="0.25">
      <c r="B77" s="137" t="s">
        <v>290</v>
      </c>
      <c r="C77" s="137" t="s">
        <v>427</v>
      </c>
      <c r="D77" s="137" t="s">
        <v>428</v>
      </c>
      <c r="E77" s="138">
        <v>4227184</v>
      </c>
      <c r="F77" s="138">
        <v>0</v>
      </c>
      <c r="G77" s="138">
        <v>0</v>
      </c>
      <c r="H77" s="138">
        <v>4227184</v>
      </c>
      <c r="I77" s="138">
        <v>0</v>
      </c>
      <c r="J77" s="138">
        <v>0</v>
      </c>
      <c r="K77" s="139">
        <v>0</v>
      </c>
      <c r="L77" s="138">
        <v>4227184</v>
      </c>
    </row>
    <row r="78" spans="2:12" x14ac:dyDescent="0.25">
      <c r="B78" s="137" t="s">
        <v>290</v>
      </c>
      <c r="C78" s="137" t="s">
        <v>429</v>
      </c>
      <c r="D78" s="137" t="s">
        <v>430</v>
      </c>
      <c r="E78" s="138">
        <v>33000000</v>
      </c>
      <c r="F78" s="138">
        <v>0</v>
      </c>
      <c r="G78" s="138">
        <v>0</v>
      </c>
      <c r="H78" s="138">
        <v>33000000</v>
      </c>
      <c r="I78" s="138">
        <v>0</v>
      </c>
      <c r="J78" s="138">
        <v>0</v>
      </c>
      <c r="K78" s="139">
        <v>0</v>
      </c>
      <c r="L78" s="138">
        <v>33000000</v>
      </c>
    </row>
    <row r="79" spans="2:12" x14ac:dyDescent="0.25">
      <c r="B79" s="137" t="s">
        <v>290</v>
      </c>
      <c r="C79" s="137" t="s">
        <v>431</v>
      </c>
      <c r="D79" s="137" t="s">
        <v>432</v>
      </c>
      <c r="E79" s="138">
        <v>112954458</v>
      </c>
      <c r="F79" s="138">
        <v>0</v>
      </c>
      <c r="G79" s="138">
        <v>0</v>
      </c>
      <c r="H79" s="138">
        <v>112954458</v>
      </c>
      <c r="I79" s="138">
        <v>0</v>
      </c>
      <c r="J79" s="138">
        <v>0</v>
      </c>
      <c r="K79" s="139">
        <v>0</v>
      </c>
      <c r="L79" s="138">
        <v>112954458</v>
      </c>
    </row>
    <row r="80" spans="2:12" x14ac:dyDescent="0.25">
      <c r="B80" s="137" t="s">
        <v>290</v>
      </c>
      <c r="C80" s="137" t="s">
        <v>433</v>
      </c>
      <c r="D80" s="137" t="s">
        <v>434</v>
      </c>
      <c r="E80" s="138">
        <v>29946102</v>
      </c>
      <c r="F80" s="138">
        <v>0</v>
      </c>
      <c r="G80" s="138">
        <v>0</v>
      </c>
      <c r="H80" s="138">
        <v>29946102</v>
      </c>
      <c r="I80" s="138">
        <v>0</v>
      </c>
      <c r="J80" s="138">
        <v>0</v>
      </c>
      <c r="K80" s="139">
        <v>0</v>
      </c>
      <c r="L80" s="138">
        <v>29946102</v>
      </c>
    </row>
    <row r="81" spans="2:12" s="140" customFormat="1" x14ac:dyDescent="0.25">
      <c r="B81" s="133" t="s">
        <v>290</v>
      </c>
      <c r="C81" s="133" t="s">
        <v>435</v>
      </c>
      <c r="D81" s="133" t="s">
        <v>436</v>
      </c>
      <c r="E81" s="134">
        <v>54199184088</v>
      </c>
      <c r="F81" s="134">
        <v>0</v>
      </c>
      <c r="G81" s="134">
        <v>0</v>
      </c>
      <c r="H81" s="134">
        <v>54199184088</v>
      </c>
      <c r="I81" s="134">
        <v>5927781</v>
      </c>
      <c r="J81" s="134">
        <v>5927781</v>
      </c>
      <c r="K81" s="136">
        <v>0.01</v>
      </c>
      <c r="L81" s="134">
        <v>54193256307</v>
      </c>
    </row>
    <row r="82" spans="2:12" s="140" customFormat="1" x14ac:dyDescent="0.25">
      <c r="B82" s="133" t="s">
        <v>290</v>
      </c>
      <c r="C82" s="133" t="s">
        <v>437</v>
      </c>
      <c r="D82" s="133" t="s">
        <v>438</v>
      </c>
      <c r="E82" s="134">
        <v>54199184088</v>
      </c>
      <c r="F82" s="134">
        <v>0</v>
      </c>
      <c r="G82" s="134">
        <v>0</v>
      </c>
      <c r="H82" s="134">
        <v>54199184088</v>
      </c>
      <c r="I82" s="134">
        <v>5927781</v>
      </c>
      <c r="J82" s="134">
        <v>5927781</v>
      </c>
      <c r="K82" s="136">
        <v>0.01</v>
      </c>
      <c r="L82" s="134">
        <v>54193256307</v>
      </c>
    </row>
    <row r="83" spans="2:12" x14ac:dyDescent="0.25">
      <c r="B83" s="137" t="s">
        <v>290</v>
      </c>
      <c r="C83" s="137" t="s">
        <v>439</v>
      </c>
      <c r="D83" s="137" t="s">
        <v>440</v>
      </c>
      <c r="E83" s="138">
        <v>54199184088</v>
      </c>
      <c r="F83" s="138">
        <v>0</v>
      </c>
      <c r="G83" s="138">
        <v>0</v>
      </c>
      <c r="H83" s="138">
        <v>54199184088</v>
      </c>
      <c r="I83" s="138">
        <v>5927781</v>
      </c>
      <c r="J83" s="138">
        <v>5927781</v>
      </c>
      <c r="K83" s="139">
        <v>0.01</v>
      </c>
      <c r="L83" s="138">
        <v>54193256307</v>
      </c>
    </row>
    <row r="84" spans="2:12" x14ac:dyDescent="0.25">
      <c r="B84" s="137" t="s">
        <v>290</v>
      </c>
      <c r="C84" s="137" t="s">
        <v>441</v>
      </c>
      <c r="D84" s="137" t="s">
        <v>442</v>
      </c>
      <c r="E84" s="138">
        <v>50168714950</v>
      </c>
      <c r="F84" s="138">
        <v>0</v>
      </c>
      <c r="G84" s="138">
        <v>0</v>
      </c>
      <c r="H84" s="138">
        <v>50168714950</v>
      </c>
      <c r="I84" s="138">
        <v>5927781</v>
      </c>
      <c r="J84" s="138">
        <v>5927781</v>
      </c>
      <c r="K84" s="139">
        <v>0.01</v>
      </c>
      <c r="L84" s="138">
        <v>50162787169</v>
      </c>
    </row>
    <row r="85" spans="2:12" x14ac:dyDescent="0.25">
      <c r="B85" s="137" t="s">
        <v>290</v>
      </c>
      <c r="C85" s="137" t="s">
        <v>443</v>
      </c>
      <c r="D85" s="137" t="s">
        <v>444</v>
      </c>
      <c r="E85" s="138">
        <v>1928411035</v>
      </c>
      <c r="F85" s="138">
        <v>0</v>
      </c>
      <c r="G85" s="138">
        <v>0</v>
      </c>
      <c r="H85" s="138">
        <v>1928411035</v>
      </c>
      <c r="I85" s="138">
        <v>0</v>
      </c>
      <c r="J85" s="138">
        <v>0</v>
      </c>
      <c r="K85" s="139">
        <v>0</v>
      </c>
      <c r="L85" s="138">
        <v>1928411035</v>
      </c>
    </row>
    <row r="86" spans="2:12" x14ac:dyDescent="0.25">
      <c r="B86" s="137" t="s">
        <v>290</v>
      </c>
      <c r="C86" s="137" t="s">
        <v>445</v>
      </c>
      <c r="D86" s="137" t="s">
        <v>446</v>
      </c>
      <c r="E86" s="138">
        <v>1928411035</v>
      </c>
      <c r="F86" s="138">
        <v>0</v>
      </c>
      <c r="G86" s="138">
        <v>0</v>
      </c>
      <c r="H86" s="138">
        <v>1928411035</v>
      </c>
      <c r="I86" s="138">
        <v>0</v>
      </c>
      <c r="J86" s="138">
        <v>0</v>
      </c>
      <c r="K86" s="139">
        <v>0</v>
      </c>
      <c r="L86" s="138">
        <v>1928411035</v>
      </c>
    </row>
    <row r="87" spans="2:12" x14ac:dyDescent="0.25">
      <c r="B87" s="137" t="s">
        <v>290</v>
      </c>
      <c r="C87" s="137" t="s">
        <v>447</v>
      </c>
      <c r="D87" s="137" t="s">
        <v>448</v>
      </c>
      <c r="E87" s="138">
        <v>1928411035</v>
      </c>
      <c r="F87" s="138">
        <v>0</v>
      </c>
      <c r="G87" s="138">
        <v>0</v>
      </c>
      <c r="H87" s="138">
        <v>1928411035</v>
      </c>
      <c r="I87" s="138">
        <v>0</v>
      </c>
      <c r="J87" s="138">
        <v>0</v>
      </c>
      <c r="K87" s="139">
        <v>0</v>
      </c>
      <c r="L87" s="138">
        <v>1928411035</v>
      </c>
    </row>
    <row r="88" spans="2:12" x14ac:dyDescent="0.25">
      <c r="B88" s="137" t="s">
        <v>290</v>
      </c>
      <c r="C88" s="137" t="s">
        <v>449</v>
      </c>
      <c r="D88" s="137" t="s">
        <v>450</v>
      </c>
      <c r="E88" s="138">
        <v>48240303915</v>
      </c>
      <c r="F88" s="138">
        <v>0</v>
      </c>
      <c r="G88" s="138">
        <v>0</v>
      </c>
      <c r="H88" s="138">
        <v>48240303915</v>
      </c>
      <c r="I88" s="138">
        <v>5927781</v>
      </c>
      <c r="J88" s="138">
        <v>5927781</v>
      </c>
      <c r="K88" s="139">
        <v>0.01</v>
      </c>
      <c r="L88" s="138">
        <v>48234376134</v>
      </c>
    </row>
    <row r="89" spans="2:12" x14ac:dyDescent="0.25">
      <c r="B89" s="137" t="s">
        <v>290</v>
      </c>
      <c r="C89" s="137" t="s">
        <v>451</v>
      </c>
      <c r="D89" s="137" t="s">
        <v>452</v>
      </c>
      <c r="E89" s="138">
        <v>48240303915</v>
      </c>
      <c r="F89" s="138">
        <v>0</v>
      </c>
      <c r="G89" s="138">
        <v>0</v>
      </c>
      <c r="H89" s="138">
        <v>48240303915</v>
      </c>
      <c r="I89" s="138">
        <v>5927781</v>
      </c>
      <c r="J89" s="138">
        <v>5927781</v>
      </c>
      <c r="K89" s="139">
        <v>0.01</v>
      </c>
      <c r="L89" s="138">
        <v>48234376134</v>
      </c>
    </row>
    <row r="90" spans="2:12" x14ac:dyDescent="0.25">
      <c r="B90" s="137" t="s">
        <v>290</v>
      </c>
      <c r="C90" s="137" t="s">
        <v>453</v>
      </c>
      <c r="D90" s="137" t="s">
        <v>302</v>
      </c>
      <c r="E90" s="138">
        <v>5544900174</v>
      </c>
      <c r="F90" s="138">
        <v>0</v>
      </c>
      <c r="G90" s="138">
        <v>0</v>
      </c>
      <c r="H90" s="138">
        <v>5544900174</v>
      </c>
      <c r="I90" s="138">
        <v>2437046</v>
      </c>
      <c r="J90" s="138">
        <v>2437046</v>
      </c>
      <c r="K90" s="139">
        <v>0.04</v>
      </c>
      <c r="L90" s="138">
        <v>5542463128</v>
      </c>
    </row>
    <row r="91" spans="2:12" x14ac:dyDescent="0.25">
      <c r="B91" s="137" t="s">
        <v>290</v>
      </c>
      <c r="C91" s="137" t="s">
        <v>454</v>
      </c>
      <c r="D91" s="137" t="s">
        <v>374</v>
      </c>
      <c r="E91" s="138">
        <v>4136568647</v>
      </c>
      <c r="F91" s="138">
        <v>0</v>
      </c>
      <c r="G91" s="138">
        <v>0</v>
      </c>
      <c r="H91" s="138">
        <v>4136568647</v>
      </c>
      <c r="I91" s="138">
        <v>0</v>
      </c>
      <c r="J91" s="138">
        <v>0</v>
      </c>
      <c r="K91" s="139">
        <v>0</v>
      </c>
      <c r="L91" s="138">
        <v>4136568647</v>
      </c>
    </row>
    <row r="92" spans="2:12" x14ac:dyDescent="0.25">
      <c r="B92" s="137" t="s">
        <v>290</v>
      </c>
      <c r="C92" s="137" t="s">
        <v>455</v>
      </c>
      <c r="D92" s="137" t="s">
        <v>456</v>
      </c>
      <c r="E92" s="138">
        <v>26101244769</v>
      </c>
      <c r="F92" s="138">
        <v>0</v>
      </c>
      <c r="G92" s="138">
        <v>0</v>
      </c>
      <c r="H92" s="138">
        <v>26101244769</v>
      </c>
      <c r="I92" s="138">
        <v>0</v>
      </c>
      <c r="J92" s="138">
        <v>0</v>
      </c>
      <c r="K92" s="139">
        <v>0</v>
      </c>
      <c r="L92" s="138">
        <v>26101244769</v>
      </c>
    </row>
    <row r="93" spans="2:12" x14ac:dyDescent="0.25">
      <c r="B93" s="137" t="s">
        <v>290</v>
      </c>
      <c r="C93" s="137" t="s">
        <v>457</v>
      </c>
      <c r="D93" s="137" t="s">
        <v>314</v>
      </c>
      <c r="E93" s="138">
        <v>233782523</v>
      </c>
      <c r="F93" s="138">
        <v>0</v>
      </c>
      <c r="G93" s="138">
        <v>0</v>
      </c>
      <c r="H93" s="138">
        <v>233782523</v>
      </c>
      <c r="I93" s="138">
        <v>0</v>
      </c>
      <c r="J93" s="138">
        <v>0</v>
      </c>
      <c r="K93" s="139">
        <v>0</v>
      </c>
      <c r="L93" s="138">
        <v>233782523</v>
      </c>
    </row>
    <row r="94" spans="2:12" x14ac:dyDescent="0.25">
      <c r="B94" s="137" t="s">
        <v>290</v>
      </c>
      <c r="C94" s="137" t="s">
        <v>447</v>
      </c>
      <c r="D94" s="137" t="s">
        <v>448</v>
      </c>
      <c r="E94" s="138">
        <v>11363490273</v>
      </c>
      <c r="F94" s="138">
        <v>0</v>
      </c>
      <c r="G94" s="138">
        <v>0</v>
      </c>
      <c r="H94" s="138">
        <v>11363490273</v>
      </c>
      <c r="I94" s="138">
        <v>0</v>
      </c>
      <c r="J94" s="138">
        <v>0</v>
      </c>
      <c r="K94" s="139">
        <v>0</v>
      </c>
      <c r="L94" s="138">
        <v>11363490273</v>
      </c>
    </row>
    <row r="95" spans="2:12" x14ac:dyDescent="0.25">
      <c r="B95" s="137" t="s">
        <v>290</v>
      </c>
      <c r="C95" s="137" t="s">
        <v>458</v>
      </c>
      <c r="D95" s="137" t="s">
        <v>459</v>
      </c>
      <c r="E95" s="138">
        <v>152632226</v>
      </c>
      <c r="F95" s="138">
        <v>0</v>
      </c>
      <c r="G95" s="138">
        <v>0</v>
      </c>
      <c r="H95" s="138">
        <v>152632226</v>
      </c>
      <c r="I95" s="138">
        <v>0</v>
      </c>
      <c r="J95" s="138">
        <v>0</v>
      </c>
      <c r="K95" s="139">
        <v>0</v>
      </c>
      <c r="L95" s="138">
        <v>152632226</v>
      </c>
    </row>
    <row r="96" spans="2:12" x14ac:dyDescent="0.25">
      <c r="B96" s="137" t="s">
        <v>290</v>
      </c>
      <c r="C96" s="137" t="s">
        <v>301</v>
      </c>
      <c r="D96" s="137" t="s">
        <v>302</v>
      </c>
      <c r="E96" s="138">
        <v>707685303</v>
      </c>
      <c r="F96" s="138">
        <v>0</v>
      </c>
      <c r="G96" s="138">
        <v>0</v>
      </c>
      <c r="H96" s="138">
        <v>707685303</v>
      </c>
      <c r="I96" s="138">
        <v>3490735</v>
      </c>
      <c r="J96" s="138">
        <v>3490735</v>
      </c>
      <c r="K96" s="139">
        <v>0.49</v>
      </c>
      <c r="L96" s="138">
        <v>704194568</v>
      </c>
    </row>
    <row r="97" spans="2:12" x14ac:dyDescent="0.25">
      <c r="B97" s="137" t="s">
        <v>290</v>
      </c>
      <c r="C97" s="137" t="s">
        <v>460</v>
      </c>
      <c r="D97" s="137" t="s">
        <v>461</v>
      </c>
      <c r="E97" s="138">
        <v>1576053656</v>
      </c>
      <c r="F97" s="138">
        <v>0</v>
      </c>
      <c r="G97" s="138">
        <v>0</v>
      </c>
      <c r="H97" s="138">
        <v>1576053656</v>
      </c>
      <c r="I97" s="138">
        <v>0</v>
      </c>
      <c r="J97" s="138">
        <v>0</v>
      </c>
      <c r="K97" s="139">
        <v>0</v>
      </c>
      <c r="L97" s="138">
        <v>1576053656</v>
      </c>
    </row>
    <row r="98" spans="2:12" x14ac:dyDescent="0.25">
      <c r="B98" s="137" t="s">
        <v>290</v>
      </c>
      <c r="C98" s="137" t="s">
        <v>462</v>
      </c>
      <c r="D98" s="137" t="s">
        <v>463</v>
      </c>
      <c r="E98" s="138">
        <v>1576053656</v>
      </c>
      <c r="F98" s="138">
        <v>0</v>
      </c>
      <c r="G98" s="138">
        <v>0</v>
      </c>
      <c r="H98" s="138">
        <v>1576053656</v>
      </c>
      <c r="I98" s="138">
        <v>0</v>
      </c>
      <c r="J98" s="138">
        <v>0</v>
      </c>
      <c r="K98" s="139">
        <v>0</v>
      </c>
      <c r="L98" s="138">
        <v>1576053656</v>
      </c>
    </row>
    <row r="99" spans="2:12" x14ac:dyDescent="0.25">
      <c r="B99" s="137" t="s">
        <v>290</v>
      </c>
      <c r="C99" s="137" t="s">
        <v>464</v>
      </c>
      <c r="D99" s="137" t="s">
        <v>465</v>
      </c>
      <c r="E99" s="138">
        <v>1576053656</v>
      </c>
      <c r="F99" s="138">
        <v>0</v>
      </c>
      <c r="G99" s="138">
        <v>0</v>
      </c>
      <c r="H99" s="138">
        <v>1576053656</v>
      </c>
      <c r="I99" s="138">
        <v>0</v>
      </c>
      <c r="J99" s="138">
        <v>0</v>
      </c>
      <c r="K99" s="139">
        <v>0</v>
      </c>
      <c r="L99" s="138">
        <v>1576053656</v>
      </c>
    </row>
    <row r="100" spans="2:12" x14ac:dyDescent="0.25">
      <c r="B100" s="137" t="s">
        <v>290</v>
      </c>
      <c r="C100" s="137" t="s">
        <v>453</v>
      </c>
      <c r="D100" s="137" t="s">
        <v>302</v>
      </c>
      <c r="E100" s="138">
        <v>8440001</v>
      </c>
      <c r="F100" s="138">
        <v>0</v>
      </c>
      <c r="G100" s="138">
        <v>0</v>
      </c>
      <c r="H100" s="138">
        <v>8440001</v>
      </c>
      <c r="I100" s="138">
        <v>0</v>
      </c>
      <c r="J100" s="138">
        <v>0</v>
      </c>
      <c r="K100" s="139">
        <v>0</v>
      </c>
      <c r="L100" s="138">
        <v>8440001</v>
      </c>
    </row>
    <row r="101" spans="2:12" x14ac:dyDescent="0.25">
      <c r="B101" s="137" t="s">
        <v>290</v>
      </c>
      <c r="C101" s="137" t="s">
        <v>454</v>
      </c>
      <c r="D101" s="137" t="s">
        <v>374</v>
      </c>
      <c r="E101" s="138">
        <v>1567613655</v>
      </c>
      <c r="F101" s="138">
        <v>0</v>
      </c>
      <c r="G101" s="138">
        <v>0</v>
      </c>
      <c r="H101" s="138">
        <v>1567613655</v>
      </c>
      <c r="I101" s="138">
        <v>0</v>
      </c>
      <c r="J101" s="138">
        <v>0</v>
      </c>
      <c r="K101" s="139">
        <v>0</v>
      </c>
      <c r="L101" s="138">
        <v>1567613655</v>
      </c>
    </row>
    <row r="102" spans="2:12" x14ac:dyDescent="0.25">
      <c r="B102" s="137" t="s">
        <v>290</v>
      </c>
      <c r="C102" s="137" t="s">
        <v>466</v>
      </c>
      <c r="D102" s="137" t="s">
        <v>467</v>
      </c>
      <c r="E102" s="138">
        <v>2454415482</v>
      </c>
      <c r="F102" s="138">
        <v>0</v>
      </c>
      <c r="G102" s="138">
        <v>0</v>
      </c>
      <c r="H102" s="138">
        <v>2454415482</v>
      </c>
      <c r="I102" s="138">
        <v>0</v>
      </c>
      <c r="J102" s="138">
        <v>0</v>
      </c>
      <c r="K102" s="139">
        <v>0</v>
      </c>
      <c r="L102" s="138">
        <v>2454415482</v>
      </c>
    </row>
    <row r="103" spans="2:12" x14ac:dyDescent="0.25">
      <c r="B103" s="137" t="s">
        <v>290</v>
      </c>
      <c r="C103" s="137" t="s">
        <v>468</v>
      </c>
      <c r="D103" s="137" t="s">
        <v>469</v>
      </c>
      <c r="E103" s="138">
        <v>2454415482</v>
      </c>
      <c r="F103" s="138">
        <v>0</v>
      </c>
      <c r="G103" s="138">
        <v>0</v>
      </c>
      <c r="H103" s="138">
        <v>2454415482</v>
      </c>
      <c r="I103" s="138">
        <v>0</v>
      </c>
      <c r="J103" s="138">
        <v>0</v>
      </c>
      <c r="K103" s="139">
        <v>0</v>
      </c>
      <c r="L103" s="138">
        <v>2454415482</v>
      </c>
    </row>
    <row r="104" spans="2:12" x14ac:dyDescent="0.25">
      <c r="B104" s="137" t="s">
        <v>290</v>
      </c>
      <c r="C104" s="137" t="s">
        <v>470</v>
      </c>
      <c r="D104" s="137" t="s">
        <v>471</v>
      </c>
      <c r="E104" s="138">
        <v>2454415482</v>
      </c>
      <c r="F104" s="138">
        <v>0</v>
      </c>
      <c r="G104" s="138">
        <v>0</v>
      </c>
      <c r="H104" s="138">
        <v>2454415482</v>
      </c>
      <c r="I104" s="138">
        <v>0</v>
      </c>
      <c r="J104" s="138">
        <v>0</v>
      </c>
      <c r="K104" s="139">
        <v>0</v>
      </c>
      <c r="L104" s="138">
        <v>2454415482</v>
      </c>
    </row>
    <row r="105" spans="2:12" x14ac:dyDescent="0.25">
      <c r="B105" s="137" t="s">
        <v>290</v>
      </c>
      <c r="C105" s="137" t="s">
        <v>454</v>
      </c>
      <c r="D105" s="137" t="s">
        <v>374</v>
      </c>
      <c r="E105" s="138">
        <v>426698728</v>
      </c>
      <c r="F105" s="138">
        <v>0</v>
      </c>
      <c r="G105" s="138">
        <v>0</v>
      </c>
      <c r="H105" s="138">
        <v>426698728</v>
      </c>
      <c r="I105" s="138">
        <v>0</v>
      </c>
      <c r="J105" s="138">
        <v>0</v>
      </c>
      <c r="K105" s="139">
        <v>0</v>
      </c>
      <c r="L105" s="138">
        <v>426698728</v>
      </c>
    </row>
    <row r="106" spans="2:12" x14ac:dyDescent="0.25">
      <c r="B106" s="137" t="s">
        <v>290</v>
      </c>
      <c r="C106" s="137" t="s">
        <v>472</v>
      </c>
      <c r="D106" s="137" t="s">
        <v>473</v>
      </c>
      <c r="E106" s="138">
        <v>31096492</v>
      </c>
      <c r="F106" s="138">
        <v>0</v>
      </c>
      <c r="G106" s="138">
        <v>0</v>
      </c>
      <c r="H106" s="138">
        <v>31096492</v>
      </c>
      <c r="I106" s="138">
        <v>0</v>
      </c>
      <c r="J106" s="138">
        <v>0</v>
      </c>
      <c r="K106" s="139">
        <v>0</v>
      </c>
      <c r="L106" s="138">
        <v>31096492</v>
      </c>
    </row>
    <row r="107" spans="2:12" x14ac:dyDescent="0.25">
      <c r="B107" s="137" t="s">
        <v>290</v>
      </c>
      <c r="C107" s="137" t="s">
        <v>474</v>
      </c>
      <c r="D107" s="137" t="s">
        <v>475</v>
      </c>
      <c r="E107" s="138">
        <v>467593041</v>
      </c>
      <c r="F107" s="138">
        <v>0</v>
      </c>
      <c r="G107" s="138">
        <v>0</v>
      </c>
      <c r="H107" s="138">
        <v>467593041</v>
      </c>
      <c r="I107" s="138">
        <v>0</v>
      </c>
      <c r="J107" s="138">
        <v>0</v>
      </c>
      <c r="K107" s="139">
        <v>0</v>
      </c>
      <c r="L107" s="138">
        <v>467593041</v>
      </c>
    </row>
    <row r="108" spans="2:12" x14ac:dyDescent="0.25">
      <c r="B108" s="137" t="s">
        <v>290</v>
      </c>
      <c r="C108" s="137" t="s">
        <v>447</v>
      </c>
      <c r="D108" s="137" t="s">
        <v>448</v>
      </c>
      <c r="E108" s="138">
        <v>267335707</v>
      </c>
      <c r="F108" s="138">
        <v>0</v>
      </c>
      <c r="G108" s="138">
        <v>0</v>
      </c>
      <c r="H108" s="138">
        <v>267335707</v>
      </c>
      <c r="I108" s="138">
        <v>0</v>
      </c>
      <c r="J108" s="138">
        <v>0</v>
      </c>
      <c r="K108" s="139">
        <v>0</v>
      </c>
      <c r="L108" s="138">
        <v>267335707</v>
      </c>
    </row>
    <row r="109" spans="2:12" x14ac:dyDescent="0.25">
      <c r="B109" s="137" t="s">
        <v>290</v>
      </c>
      <c r="C109" s="137" t="s">
        <v>297</v>
      </c>
      <c r="D109" s="137" t="s">
        <v>298</v>
      </c>
      <c r="E109" s="138">
        <v>594284234</v>
      </c>
      <c r="F109" s="138">
        <v>0</v>
      </c>
      <c r="G109" s="138">
        <v>0</v>
      </c>
      <c r="H109" s="138">
        <v>594284234</v>
      </c>
      <c r="I109" s="138">
        <v>0</v>
      </c>
      <c r="J109" s="138">
        <v>0</v>
      </c>
      <c r="K109" s="139">
        <v>0</v>
      </c>
      <c r="L109" s="138">
        <v>594284234</v>
      </c>
    </row>
    <row r="110" spans="2:12" x14ac:dyDescent="0.25">
      <c r="B110" s="137" t="s">
        <v>290</v>
      </c>
      <c r="C110" s="137" t="s">
        <v>301</v>
      </c>
      <c r="D110" s="137" t="s">
        <v>302</v>
      </c>
      <c r="E110" s="138">
        <v>667407280</v>
      </c>
      <c r="F110" s="138">
        <v>0</v>
      </c>
      <c r="G110" s="138">
        <v>0</v>
      </c>
      <c r="H110" s="138">
        <v>667407280</v>
      </c>
      <c r="I110" s="138">
        <v>0</v>
      </c>
      <c r="J110" s="138">
        <v>0</v>
      </c>
      <c r="K110" s="139">
        <v>0</v>
      </c>
      <c r="L110" s="138">
        <v>667407280</v>
      </c>
    </row>
    <row r="111" spans="2:12" s="144" customFormat="1" ht="12" x14ac:dyDescent="0.2">
      <c r="B111" s="141"/>
      <c r="C111" s="142"/>
      <c r="D111" s="142"/>
      <c r="E111" s="142"/>
      <c r="F111" s="142"/>
      <c r="G111" s="142"/>
      <c r="H111" s="142"/>
      <c r="I111" s="142"/>
      <c r="J111" s="142"/>
      <c r="K111" s="142"/>
      <c r="L111" s="143"/>
    </row>
    <row r="112" spans="2:12" s="144" customFormat="1" ht="12" x14ac:dyDescent="0.2">
      <c r="B112" s="145"/>
      <c r="C112" s="146"/>
      <c r="D112" s="146"/>
      <c r="E112" s="146"/>
      <c r="F112" s="146"/>
      <c r="G112" s="146"/>
      <c r="H112" s="146"/>
      <c r="I112" s="146"/>
      <c r="J112" s="146"/>
      <c r="K112" s="146"/>
      <c r="L112" s="147"/>
    </row>
    <row r="113" spans="2:12" s="144" customFormat="1" ht="12" x14ac:dyDescent="0.2">
      <c r="B113" s="145"/>
      <c r="C113" s="146"/>
      <c r="D113" s="146"/>
      <c r="E113" s="146"/>
      <c r="F113" s="146"/>
      <c r="G113" s="146"/>
      <c r="H113" s="146"/>
      <c r="I113" s="146"/>
      <c r="J113" s="146"/>
      <c r="K113" s="146"/>
      <c r="L113" s="147"/>
    </row>
    <row r="114" spans="2:12" s="144" customFormat="1" ht="12" x14ac:dyDescent="0.2">
      <c r="B114" s="145"/>
      <c r="C114" s="146"/>
      <c r="D114" s="146"/>
      <c r="E114" s="146"/>
      <c r="F114" s="146"/>
      <c r="G114" s="146"/>
      <c r="H114" s="146"/>
      <c r="I114" s="146"/>
      <c r="J114" s="146"/>
      <c r="K114" s="146"/>
      <c r="L114" s="147"/>
    </row>
    <row r="115" spans="2:12" s="144" customFormat="1" ht="12" x14ac:dyDescent="0.2">
      <c r="B115" s="145"/>
      <c r="C115" s="146"/>
      <c r="D115" s="146"/>
      <c r="E115" s="146"/>
      <c r="F115" s="146"/>
      <c r="G115" s="146"/>
      <c r="H115" s="146"/>
      <c r="I115" s="146"/>
      <c r="J115" s="146"/>
      <c r="K115" s="146"/>
      <c r="L115" s="147"/>
    </row>
    <row r="116" spans="2:12" s="144" customFormat="1" ht="12" x14ac:dyDescent="0.2">
      <c r="B116" s="145"/>
      <c r="C116" s="146"/>
      <c r="D116" s="142" t="s">
        <v>177</v>
      </c>
      <c r="E116" s="146"/>
      <c r="F116" s="146"/>
      <c r="G116" s="146"/>
      <c r="H116" s="148" t="s">
        <v>178</v>
      </c>
      <c r="I116" s="148"/>
      <c r="J116" s="146"/>
      <c r="K116" s="146"/>
      <c r="L116" s="147"/>
    </row>
    <row r="117" spans="2:12" s="144" customFormat="1" ht="12" x14ac:dyDescent="0.2">
      <c r="B117" s="145"/>
      <c r="C117" s="146"/>
      <c r="D117" s="146" t="s">
        <v>179</v>
      </c>
      <c r="E117" s="146"/>
      <c r="F117" s="146"/>
      <c r="G117" s="146"/>
      <c r="H117" s="149" t="s">
        <v>180</v>
      </c>
      <c r="I117" s="149"/>
      <c r="J117" s="146"/>
      <c r="K117" s="146"/>
      <c r="L117" s="147"/>
    </row>
    <row r="118" spans="2:12" s="144" customFormat="1" ht="12" x14ac:dyDescent="0.2">
      <c r="B118" s="145"/>
      <c r="C118" s="146"/>
      <c r="D118" s="146" t="s">
        <v>181</v>
      </c>
      <c r="E118" s="146"/>
      <c r="F118" s="146"/>
      <c r="G118" s="146"/>
      <c r="H118" s="149" t="s">
        <v>182</v>
      </c>
      <c r="I118" s="149"/>
      <c r="J118" s="146"/>
      <c r="K118" s="146"/>
      <c r="L118" s="147"/>
    </row>
    <row r="119" spans="2:12" s="144" customFormat="1" ht="12" x14ac:dyDescent="0.2">
      <c r="B119" s="150"/>
      <c r="C119" s="151"/>
      <c r="D119" s="151" t="s">
        <v>183</v>
      </c>
      <c r="E119" s="151"/>
      <c r="F119" s="151"/>
      <c r="G119" s="151"/>
      <c r="H119" s="152" t="s">
        <v>183</v>
      </c>
      <c r="I119" s="152"/>
      <c r="J119" s="151"/>
      <c r="K119" s="151"/>
      <c r="L119" s="153"/>
    </row>
  </sheetData>
  <mergeCells count="10">
    <mergeCell ref="H116:I116"/>
    <mergeCell ref="H117:I117"/>
    <mergeCell ref="H118:I118"/>
    <mergeCell ref="H119:I119"/>
    <mergeCell ref="B1:L1"/>
    <mergeCell ref="B2:L2"/>
    <mergeCell ref="B3:L3"/>
    <mergeCell ref="B4:L4"/>
    <mergeCell ref="K5:L5"/>
    <mergeCell ref="K6:L6"/>
  </mergeCells>
  <printOptions horizontalCentered="1"/>
  <pageMargins left="0.55118110236220474" right="0.55118110236220474" top="0.78740157480314965" bottom="0.78740157480314965" header="0.51181102362204722" footer="0.51181102362204722"/>
  <pageSetup paperSize="5" scale="6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EJEC GASTOs DEF ENERO</vt:lpstr>
      <vt:lpstr>EJEC RESERV INGRESOS ENERO</vt:lpstr>
      <vt:lpstr>EJEC INGRESOS ENERO</vt:lpstr>
      <vt:lpstr>EJEC RESERVAS ENERO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Santos Murillo, Maria Eva</dc:creator>
  <cp:lastModifiedBy>Santos Murillo, Maria Eva</cp:lastModifiedBy>
  <cp:lastPrinted>2022-02-17T01:19:20Z</cp:lastPrinted>
  <dcterms:created xsi:type="dcterms:W3CDTF">2022-02-08T00:58:14Z</dcterms:created>
  <dcterms:modified xsi:type="dcterms:W3CDTF">2022-02-18T21:50:17Z</dcterms:modified>
</cp:coreProperties>
</file>