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PRESUPUESTO_2021\REPORTES SEPTIEMBRE\Ejecuciones\"/>
    </mc:Choice>
  </mc:AlternateContent>
  <xr:revisionPtr revIDLastSave="0" documentId="13_ncr:1_{B0044A3A-580E-4890-823C-0C48912B3A0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JEC GASTOS 30 SEPT" sheetId="1" r:id="rId1"/>
    <sheet name="EJEC RESERVAS 30 SEPT" sheetId="2" r:id="rId2"/>
    <sheet name="EJEC RENTAS E INGRESOS 30 SEPT" sheetId="3" r:id="rId3"/>
    <sheet name="EJEC RESERV INGRESOS 30 SEP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5" i="4" s="1"/>
  <c r="F28" i="4"/>
  <c r="F27" i="4"/>
  <c r="S26" i="4"/>
  <c r="T26" i="4" s="1"/>
  <c r="F26" i="4"/>
  <c r="S25" i="4"/>
  <c r="T25" i="4" s="1"/>
  <c r="R25" i="4"/>
  <c r="R23" i="4" s="1"/>
  <c r="R32" i="4" s="1"/>
  <c r="Q25" i="4"/>
  <c r="Q23" i="4" s="1"/>
  <c r="Q32" i="4" s="1"/>
  <c r="P25" i="4"/>
  <c r="P23" i="4" s="1"/>
  <c r="P32" i="4" s="1"/>
  <c r="O25" i="4"/>
  <c r="N25" i="4"/>
  <c r="N23" i="4" s="1"/>
  <c r="N32" i="4" s="1"/>
  <c r="M25" i="4"/>
  <c r="L25" i="4"/>
  <c r="K25" i="4"/>
  <c r="J25" i="4"/>
  <c r="J23" i="4" s="1"/>
  <c r="J32" i="4" s="1"/>
  <c r="I25" i="4"/>
  <c r="H25" i="4"/>
  <c r="H23" i="4" s="1"/>
  <c r="H32" i="4" s="1"/>
  <c r="G25" i="4"/>
  <c r="G23" i="4" s="1"/>
  <c r="G32" i="4" s="1"/>
  <c r="E25" i="4"/>
  <c r="E23" i="4" s="1"/>
  <c r="E32" i="4" s="1"/>
  <c r="D25" i="4"/>
  <c r="D23" i="4" s="1"/>
  <c r="D32" i="4" s="1"/>
  <c r="K24" i="4"/>
  <c r="F24" i="4"/>
  <c r="F23" i="4" s="1"/>
  <c r="F32" i="4" s="1"/>
  <c r="O23" i="4"/>
  <c r="O32" i="4" s="1"/>
  <c r="M23" i="4"/>
  <c r="M32" i="4" s="1"/>
  <c r="L23" i="4"/>
  <c r="L32" i="4" s="1"/>
  <c r="K23" i="4"/>
  <c r="K32" i="4" s="1"/>
  <c r="I23" i="4"/>
  <c r="I32" i="4" s="1"/>
  <c r="F19" i="4"/>
  <c r="S18" i="4"/>
  <c r="F18" i="4"/>
  <c r="S17" i="4"/>
  <c r="F17" i="4"/>
  <c r="F16" i="4" s="1"/>
  <c r="N16" i="4"/>
  <c r="M16" i="4"/>
  <c r="L16" i="4"/>
  <c r="K16" i="4"/>
  <c r="J16" i="4"/>
  <c r="I16" i="4"/>
  <c r="H16" i="4"/>
  <c r="G16" i="4"/>
  <c r="S16" i="4" s="1"/>
  <c r="E16" i="4"/>
  <c r="D16" i="4"/>
  <c r="S15" i="4"/>
  <c r="F15" i="4"/>
  <c r="F14" i="4"/>
  <c r="F13" i="4"/>
  <c r="F12" i="4"/>
  <c r="S11" i="4"/>
  <c r="D11" i="4"/>
  <c r="D10" i="4" s="1"/>
  <c r="R10" i="4"/>
  <c r="Q10" i="4"/>
  <c r="P10" i="4"/>
  <c r="O10" i="4"/>
  <c r="O9" i="4" s="1"/>
  <c r="O8" i="4" s="1"/>
  <c r="O21" i="4" s="1"/>
  <c r="N10" i="4"/>
  <c r="M10" i="4"/>
  <c r="M9" i="4" s="1"/>
  <c r="M8" i="4" s="1"/>
  <c r="M21" i="4" s="1"/>
  <c r="M34" i="4" s="1"/>
  <c r="L10" i="4"/>
  <c r="L9" i="4" s="1"/>
  <c r="L8" i="4" s="1"/>
  <c r="L21" i="4" s="1"/>
  <c r="L34" i="4" s="1"/>
  <c r="K10" i="4"/>
  <c r="K9" i="4" s="1"/>
  <c r="K8" i="4" s="1"/>
  <c r="K21" i="4" s="1"/>
  <c r="K34" i="4" s="1"/>
  <c r="J10" i="4"/>
  <c r="I10" i="4"/>
  <c r="I9" i="4" s="1"/>
  <c r="I8" i="4" s="1"/>
  <c r="I21" i="4" s="1"/>
  <c r="I34" i="4" s="1"/>
  <c r="H10" i="4"/>
  <c r="G10" i="4"/>
  <c r="E10" i="4"/>
  <c r="R9" i="4"/>
  <c r="R8" i="4" s="1"/>
  <c r="R21" i="4" s="1"/>
  <c r="Q9" i="4"/>
  <c r="Q8" i="4" s="1"/>
  <c r="Q21" i="4" s="1"/>
  <c r="P9" i="4"/>
  <c r="P8" i="4" s="1"/>
  <c r="P21" i="4" s="1"/>
  <c r="N9" i="4"/>
  <c r="N8" i="4" s="1"/>
  <c r="N21" i="4" s="1"/>
  <c r="J9" i="4"/>
  <c r="H9" i="4"/>
  <c r="H8" i="4" s="1"/>
  <c r="H21" i="4" s="1"/>
  <c r="G9" i="4"/>
  <c r="E9" i="4"/>
  <c r="E8" i="4" s="1"/>
  <c r="E21" i="4" s="1"/>
  <c r="E34" i="4" s="1"/>
  <c r="J8" i="4"/>
  <c r="J21" i="4" s="1"/>
  <c r="J34" i="4" s="1"/>
  <c r="G8" i="4"/>
  <c r="G21" i="4" s="1"/>
  <c r="N34" i="4" l="1"/>
  <c r="H34" i="4"/>
  <c r="P34" i="4"/>
  <c r="Q34" i="4"/>
  <c r="O34" i="4"/>
  <c r="R34" i="4"/>
  <c r="F10" i="4"/>
  <c r="D9" i="4"/>
  <c r="G34" i="4"/>
  <c r="F11" i="4"/>
  <c r="T11" i="4" s="1"/>
  <c r="S10" i="4"/>
  <c r="S23" i="4"/>
  <c r="D8" i="4" l="1"/>
  <c r="F9" i="4"/>
  <c r="T10" i="4"/>
  <c r="S9" i="4"/>
  <c r="T23" i="4"/>
  <c r="S32" i="4"/>
  <c r="T32" i="4" s="1"/>
  <c r="T9" i="4" l="1"/>
  <c r="S8" i="4"/>
  <c r="F8" i="4"/>
  <c r="F21" i="4" s="1"/>
  <c r="F34" i="4" s="1"/>
  <c r="D21" i="4"/>
  <c r="D34" i="4" s="1"/>
  <c r="S21" i="4" l="1"/>
  <c r="T8" i="4"/>
  <c r="S34" i="4" l="1"/>
  <c r="T34" i="4" s="1"/>
  <c r="T21" i="4"/>
  <c r="P85" i="1" l="1"/>
  <c r="S91" i="1"/>
  <c r="D8" i="1"/>
  <c r="E8" i="1"/>
  <c r="F8" i="1"/>
  <c r="G8" i="1"/>
  <c r="H8" i="1"/>
  <c r="I8" i="1"/>
  <c r="J8" i="1"/>
  <c r="K8" i="1"/>
  <c r="L8" i="1"/>
  <c r="M8" i="1"/>
  <c r="N8" i="1"/>
  <c r="P8" i="1"/>
  <c r="Q8" i="1"/>
  <c r="R8" i="1"/>
  <c r="T8" i="1"/>
  <c r="U8" i="1"/>
  <c r="V8" i="1"/>
  <c r="C8" i="1"/>
  <c r="D91" i="1"/>
  <c r="E91" i="1"/>
  <c r="F91" i="1"/>
  <c r="G91" i="1"/>
  <c r="H91" i="1"/>
  <c r="I91" i="1"/>
  <c r="J91" i="1"/>
  <c r="K91" i="1"/>
  <c r="L91" i="1"/>
  <c r="M91" i="1"/>
  <c r="N91" i="1"/>
  <c r="P91" i="1"/>
  <c r="Q91" i="1"/>
  <c r="R91" i="1"/>
  <c r="T91" i="1"/>
  <c r="U91" i="1"/>
  <c r="V91" i="1"/>
  <c r="C91" i="1"/>
  <c r="D82" i="1"/>
  <c r="E82" i="1"/>
  <c r="F82" i="1"/>
  <c r="G82" i="1"/>
  <c r="H82" i="1"/>
  <c r="I82" i="1"/>
  <c r="J82" i="1"/>
  <c r="K82" i="1"/>
  <c r="L82" i="1"/>
  <c r="M82" i="1"/>
  <c r="N82" i="1"/>
  <c r="P82" i="1"/>
  <c r="Q82" i="1"/>
  <c r="R82" i="1"/>
  <c r="T82" i="1"/>
  <c r="U82" i="1"/>
  <c r="V82" i="1"/>
  <c r="C82" i="1"/>
  <c r="D37" i="1"/>
  <c r="E37" i="1"/>
  <c r="F37" i="1"/>
  <c r="G37" i="1"/>
  <c r="H37" i="1"/>
  <c r="I37" i="1"/>
  <c r="J37" i="1"/>
  <c r="K37" i="1"/>
  <c r="L37" i="1"/>
  <c r="M37" i="1"/>
  <c r="N37" i="1"/>
  <c r="P37" i="1"/>
  <c r="Q37" i="1"/>
  <c r="R37" i="1"/>
  <c r="T37" i="1"/>
  <c r="U37" i="1"/>
  <c r="V37" i="1"/>
  <c r="C37" i="1"/>
  <c r="D11" i="1"/>
  <c r="E11" i="1"/>
  <c r="F11" i="1"/>
  <c r="G11" i="1"/>
  <c r="H11" i="1"/>
  <c r="I11" i="1"/>
  <c r="J11" i="1"/>
  <c r="K11" i="1"/>
  <c r="L11" i="1"/>
  <c r="M11" i="1"/>
  <c r="N11" i="1"/>
  <c r="P11" i="1"/>
  <c r="Q11" i="1"/>
  <c r="R11" i="1"/>
  <c r="T11" i="1"/>
  <c r="U11" i="1"/>
  <c r="V11" i="1"/>
  <c r="C11" i="1"/>
  <c r="D85" i="1"/>
  <c r="E85" i="1"/>
  <c r="F85" i="1"/>
  <c r="G85" i="1"/>
  <c r="H85" i="1"/>
  <c r="I85" i="1"/>
  <c r="J85" i="1"/>
  <c r="K85" i="1"/>
  <c r="L85" i="1"/>
  <c r="M85" i="1"/>
  <c r="N85" i="1"/>
  <c r="Q85" i="1"/>
  <c r="R85" i="1"/>
  <c r="T85" i="1"/>
  <c r="U85" i="1"/>
  <c r="V85" i="1"/>
  <c r="C85" i="1"/>
  <c r="N10" i="1" l="1"/>
</calcChain>
</file>

<file path=xl/sharedStrings.xml><?xml version="1.0" encoding="utf-8"?>
<sst xmlns="http://schemas.openxmlformats.org/spreadsheetml/2006/main" count="778" uniqueCount="488">
  <si>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</si>
  <si>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</si>
  <si>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</si>
  <si>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</si>
  <si>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</si>
  <si>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</si>
  <si>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</si>
  <si>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</si>
  <si>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</si>
  <si>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</si>
  <si>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</si>
  <si>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</si>
  <si>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</si>
  <si>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</si>
  <si>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</si>
  <si>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</si>
  <si>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</si>
  <si>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</si>
  <si>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</si>
  <si>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</si>
  <si>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TOTAL</t>
  </si>
  <si>
    <t>0228-01  UNIDAD ADMINISTRATIVA ESPECIAL DE SERVIC</t>
  </si>
  <si>
    <t>000000000000000000228  0228 - Programa Funcionamiento - UNIDAD ADMINISTRA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</si>
  <si>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</si>
  <si>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</si>
  <si>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</si>
  <si>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</si>
  <si>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</si>
  <si>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</si>
  <si>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</si>
  <si>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</si>
  <si>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</si>
  <si>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</si>
  <si>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</si>
  <si>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</si>
  <si>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</si>
  <si>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</si>
  <si>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</si>
  <si>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</si>
  <si>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</si>
  <si>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</si>
  <si>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</si>
  <si>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</si>
  <si>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</si>
  <si>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</si>
  <si>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</si>
  <si>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</si>
  <si>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</si>
  <si>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</si>
  <si>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</si>
  <si>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</si>
  <si>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</si>
  <si>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</si>
  <si>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</si>
  <si>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</si>
  <si>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</si>
  <si>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</si>
  <si>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</si>
  <si>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</si>
  <si>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</si>
  <si>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</si>
  <si>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</si>
  <si>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</si>
  <si>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</si>
  <si>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</si>
  <si>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</si>
  <si>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</si>
  <si>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</si>
  <si>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</si>
  <si>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</si>
  <si>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</si>
  <si>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</si>
  <si>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</si>
  <si>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</si>
  <si>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</si>
  <si>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</si>
  <si>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</si>
  <si>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</si>
  <si>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</si>
  <si>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</si>
  <si>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</si>
  <si>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</si>
  <si>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</si>
  <si>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</si>
  <si>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</si>
  <si>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</si>
  <si>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</si>
  <si>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</si>
  <si>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</si>
  <si>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</si>
  <si>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</si>
  <si>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</si>
  <si>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13105010204      Servicio de alumbrado público</t>
  </si>
  <si>
    <t>131050701        Sentencias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</si>
  <si>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</si>
  <si>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</si>
  <si>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</si>
  <si>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</si>
  <si>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</si>
  <si>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 xml:space="preserve">GASTOS DE PERSONAL </t>
  </si>
  <si>
    <t xml:space="preserve">ADQUISICION DE BIENES Y SERVICIOS </t>
  </si>
  <si>
    <t>TRANSFERENCIAS CORRIENTES DE FUNCIONAMIENTO</t>
  </si>
  <si>
    <t xml:space="preserve">INVERSION DIRECTA </t>
  </si>
  <si>
    <t xml:space="preserve">GASTOS 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</si>
  <si>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</si>
  <si>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</si>
  <si>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</si>
  <si>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</si>
  <si>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</si>
  <si>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MES:                                                    SEPTIEMBRE</t>
  </si>
  <si>
    <t>UNIDAD EJECUTORA:                      01 - UNIDAD 01</t>
  </si>
  <si>
    <t>VIGENCIA FISCAL:                                        2021</t>
  </si>
  <si>
    <t>MARIA EVA SANTOS MURILLO</t>
  </si>
  <si>
    <t>LUZ AMANDA CAMACHO SANCHEZ</t>
  </si>
  <si>
    <t>RESPONSABLE DEL PRESUPUESTO</t>
  </si>
  <si>
    <t>ORDENADOR DEL GASTO</t>
  </si>
  <si>
    <t>CC No. 52070555</t>
  </si>
  <si>
    <t>CC No. 51816415 DE BOGOTÁ</t>
  </si>
  <si>
    <t>Teléfono: 3580400</t>
  </si>
  <si>
    <t>Pdte Pagar
 Tesoral</t>
  </si>
  <si>
    <t>INFORME DE EJECUCION RESERVAS PRESUPUESTALES</t>
  </si>
  <si>
    <t>MES:                                    SEPTIEMBRE</t>
  </si>
  <si>
    <t>VIGENCIA FISCAL:                         2021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</si>
  <si>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</si>
  <si>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</si>
  <si>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</si>
  <si>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</si>
  <si>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</si>
  <si>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</si>
  <si>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</si>
  <si>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</si>
  <si>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
Acumulada</t>
  </si>
  <si>
    <t>% Ej. Autorización 
Giro</t>
  </si>
  <si>
    <t>Reserva Sin Autorización
 Giro</t>
  </si>
  <si>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</si>
  <si>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</si>
  <si>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</si>
  <si>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</si>
  <si>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</si>
  <si>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</si>
  <si>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</si>
  <si>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</si>
  <si>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</si>
  <si>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</si>
  <si>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</si>
  <si>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</si>
  <si>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</si>
  <si>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</si>
  <si>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</si>
  <si>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</si>
  <si>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</si>
  <si>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</si>
  <si>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</si>
  <si>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</si>
  <si>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</si>
  <si>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</si>
  <si>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</si>
  <si>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</si>
  <si>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</si>
  <si>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</si>
  <si>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</si>
  <si>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</si>
  <si>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</si>
  <si>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</si>
  <si>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</si>
  <si>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</si>
  <si>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</si>
  <si>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</si>
  <si>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</si>
  <si>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</si>
  <si>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</si>
  <si>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</si>
  <si>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</si>
  <si>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</si>
  <si>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</si>
  <si>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</si>
  <si>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</si>
  <si>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</si>
  <si>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</si>
  <si>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</si>
  <si>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</si>
  <si>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</si>
  <si>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</si>
  <si>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</si>
  <si>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</si>
  <si>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</si>
  <si>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</si>
  <si>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</si>
  <si>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</si>
  <si>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</si>
  <si>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</si>
  <si>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</si>
  <si>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</si>
  <si>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</si>
  <si>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</si>
  <si>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</si>
  <si>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</si>
  <si>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</si>
  <si>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</si>
  <si>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</si>
  <si>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</si>
  <si>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</si>
  <si>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</si>
  <si>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</si>
  <si>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</si>
  <si>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</si>
  <si>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</si>
  <si>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</si>
  <si>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</si>
  <si>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</si>
  <si>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</si>
  <si>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</si>
  <si>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</si>
  <si>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</si>
  <si>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</si>
  <si>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</si>
  <si>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</si>
  <si>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</si>
  <si>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</si>
  <si>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</si>
  <si>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</si>
  <si>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</si>
  <si>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</si>
  <si>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</si>
  <si>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</si>
  <si>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</si>
  <si>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</si>
  <si>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</si>
  <si>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</si>
  <si>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</si>
  <si>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</si>
  <si>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</si>
  <si>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</si>
  <si>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</si>
  <si>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</si>
  <si>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</si>
  <si>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</si>
  <si>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</si>
  <si>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</si>
  <si>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</si>
  <si>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</si>
  <si>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</si>
  <si>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</si>
  <si>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</si>
  <si>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</si>
  <si>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</si>
  <si>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</si>
  <si>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</si>
  <si>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</si>
  <si>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</si>
  <si>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</si>
  <si>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</si>
  <si>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</si>
  <si>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</si>
  <si>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</si>
  <si>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</si>
  <si>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</si>
  <si>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</si>
  <si>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</si>
  <si>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</si>
  <si>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</si>
  <si>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</si>
  <si>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</si>
  <si>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</si>
  <si>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</si>
  <si>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</si>
  <si>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</si>
  <si>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</si>
  <si>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</si>
  <si>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</si>
  <si>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</si>
  <si>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</si>
  <si>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</si>
  <si>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</si>
  <si>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</si>
  <si>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</si>
  <si>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</si>
  <si>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</si>
  <si>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</si>
  <si>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</si>
  <si>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</si>
  <si>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</si>
  <si>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</si>
  <si>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</si>
  <si>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</si>
  <si>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</si>
  <si>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</si>
  <si>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</si>
  <si>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</si>
  <si>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</si>
  <si>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</si>
  <si>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</si>
  <si>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</si>
  <si>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</si>
  <si>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</si>
  <si>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</si>
  <si>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</si>
  <si>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</si>
  <si>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</si>
  <si>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</si>
  <si>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</si>
  <si>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</si>
  <si>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</si>
  <si>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</si>
  <si>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</si>
  <si>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</si>
  <si>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</si>
  <si>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</si>
  <si>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</si>
  <si>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</si>
  <si>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</si>
  <si>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</si>
  <si>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</si>
  <si>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</si>
  <si>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</si>
  <si>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</si>
  <si>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</si>
  <si>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</si>
  <si>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</si>
  <si>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</si>
  <si>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</si>
  <si>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</si>
  <si>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</si>
  <si>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</si>
  <si>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</si>
  <si>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</si>
  <si>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</si>
  <si>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</si>
  <si>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</si>
  <si>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</si>
  <si>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</si>
  <si>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</si>
  <si>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</si>
  <si>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1020300110</t>
  </si>
  <si>
    <t>Equipos, materiales, suministros y servicios para el proceso de gestión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</si>
  <si>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</si>
  <si>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</si>
  <si>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</si>
  <si>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</si>
  <si>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</si>
  <si>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</si>
  <si>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</si>
  <si>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</si>
  <si>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</si>
  <si>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</si>
  <si>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</si>
  <si>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</si>
  <si>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</si>
  <si>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</si>
  <si>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</si>
  <si>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</si>
  <si>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</si>
  <si>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</si>
  <si>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</si>
  <si>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</si>
  <si>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</si>
  <si>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</si>
  <si>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</si>
  <si>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</si>
  <si>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</si>
  <si>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</si>
  <si>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</si>
  <si>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</si>
  <si>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1010200270</t>
  </si>
  <si>
    <t>Adquisición de predios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</si>
  <si>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</si>
  <si>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</si>
  <si>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</si>
  <si>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</si>
  <si>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</si>
  <si>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</si>
  <si>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1030200121</t>
  </si>
  <si>
    <t>Plan gestión social reciclaje</t>
  </si>
  <si>
    <t>1050300130</t>
  </si>
  <si>
    <t>Interventoria a las actividades de las obligaciones de hacer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</si>
  <si>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</si>
  <si>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</si>
  <si>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</si>
  <si>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</si>
  <si>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</si>
  <si>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</si>
  <si>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</si>
  <si>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</si>
  <si>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</si>
  <si>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</si>
  <si>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</si>
  <si>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</si>
  <si>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1010600151</t>
  </si>
  <si>
    <t>Mejoramiento y mantenimiento de sedes administrativas</t>
  </si>
  <si>
    <t>1020300500</t>
  </si>
  <si>
    <t>Compras equipo, licencias y software</t>
  </si>
  <si>
    <t>EJECUCION DE PRESUPUESTO RENTAS E INGRESOS</t>
  </si>
  <si>
    <t>ENTIDAD:                                    228 - UNIDAD ADMINISTRATIVA ESPECIAL DE SERVICIOS PÚBLICOS</t>
  </si>
  <si>
    <t>MES:                                                                 SEPTIEMBRE</t>
  </si>
  <si>
    <t>UNIDAD EJECUTORA:               01 - UNIDAD 01</t>
  </si>
  <si>
    <t>VIGENCIA FISCAL:                                             2021</t>
  </si>
  <si>
    <t>Ce.gestores / Pos.presupuestarias</t>
  </si>
  <si>
    <t>Aprop. Inicial</t>
  </si>
  <si>
    <t>Modificac. 
Acumulado</t>
  </si>
  <si>
    <t>Apropiación 
Vigente</t>
  </si>
  <si>
    <t>Recaudo Mes</t>
  </si>
  <si>
    <t>Recaudo 
Acumulado</t>
  </si>
  <si>
    <t>Saldo por 
Recaudar</t>
  </si>
  <si>
    <t>% Recaud.</t>
  </si>
  <si>
    <t>Reconocimiento
 Mes</t>
  </si>
  <si>
    <t>Reconon. 
Acumulado</t>
  </si>
  <si>
    <t>Saldo Pdte
 Reconocer</t>
  </si>
  <si>
    <t>% Ej. Ppto</t>
  </si>
  <si>
    <t xml:space="preserve"> -   </t>
  </si>
  <si>
    <t>12102040109        Multas no especificadas en otro numeral rentístico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</si>
  <si>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</si>
  <si>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</si>
  <si>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</si>
  <si>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</si>
  <si>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</si>
  <si>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</si>
  <si>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</si>
  <si>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</si>
  <si>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</si>
  <si>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</si>
  <si>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</si>
  <si>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</si>
  <si>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</si>
  <si>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</si>
  <si>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</si>
  <si>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</si>
  <si>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</si>
  <si>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</si>
  <si>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</si>
  <si>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</si>
  <si>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</si>
  <si>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</si>
  <si>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</si>
  <si>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</si>
  <si>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</si>
  <si>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</si>
  <si>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</si>
  <si>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</si>
  <si>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</si>
  <si>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</si>
  <si>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</si>
  <si>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</si>
  <si>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</si>
  <si>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</si>
  <si>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</si>
  <si>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</si>
  <si>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</si>
  <si>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</si>
  <si>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</si>
  <si>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</si>
  <si>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</si>
  <si>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</si>
  <si>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</si>
  <si>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</si>
  <si>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</si>
  <si>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</si>
  <si>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</si>
  <si>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</si>
  <si>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</si>
  <si>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</si>
  <si>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</si>
  <si>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</si>
  <si>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</si>
  <si>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</si>
  <si>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</si>
  <si>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</si>
  <si>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</si>
  <si>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</si>
  <si>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</si>
  <si>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</si>
  <si>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</si>
  <si>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</si>
  <si>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</si>
  <si>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</si>
  <si>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</si>
  <si>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</si>
  <si>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</si>
  <si>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</si>
  <si>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</si>
  <si>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</si>
  <si>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</si>
  <si>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</si>
  <si>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</si>
  <si>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</si>
  <si>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</si>
  <si>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</si>
  <si>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</si>
  <si>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BogData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</si>
</sst>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-&quot;$&quot;\ * #,##0_-;\-&quot;$&quot;\ * #,##0_-;_-&quot;$&quot;\ * &quot;-&quot;??_-;_-@_-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57">
    <xf numFmtId="0" fontId="0" fillId="0" borderId="0" xfId="0"/>
    <xf numFmtId="0" fontId="18" fillId="0" borderId="0" xfId="0" applyFont="1"/>
    <xf numFmtId="0" fontId="19" fillId="33" borderId="10" xfId="0" applyFont="1" applyFill="1" applyBorder="1"/>
    <xf numFmtId="165" fontId="19" fillId="33" borderId="10" xfId="1" applyNumberFormat="1" applyFont="1" applyFill="1" applyBorder="1"/>
    <xf numFmtId="165" fontId="19" fillId="33" borderId="10" xfId="0" applyNumberFormat="1" applyFont="1" applyFill="1" applyBorder="1"/>
    <xf numFmtId="165" fontId="18" fillId="33" borderId="10" xfId="1" applyNumberFormat="1" applyFont="1" applyFill="1" applyBorder="1"/>
    <xf numFmtId="43" fontId="18" fillId="33" borderId="10" xfId="1" applyFont="1" applyFill="1" applyBorder="1"/>
    <xf numFmtId="0" fontId="18" fillId="33" borderId="10" xfId="0" applyFont="1" applyFill="1" applyBorder="1"/>
    <xf numFmtId="0" fontId="19" fillId="0" borderId="0" xfId="0" applyFont="1"/>
    <xf numFmtId="0" fontId="19" fillId="0" borderId="10" xfId="0" applyFont="1" applyBorder="1"/>
    <xf numFmtId="164" fontId="19" fillId="0" borderId="10" xfId="1" applyNumberFormat="1" applyFont="1" applyBorder="1"/>
    <xf numFmtId="2" fontId="19" fillId="0" borderId="10" xfId="0" applyNumberFormat="1" applyFont="1" applyBorder="1"/>
    <xf numFmtId="0" fontId="18" fillId="0" borderId="10" xfId="0" applyFont="1" applyBorder="1"/>
    <xf numFmtId="164" fontId="18" fillId="0" borderId="10" xfId="1" applyNumberFormat="1" applyFont="1" applyBorder="1"/>
    <xf numFmtId="2" fontId="18" fillId="0" borderId="10" xfId="0" applyNumberFormat="1" applyFont="1" applyBorder="1"/>
    <xf numFmtId="164" fontId="19" fillId="0" borderId="10" xfId="0" applyNumberFormat="1" applyFont="1" applyBorder="1"/>
    <xf numFmtId="10" fontId="19" fillId="0" borderId="10" xfId="0" applyNumberFormat="1" applyFont="1" applyBorder="1"/>
    <xf numFmtId="0" fontId="18" fillId="33" borderId="14" xfId="0" applyFont="1" applyFill="1" applyBorder="1"/>
    <xf numFmtId="0" fontId="18" fillId="33" borderId="0" xfId="0" applyFont="1" applyFill="1"/>
    <xf numFmtId="164" fontId="18" fillId="33" borderId="0" xfId="1" applyNumberFormat="1" applyFont="1" applyFill="1" applyBorder="1"/>
    <xf numFmtId="43" fontId="18" fillId="33" borderId="0" xfId="1" applyFont="1" applyFill="1" applyBorder="1"/>
    <xf numFmtId="164" fontId="18" fillId="33" borderId="15" xfId="1" applyNumberFormat="1" applyFont="1" applyFill="1" applyBorder="1"/>
    <xf numFmtId="0" fontId="18" fillId="33" borderId="17" xfId="0" applyFont="1" applyFill="1" applyBorder="1"/>
    <xf numFmtId="0" fontId="18" fillId="33" borderId="18" xfId="0" applyFont="1" applyFill="1" applyBorder="1"/>
    <xf numFmtId="164" fontId="18" fillId="33" borderId="18" xfId="1" applyNumberFormat="1" applyFont="1" applyFill="1" applyBorder="1"/>
    <xf numFmtId="43" fontId="18" fillId="33" borderId="18" xfId="1" applyFont="1" applyFill="1" applyBorder="1"/>
    <xf numFmtId="164" fontId="18" fillId="33" borderId="19" xfId="1" applyNumberFormat="1" applyFont="1" applyFill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vertical="center"/>
    </xf>
    <xf numFmtId="0" fontId="19" fillId="33" borderId="0" xfId="0" applyFont="1" applyFill="1" applyAlignment="1">
      <alignment horizontal="center"/>
    </xf>
    <xf numFmtId="164" fontId="19" fillId="33" borderId="0" xfId="1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 wrapText="1"/>
    </xf>
    <xf numFmtId="164" fontId="19" fillId="33" borderId="16" xfId="1" applyNumberFormat="1" applyFont="1" applyFill="1" applyBorder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 wrapText="1"/>
    </xf>
    <xf numFmtId="0" fontId="19" fillId="33" borderId="10" xfId="44" applyFont="1" applyFill="1" applyBorder="1" applyAlignment="1">
      <alignment horizontal="center" wrapText="1"/>
    </xf>
    <xf numFmtId="0" fontId="21" fillId="0" borderId="0" xfId="44" applyFont="1"/>
    <xf numFmtId="0" fontId="19" fillId="33" borderId="10" xfId="44" applyFont="1" applyFill="1" applyBorder="1"/>
    <xf numFmtId="164" fontId="19" fillId="33" borderId="10" xfId="45" applyNumberFormat="1" applyFont="1" applyFill="1" applyBorder="1"/>
    <xf numFmtId="166" fontId="19" fillId="33" borderId="10" xfId="45" applyNumberFormat="1" applyFont="1" applyFill="1" applyBorder="1"/>
    <xf numFmtId="166" fontId="19" fillId="33" borderId="10" xfId="44" applyNumberFormat="1" applyFont="1" applyFill="1" applyBorder="1"/>
    <xf numFmtId="0" fontId="19" fillId="33" borderId="10" xfId="44" applyFont="1" applyFill="1" applyBorder="1" applyAlignment="1">
      <alignment horizontal="left" vertical="center" wrapText="1"/>
    </xf>
    <xf numFmtId="0" fontId="21" fillId="34" borderId="10" xfId="44" applyFont="1" applyFill="1" applyBorder="1"/>
    <xf numFmtId="0" fontId="22" fillId="34" borderId="10" xfId="44" applyFont="1" applyFill="1" applyBorder="1"/>
    <xf numFmtId="0" fontId="22" fillId="34" borderId="10" xfId="44" applyFont="1" applyFill="1" applyBorder="1" applyAlignment="1">
      <alignment wrapText="1"/>
    </xf>
    <xf numFmtId="164" fontId="22" fillId="34" borderId="10" xfId="45" applyNumberFormat="1" applyFont="1" applyFill="1" applyBorder="1" applyAlignment="1">
      <alignment wrapText="1"/>
    </xf>
    <xf numFmtId="0" fontId="21" fillId="0" borderId="10" xfId="44" applyFont="1" applyBorder="1"/>
    <xf numFmtId="0" fontId="22" fillId="0" borderId="10" xfId="44" applyFont="1" applyBorder="1"/>
    <xf numFmtId="164" fontId="22" fillId="0" borderId="10" xfId="45" applyNumberFormat="1" applyFont="1" applyBorder="1" applyAlignment="1">
      <alignment horizontal="right"/>
    </xf>
    <xf numFmtId="3" fontId="22" fillId="0" borderId="10" xfId="44" applyNumberFormat="1" applyFont="1" applyBorder="1" applyAlignment="1">
      <alignment horizontal="right"/>
    </xf>
    <xf numFmtId="164" fontId="21" fillId="0" borderId="10" xfId="45" applyNumberFormat="1" applyFont="1" applyBorder="1" applyAlignment="1">
      <alignment horizontal="right"/>
    </xf>
    <xf numFmtId="3" fontId="21" fillId="0" borderId="10" xfId="44" applyNumberFormat="1" applyFont="1" applyBorder="1" applyAlignment="1">
      <alignment horizontal="right"/>
    </xf>
    <xf numFmtId="0" fontId="22" fillId="33" borderId="20" xfId="44" applyFont="1" applyFill="1" applyBorder="1" applyAlignment="1">
      <alignment horizontal="center"/>
    </xf>
    <xf numFmtId="0" fontId="22" fillId="33" borderId="16" xfId="44" applyFont="1" applyFill="1" applyBorder="1" applyAlignment="1">
      <alignment horizontal="center"/>
    </xf>
    <xf numFmtId="164" fontId="22" fillId="33" borderId="21" xfId="45" applyNumberFormat="1" applyFont="1" applyFill="1" applyBorder="1" applyAlignment="1">
      <alignment horizontal="center"/>
    </xf>
    <xf numFmtId="0" fontId="22" fillId="33" borderId="14" xfId="44" applyFont="1" applyFill="1" applyBorder="1" applyAlignment="1">
      <alignment horizontal="center"/>
    </xf>
    <xf numFmtId="0" fontId="22" fillId="33" borderId="0" xfId="44" applyFont="1" applyFill="1" applyAlignment="1">
      <alignment horizontal="center"/>
    </xf>
    <xf numFmtId="164" fontId="22" fillId="33" borderId="15" xfId="45" applyNumberFormat="1" applyFont="1" applyFill="1" applyBorder="1" applyAlignment="1">
      <alignment horizontal="center"/>
    </xf>
    <xf numFmtId="0" fontId="22" fillId="33" borderId="16" xfId="44" applyFont="1" applyFill="1" applyBorder="1" applyAlignment="1">
      <alignment horizontal="center"/>
    </xf>
    <xf numFmtId="0" fontId="22" fillId="33" borderId="0" xfId="44" applyFont="1" applyFill="1" applyAlignment="1">
      <alignment horizontal="center"/>
    </xf>
    <xf numFmtId="0" fontId="22" fillId="33" borderId="17" xfId="44" applyFont="1" applyFill="1" applyBorder="1" applyAlignment="1">
      <alignment horizontal="center"/>
    </xf>
    <xf numFmtId="0" fontId="22" fillId="33" borderId="18" xfId="44" applyFont="1" applyFill="1" applyBorder="1" applyAlignment="1">
      <alignment horizontal="center"/>
    </xf>
    <xf numFmtId="0" fontId="22" fillId="33" borderId="18" xfId="44" applyFont="1" applyFill="1" applyBorder="1" applyAlignment="1">
      <alignment horizontal="center"/>
    </xf>
    <xf numFmtId="164" fontId="22" fillId="33" borderId="19" xfId="45" applyNumberFormat="1" applyFont="1" applyFill="1" applyBorder="1" applyAlignment="1">
      <alignment horizontal="center"/>
    </xf>
    <xf numFmtId="164" fontId="21" fillId="0" borderId="0" xfId="45" applyNumberFormat="1" applyFont="1"/>
    <xf numFmtId="0" fontId="23" fillId="0" borderId="20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21" xfId="0" applyFont="1" applyBorder="1" applyAlignment="1">
      <alignment horizontal="center" wrapText="1"/>
    </xf>
    <xf numFmtId="0" fontId="0" fillId="0" borderId="16" xfId="0" applyBorder="1"/>
    <xf numFmtId="0" fontId="23" fillId="0" borderId="14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4" fillId="0" borderId="20" xfId="0" applyFont="1" applyBorder="1"/>
    <xf numFmtId="164" fontId="24" fillId="0" borderId="16" xfId="1" applyNumberFormat="1" applyFont="1" applyBorder="1"/>
    <xf numFmtId="0" fontId="24" fillId="0" borderId="16" xfId="0" applyFont="1" applyBorder="1"/>
    <xf numFmtId="0" fontId="24" fillId="0" borderId="16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17" xfId="0" applyFont="1" applyBorder="1"/>
    <xf numFmtId="164" fontId="24" fillId="0" borderId="18" xfId="1" applyNumberFormat="1" applyFont="1" applyBorder="1"/>
    <xf numFmtId="0" fontId="24" fillId="0" borderId="18" xfId="0" applyFont="1" applyBorder="1"/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0" xfId="0" applyFont="1" applyBorder="1"/>
    <xf numFmtId="164" fontId="24" fillId="0" borderId="10" xfId="1" applyNumberFormat="1" applyFont="1" applyBorder="1"/>
    <xf numFmtId="164" fontId="24" fillId="0" borderId="10" xfId="1" applyNumberFormat="1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16" fillId="0" borderId="10" xfId="0" applyFont="1" applyBorder="1"/>
    <xf numFmtId="3" fontId="16" fillId="0" borderId="10" xfId="0" applyNumberFormat="1" applyFont="1" applyBorder="1"/>
    <xf numFmtId="0" fontId="0" fillId="0" borderId="10" xfId="0" applyBorder="1"/>
    <xf numFmtId="3" fontId="0" fillId="0" borderId="10" xfId="0" applyNumberFormat="1" applyBorder="1"/>
    <xf numFmtId="0" fontId="25" fillId="33" borderId="20" xfId="0" applyFont="1" applyFill="1" applyBorder="1"/>
    <xf numFmtId="164" fontId="25" fillId="33" borderId="0" xfId="1" applyNumberFormat="1" applyFont="1" applyFill="1" applyBorder="1"/>
    <xf numFmtId="164" fontId="25" fillId="33" borderId="21" xfId="1" applyNumberFormat="1" applyFont="1" applyFill="1" applyBorder="1"/>
    <xf numFmtId="0" fontId="25" fillId="33" borderId="14" xfId="0" applyFont="1" applyFill="1" applyBorder="1"/>
    <xf numFmtId="164" fontId="25" fillId="33" borderId="15" xfId="1" applyNumberFormat="1" applyFont="1" applyFill="1" applyBorder="1"/>
    <xf numFmtId="0" fontId="25" fillId="33" borderId="0" xfId="0" applyFont="1" applyFill="1"/>
    <xf numFmtId="164" fontId="25" fillId="33" borderId="18" xfId="1" applyNumberFormat="1" applyFont="1" applyFill="1" applyBorder="1"/>
    <xf numFmtId="0" fontId="24" fillId="33" borderId="16" xfId="0" applyFont="1" applyFill="1" applyBorder="1" applyAlignment="1">
      <alignment horizontal="center" wrapText="1"/>
    </xf>
    <xf numFmtId="164" fontId="24" fillId="33" borderId="0" xfId="1" applyNumberFormat="1" applyFont="1" applyFill="1" applyBorder="1" applyAlignment="1"/>
    <xf numFmtId="0" fontId="24" fillId="33" borderId="0" xfId="0" applyFont="1" applyFill="1" applyAlignment="1">
      <alignment horizontal="center" wrapText="1"/>
    </xf>
    <xf numFmtId="164" fontId="24" fillId="33" borderId="0" xfId="1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0" fontId="25" fillId="33" borderId="17" xfId="0" applyFont="1" applyFill="1" applyBorder="1"/>
    <xf numFmtId="0" fontId="25" fillId="33" borderId="18" xfId="0" applyFont="1" applyFill="1" applyBorder="1"/>
    <xf numFmtId="164" fontId="25" fillId="33" borderId="19" xfId="1" applyNumberFormat="1" applyFont="1" applyFill="1" applyBorder="1"/>
    <xf numFmtId="0" fontId="0" fillId="0" borderId="14" xfId="0" applyBorder="1"/>
    <xf numFmtId="0" fontId="16" fillId="0" borderId="0" xfId="0" applyFont="1"/>
    <xf numFmtId="0" fontId="16" fillId="0" borderId="0" xfId="0" quotePrefix="1" applyFont="1" applyAlignment="1">
      <alignment horizontal="left"/>
    </xf>
    <xf numFmtId="0" fontId="16" fillId="35" borderId="22" xfId="0" applyFont="1" applyFill="1" applyBorder="1" applyAlignment="1">
      <alignment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5" borderId="23" xfId="0" quotePrefix="1" applyFont="1" applyFill="1" applyBorder="1" applyAlignment="1">
      <alignment horizontal="center" vertical="center" wrapText="1"/>
    </xf>
    <xf numFmtId="0" fontId="16" fillId="35" borderId="24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8" fontId="0" fillId="0" borderId="0" xfId="46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8" fontId="0" fillId="33" borderId="0" xfId="46" applyNumberFormat="1" applyFont="1" applyFill="1"/>
    <xf numFmtId="168" fontId="0" fillId="0" borderId="0" xfId="0" applyNumberFormat="1"/>
    <xf numFmtId="168" fontId="27" fillId="0" borderId="0" xfId="0" applyNumberFormat="1" applyFont="1"/>
    <xf numFmtId="0" fontId="16" fillId="36" borderId="22" xfId="0" applyFont="1" applyFill="1" applyBorder="1" applyAlignment="1">
      <alignment vertical="center"/>
    </xf>
    <xf numFmtId="168" fontId="16" fillId="36" borderId="23" xfId="46" applyNumberFormat="1" applyFont="1" applyFill="1" applyBorder="1" applyAlignment="1">
      <alignment horizontal="right" vertical="center" wrapText="1"/>
    </xf>
    <xf numFmtId="9" fontId="16" fillId="36" borderId="24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169" fontId="27" fillId="0" borderId="0" xfId="0" applyNumberFormat="1" applyFont="1"/>
    <xf numFmtId="0" fontId="16" fillId="37" borderId="22" xfId="0" applyFont="1" applyFill="1" applyBorder="1" applyAlignment="1">
      <alignment vertical="center"/>
    </xf>
    <xf numFmtId="168" fontId="16" fillId="37" borderId="23" xfId="46" applyNumberFormat="1" applyFont="1" applyFill="1" applyBorder="1" applyAlignment="1">
      <alignment horizontal="right" vertical="center" wrapText="1"/>
    </xf>
    <xf numFmtId="10" fontId="16" fillId="37" borderId="24" xfId="43" applyNumberFormat="1" applyFont="1" applyFill="1" applyBorder="1" applyAlignment="1">
      <alignment horizontal="center" vertical="center" wrapText="1"/>
    </xf>
    <xf numFmtId="0" fontId="16" fillId="38" borderId="22" xfId="0" applyFont="1" applyFill="1" applyBorder="1" applyAlignment="1">
      <alignment vertical="center"/>
    </xf>
    <xf numFmtId="168" fontId="16" fillId="38" borderId="23" xfId="46" applyNumberFormat="1" applyFont="1" applyFill="1" applyBorder="1" applyAlignment="1">
      <alignment horizontal="right" vertical="center" wrapText="1"/>
    </xf>
    <xf numFmtId="10" fontId="16" fillId="38" borderId="24" xfId="43" applyNumberFormat="1" applyFont="1" applyFill="1" applyBorder="1" applyAlignment="1">
      <alignment horizontal="center" vertical="center" wrapText="1"/>
    </xf>
    <xf numFmtId="0" fontId="16" fillId="38" borderId="0" xfId="0" applyFont="1" applyFill="1" applyAlignment="1">
      <alignment vertical="center"/>
    </xf>
    <xf numFmtId="168" fontId="16" fillId="38" borderId="0" xfId="46" applyNumberFormat="1" applyFont="1" applyFill="1" applyBorder="1" applyAlignment="1">
      <alignment horizontal="right" vertical="center" wrapText="1"/>
    </xf>
    <xf numFmtId="168" fontId="16" fillId="38" borderId="25" xfId="46" applyNumberFormat="1" applyFont="1" applyFill="1" applyBorder="1" applyAlignment="1">
      <alignment horizontal="right" vertical="center" wrapText="1"/>
    </xf>
    <xf numFmtId="10" fontId="16" fillId="38" borderId="25" xfId="43" applyNumberFormat="1" applyFont="1" applyFill="1" applyBorder="1" applyAlignment="1">
      <alignment horizontal="center" vertical="center" wrapText="1"/>
    </xf>
    <xf numFmtId="0" fontId="16" fillId="0" borderId="16" xfId="0" quotePrefix="1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0" fillId="0" borderId="26" xfId="0" applyBorder="1"/>
    <xf numFmtId="168" fontId="0" fillId="0" borderId="26" xfId="0" applyNumberFormat="1" applyBorder="1"/>
    <xf numFmtId="0" fontId="16" fillId="0" borderId="16" xfId="0" quotePrefix="1" applyFont="1" applyBorder="1" applyAlignment="1">
      <alignment horizontal="center" wrapText="1"/>
    </xf>
    <xf numFmtId="0" fontId="16" fillId="0" borderId="16" xfId="0" quotePrefix="1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 xr:uid="{A10D595F-3BCE-48C2-A290-5C50D4F6AFFB}"/>
    <cellStyle name="Millares 3" xfId="46" xr:uid="{2CA92678-8D9E-4A17-8CD5-45646905A766}"/>
    <cellStyle name="Neutral" xfId="9" builtinId="28" customBuiltin="1"/>
    <cellStyle name="Normal" xfId="0" builtinId="0"/>
    <cellStyle name="Normal 2" xfId="44" xr:uid="{66E92B2D-7137-4364-AF0D-95905E5445C3}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topLeftCell="H66" workbookViewId="0">
      <selection activeCell="L87" sqref="L87:L90"/>
    </sheetView>
  </sheetViews>
  <sheetFormatPr baseColWidth="10" defaultRowHeight="12" x14ac:dyDescent="0.2"/>
  <cols>
    <col min="1" max="1" width="4.7109375" style="1" hidden="1" customWidth="1"/>
    <col min="2" max="2" width="44.140625" style="1" customWidth="1"/>
    <col min="3" max="4" width="14.5703125" style="1" customWidth="1"/>
    <col min="5" max="5" width="14.85546875" style="1" customWidth="1"/>
    <col min="6" max="6" width="15" style="1" customWidth="1"/>
    <col min="7" max="7" width="8.7109375" style="1" customWidth="1"/>
    <col min="8" max="8" width="13.5703125" style="1" customWidth="1"/>
    <col min="9" max="9" width="12.7109375" style="1" customWidth="1"/>
    <col min="10" max="10" width="14.140625" style="1" customWidth="1"/>
    <col min="11" max="11" width="15.42578125" style="1" customWidth="1"/>
    <col min="12" max="12" width="14.42578125" style="1" customWidth="1"/>
    <col min="13" max="13" width="18.28515625" style="1" customWidth="1"/>
    <col min="14" max="14" width="16.28515625" style="1" customWidth="1"/>
    <col min="15" max="15" width="7.7109375" style="1" customWidth="1"/>
    <col min="16" max="16" width="16.42578125" style="1" customWidth="1"/>
    <col min="17" max="17" width="17.140625" style="1" customWidth="1"/>
    <col min="18" max="18" width="12.5703125" style="1" customWidth="1"/>
    <col min="19" max="19" width="7.140625" style="1" customWidth="1"/>
    <col min="20" max="20" width="13.28515625" style="1" customWidth="1"/>
    <col min="21" max="21" width="15.85546875" style="1" customWidth="1"/>
    <col min="22" max="22" width="8.42578125" style="1" customWidth="1"/>
    <col min="23" max="16384" width="11.42578125" style="1"/>
  </cols>
  <sheetData>
    <row r="1" spans="1:22" x14ac:dyDescent="0.2">
      <c r="B1" s="35" t="s">
        <v>104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2">
      <c r="B2" s="36" t="s">
        <v>105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2">
      <c r="B3" s="36" t="s">
        <v>106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x14ac:dyDescent="0.2">
      <c r="B4" s="37" t="s">
        <v>107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15" customHeight="1" x14ac:dyDescent="0.2">
      <c r="B5" s="2" t="s">
        <v>108</v>
      </c>
      <c r="C5" s="3"/>
      <c r="D5" s="3"/>
      <c r="E5" s="3"/>
      <c r="F5" s="3"/>
      <c r="G5" s="3"/>
      <c r="H5" s="3"/>
      <c r="I5" s="3"/>
      <c r="J5" s="4"/>
      <c r="K5" s="5"/>
      <c r="L5" s="5"/>
      <c r="M5" s="5"/>
      <c r="N5" s="5"/>
      <c r="O5" s="6"/>
      <c r="P5" s="5"/>
      <c r="Q5" s="5"/>
      <c r="R5" s="5"/>
      <c r="S5" s="7"/>
      <c r="T5" s="34" t="s">
        <v>109</v>
      </c>
      <c r="U5" s="34"/>
      <c r="V5" s="34"/>
    </row>
    <row r="6" spans="1:22" ht="15" customHeight="1" x14ac:dyDescent="0.2">
      <c r="B6" s="2" t="s">
        <v>110</v>
      </c>
      <c r="C6" s="3"/>
      <c r="D6" s="3"/>
      <c r="E6" s="3"/>
      <c r="F6" s="3"/>
      <c r="G6" s="3"/>
      <c r="H6" s="3"/>
      <c r="I6" s="3"/>
      <c r="J6" s="4"/>
      <c r="K6" s="5"/>
      <c r="L6" s="5"/>
      <c r="M6" s="5"/>
      <c r="N6" s="5"/>
      <c r="O6" s="6"/>
      <c r="P6" s="5"/>
      <c r="Q6" s="5"/>
      <c r="R6" s="5"/>
      <c r="S6" s="7"/>
      <c r="T6" s="34" t="s">
        <v>111</v>
      </c>
      <c r="U6" s="34"/>
      <c r="V6" s="34"/>
    </row>
    <row r="7" spans="1:22" ht="36" x14ac:dyDescent="0.2">
      <c r="A7" s="8"/>
      <c r="B7" s="28" t="s">
        <v>0</v>
      </c>
      <c r="C7" s="28" t="s">
        <v>1</v>
      </c>
      <c r="D7" s="28" t="s">
        <v>2</v>
      </c>
      <c r="E7" s="28" t="s">
        <v>3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8" t="s">
        <v>9</v>
      </c>
      <c r="L7" s="28" t="s">
        <v>10</v>
      </c>
      <c r="M7" s="28" t="s">
        <v>11</v>
      </c>
      <c r="N7" s="28" t="s">
        <v>12</v>
      </c>
      <c r="O7" s="28" t="s">
        <v>13</v>
      </c>
      <c r="P7" s="28" t="s">
        <v>14</v>
      </c>
      <c r="Q7" s="28" t="s">
        <v>15</v>
      </c>
      <c r="R7" s="28" t="s">
        <v>16</v>
      </c>
      <c r="S7" s="28" t="s">
        <v>17</v>
      </c>
      <c r="T7" s="28" t="s">
        <v>18</v>
      </c>
      <c r="U7" s="28" t="s">
        <v>19</v>
      </c>
      <c r="V7" s="27" t="s">
        <v>119</v>
      </c>
    </row>
    <row r="8" spans="1:22" x14ac:dyDescent="0.2">
      <c r="B8" s="9" t="s">
        <v>20</v>
      </c>
      <c r="C8" s="10">
        <f>SUM(C11+C37+C82+C85)</f>
        <v>378470965000</v>
      </c>
      <c r="D8" s="10">
        <f t="shared" ref="D8:V8" si="0">SUM(D11+D37+D82+D85)</f>
        <v>0</v>
      </c>
      <c r="E8" s="10">
        <f t="shared" si="0"/>
        <v>0</v>
      </c>
      <c r="F8" s="10">
        <f t="shared" si="0"/>
        <v>378470965000</v>
      </c>
      <c r="G8" s="10">
        <f t="shared" si="0"/>
        <v>0</v>
      </c>
      <c r="H8" s="10">
        <f t="shared" si="0"/>
        <v>378470965000</v>
      </c>
      <c r="I8" s="10">
        <f t="shared" si="0"/>
        <v>17627953983</v>
      </c>
      <c r="J8" s="10">
        <f t="shared" si="0"/>
        <v>339118933579</v>
      </c>
      <c r="K8" s="10">
        <f t="shared" si="0"/>
        <v>39352031421</v>
      </c>
      <c r="L8" s="10">
        <f t="shared" si="0"/>
        <v>28688859939</v>
      </c>
      <c r="M8" s="10">
        <f t="shared" si="0"/>
        <v>210093281562</v>
      </c>
      <c r="N8" s="10">
        <f t="shared" si="0"/>
        <v>129025652017</v>
      </c>
      <c r="O8" s="11">
        <v>55.511099999999999</v>
      </c>
      <c r="P8" s="10">
        <f t="shared" si="0"/>
        <v>25824305414</v>
      </c>
      <c r="Q8" s="10">
        <f t="shared" si="0"/>
        <v>152499767781</v>
      </c>
      <c r="R8" s="10">
        <f t="shared" si="0"/>
        <v>57593513781</v>
      </c>
      <c r="S8" s="11">
        <v>40.293700000000001</v>
      </c>
      <c r="T8" s="10">
        <f t="shared" si="0"/>
        <v>25824305413</v>
      </c>
      <c r="U8" s="10">
        <f t="shared" si="0"/>
        <v>152499767782</v>
      </c>
      <c r="V8" s="10">
        <f t="shared" si="0"/>
        <v>-1</v>
      </c>
    </row>
    <row r="9" spans="1:22" x14ac:dyDescent="0.2">
      <c r="B9" s="9" t="s">
        <v>21</v>
      </c>
      <c r="C9" s="10">
        <v>378470965000</v>
      </c>
      <c r="D9" s="10">
        <v>0</v>
      </c>
      <c r="E9" s="10">
        <v>0</v>
      </c>
      <c r="F9" s="10">
        <v>378470965000</v>
      </c>
      <c r="G9" s="10">
        <v>0</v>
      </c>
      <c r="H9" s="10">
        <v>378470965000</v>
      </c>
      <c r="I9" s="10">
        <v>17627953983</v>
      </c>
      <c r="J9" s="10">
        <v>339118933579</v>
      </c>
      <c r="K9" s="10">
        <v>39352031421</v>
      </c>
      <c r="L9" s="10">
        <v>28688859939</v>
      </c>
      <c r="M9" s="10">
        <v>210093281562</v>
      </c>
      <c r="N9" s="10">
        <v>129025652017</v>
      </c>
      <c r="O9" s="11">
        <v>55.511099999999999</v>
      </c>
      <c r="P9" s="10">
        <v>25824305414</v>
      </c>
      <c r="Q9" s="10">
        <v>152499767781</v>
      </c>
      <c r="R9" s="10">
        <v>57593513781</v>
      </c>
      <c r="S9" s="11">
        <v>40.293700000000001</v>
      </c>
      <c r="T9" s="10">
        <v>25824305413</v>
      </c>
      <c r="U9" s="10">
        <v>152499767782</v>
      </c>
      <c r="V9" s="10">
        <v>-1</v>
      </c>
    </row>
    <row r="10" spans="1:22" x14ac:dyDescent="0.2">
      <c r="B10" s="9" t="s">
        <v>22</v>
      </c>
      <c r="C10" s="10">
        <v>231353018000</v>
      </c>
      <c r="D10" s="10">
        <v>0</v>
      </c>
      <c r="E10" s="10">
        <v>0</v>
      </c>
      <c r="F10" s="10">
        <v>231353018000</v>
      </c>
      <c r="G10" s="10">
        <v>0</v>
      </c>
      <c r="H10" s="10">
        <v>231353018000</v>
      </c>
      <c r="I10" s="10">
        <v>1286798948</v>
      </c>
      <c r="J10" s="10">
        <v>223034349406</v>
      </c>
      <c r="K10" s="10">
        <v>8318668594</v>
      </c>
      <c r="L10" s="10">
        <v>14561438448</v>
      </c>
      <c r="M10" s="10">
        <v>120565964011</v>
      </c>
      <c r="N10" s="10">
        <f>+N11+N37+N82</f>
        <v>102468385395</v>
      </c>
      <c r="O10" s="11">
        <v>52.113399999999999</v>
      </c>
      <c r="P10" s="10">
        <v>14799915719</v>
      </c>
      <c r="Q10" s="10">
        <v>118558545214</v>
      </c>
      <c r="R10" s="10">
        <v>2007418797</v>
      </c>
      <c r="S10" s="11">
        <v>51.245699999999999</v>
      </c>
      <c r="T10" s="10">
        <v>14799915719</v>
      </c>
      <c r="U10" s="10">
        <v>118558545215</v>
      </c>
      <c r="V10" s="10">
        <v>-1</v>
      </c>
    </row>
    <row r="11" spans="1:22" s="8" customFormat="1" ht="14.1" customHeight="1" x14ac:dyDescent="0.2">
      <c r="A11" s="8">
        <v>311</v>
      </c>
      <c r="B11" s="9" t="s">
        <v>99</v>
      </c>
      <c r="C11" s="10">
        <f>SUM(C12:C36)</f>
        <v>17554000000</v>
      </c>
      <c r="D11" s="10">
        <f t="shared" ref="D11:V11" si="1">SUM(D12:D36)</f>
        <v>0</v>
      </c>
      <c r="E11" s="10">
        <f t="shared" si="1"/>
        <v>0</v>
      </c>
      <c r="F11" s="10">
        <f t="shared" si="1"/>
        <v>17554000000</v>
      </c>
      <c r="G11" s="10">
        <f t="shared" si="1"/>
        <v>0</v>
      </c>
      <c r="H11" s="10">
        <f t="shared" si="1"/>
        <v>17554000000</v>
      </c>
      <c r="I11" s="10">
        <f t="shared" si="1"/>
        <v>1079111599</v>
      </c>
      <c r="J11" s="10">
        <f t="shared" si="1"/>
        <v>11365869722</v>
      </c>
      <c r="K11" s="10">
        <f t="shared" si="1"/>
        <v>6188130278</v>
      </c>
      <c r="L11" s="10">
        <f t="shared" si="1"/>
        <v>1079111599</v>
      </c>
      <c r="M11" s="10">
        <f t="shared" si="1"/>
        <v>11365869722</v>
      </c>
      <c r="N11" s="10">
        <f t="shared" si="1"/>
        <v>0</v>
      </c>
      <c r="O11" s="11">
        <v>64.75</v>
      </c>
      <c r="P11" s="10">
        <f t="shared" si="1"/>
        <v>1081770225</v>
      </c>
      <c r="Q11" s="10">
        <f t="shared" si="1"/>
        <v>11365869722</v>
      </c>
      <c r="R11" s="10">
        <f t="shared" si="1"/>
        <v>0</v>
      </c>
      <c r="S11" s="11">
        <v>64.75</v>
      </c>
      <c r="T11" s="10">
        <f t="shared" si="1"/>
        <v>1081770224</v>
      </c>
      <c r="U11" s="10">
        <f t="shared" si="1"/>
        <v>11365869722</v>
      </c>
      <c r="V11" s="10">
        <f t="shared" si="1"/>
        <v>0</v>
      </c>
    </row>
    <row r="12" spans="1:22" x14ac:dyDescent="0.2">
      <c r="B12" s="12" t="s">
        <v>23</v>
      </c>
      <c r="C12" s="13">
        <v>6904348000</v>
      </c>
      <c r="D12" s="13">
        <v>0</v>
      </c>
      <c r="E12" s="13">
        <v>0</v>
      </c>
      <c r="F12" s="13">
        <v>6904348000</v>
      </c>
      <c r="G12" s="13">
        <v>0</v>
      </c>
      <c r="H12" s="13">
        <v>6904348000</v>
      </c>
      <c r="I12" s="13">
        <v>569977408</v>
      </c>
      <c r="J12" s="13">
        <v>5134219125</v>
      </c>
      <c r="K12" s="13">
        <v>1770128875</v>
      </c>
      <c r="L12" s="13">
        <v>569977408</v>
      </c>
      <c r="M12" s="13">
        <v>5134219125</v>
      </c>
      <c r="N12" s="13">
        <v>0</v>
      </c>
      <c r="O12" s="14">
        <v>74.362099999999998</v>
      </c>
      <c r="P12" s="13">
        <v>569977408</v>
      </c>
      <c r="Q12" s="13">
        <v>5134219125</v>
      </c>
      <c r="R12" s="13">
        <v>0</v>
      </c>
      <c r="S12" s="14">
        <v>74.362099999999998</v>
      </c>
      <c r="T12" s="13">
        <v>569977411</v>
      </c>
      <c r="U12" s="13">
        <v>5134219132</v>
      </c>
      <c r="V12" s="13">
        <v>-7</v>
      </c>
    </row>
    <row r="13" spans="1:22" x14ac:dyDescent="0.2">
      <c r="B13" s="12" t="s">
        <v>24</v>
      </c>
      <c r="C13" s="13">
        <v>524749000</v>
      </c>
      <c r="D13" s="13">
        <v>0</v>
      </c>
      <c r="E13" s="13">
        <v>0</v>
      </c>
      <c r="F13" s="13">
        <v>524749000</v>
      </c>
      <c r="G13" s="13">
        <v>0</v>
      </c>
      <c r="H13" s="13">
        <v>524749000</v>
      </c>
      <c r="I13" s="13">
        <v>42542841</v>
      </c>
      <c r="J13" s="13">
        <v>392283116</v>
      </c>
      <c r="K13" s="13">
        <v>132465884</v>
      </c>
      <c r="L13" s="13">
        <v>42542841</v>
      </c>
      <c r="M13" s="13">
        <v>392283116</v>
      </c>
      <c r="N13" s="13">
        <v>0</v>
      </c>
      <c r="O13" s="14">
        <v>74.756299999999996</v>
      </c>
      <c r="P13" s="13">
        <v>42542841</v>
      </c>
      <c r="Q13" s="13">
        <v>392283116</v>
      </c>
      <c r="R13" s="13">
        <v>0</v>
      </c>
      <c r="S13" s="14">
        <v>74.756299999999996</v>
      </c>
      <c r="T13" s="13">
        <v>42542842</v>
      </c>
      <c r="U13" s="13">
        <v>392283112</v>
      </c>
      <c r="V13" s="13">
        <v>4</v>
      </c>
    </row>
    <row r="14" spans="1:22" x14ac:dyDescent="0.2">
      <c r="B14" s="12" t="s">
        <v>25</v>
      </c>
      <c r="C14" s="13">
        <v>79701000</v>
      </c>
      <c r="D14" s="13">
        <v>0</v>
      </c>
      <c r="E14" s="13">
        <v>0</v>
      </c>
      <c r="F14" s="13">
        <v>79701000</v>
      </c>
      <c r="G14" s="13">
        <v>0</v>
      </c>
      <c r="H14" s="13">
        <v>79701000</v>
      </c>
      <c r="I14" s="13">
        <v>6498866</v>
      </c>
      <c r="J14" s="13">
        <v>42773311</v>
      </c>
      <c r="K14" s="13">
        <v>36927689</v>
      </c>
      <c r="L14" s="13">
        <v>6498866</v>
      </c>
      <c r="M14" s="13">
        <v>42773311</v>
      </c>
      <c r="N14" s="13">
        <v>0</v>
      </c>
      <c r="O14" s="14">
        <v>53.667200000000001</v>
      </c>
      <c r="P14" s="13">
        <v>6498866</v>
      </c>
      <c r="Q14" s="13">
        <v>42773311</v>
      </c>
      <c r="R14" s="13">
        <v>0</v>
      </c>
      <c r="S14" s="14">
        <v>53.667200000000001</v>
      </c>
      <c r="T14" s="13">
        <v>6498865</v>
      </c>
      <c r="U14" s="13">
        <v>42773307</v>
      </c>
      <c r="V14" s="13">
        <v>4</v>
      </c>
    </row>
    <row r="15" spans="1:22" x14ac:dyDescent="0.2">
      <c r="B15" s="12" t="s">
        <v>26</v>
      </c>
      <c r="C15" s="13">
        <v>13709000</v>
      </c>
      <c r="D15" s="13">
        <v>0</v>
      </c>
      <c r="E15" s="13">
        <v>0</v>
      </c>
      <c r="F15" s="13">
        <v>13709000</v>
      </c>
      <c r="G15" s="13">
        <v>0</v>
      </c>
      <c r="H15" s="13">
        <v>13709000</v>
      </c>
      <c r="I15" s="13">
        <v>851632</v>
      </c>
      <c r="J15" s="13">
        <v>8351823</v>
      </c>
      <c r="K15" s="13">
        <v>5357177</v>
      </c>
      <c r="L15" s="13">
        <v>851632</v>
      </c>
      <c r="M15" s="13">
        <v>8351823</v>
      </c>
      <c r="N15" s="13">
        <v>0</v>
      </c>
      <c r="O15" s="14">
        <v>60.922199999999997</v>
      </c>
      <c r="P15" s="13">
        <v>851632</v>
      </c>
      <c r="Q15" s="13">
        <v>8351823</v>
      </c>
      <c r="R15" s="13">
        <v>0</v>
      </c>
      <c r="S15" s="14">
        <v>60.922199999999997</v>
      </c>
      <c r="T15" s="13">
        <v>851632</v>
      </c>
      <c r="U15" s="13">
        <v>8351825</v>
      </c>
      <c r="V15" s="13">
        <v>-2</v>
      </c>
    </row>
    <row r="16" spans="1:22" x14ac:dyDescent="0.2">
      <c r="B16" s="12" t="s">
        <v>27</v>
      </c>
      <c r="C16" s="13">
        <v>8877000</v>
      </c>
      <c r="D16" s="13">
        <v>0</v>
      </c>
      <c r="E16" s="13">
        <v>0</v>
      </c>
      <c r="F16" s="13">
        <v>8877000</v>
      </c>
      <c r="G16" s="13">
        <v>0</v>
      </c>
      <c r="H16" s="13">
        <v>8877000</v>
      </c>
      <c r="I16" s="13">
        <v>696601</v>
      </c>
      <c r="J16" s="13">
        <v>5444641</v>
      </c>
      <c r="K16" s="13">
        <v>3432359</v>
      </c>
      <c r="L16" s="13">
        <v>696601</v>
      </c>
      <c r="M16" s="13">
        <v>5444641</v>
      </c>
      <c r="N16" s="13">
        <v>0</v>
      </c>
      <c r="O16" s="14">
        <v>61.334200000000003</v>
      </c>
      <c r="P16" s="13">
        <v>696601</v>
      </c>
      <c r="Q16" s="13">
        <v>5444641</v>
      </c>
      <c r="R16" s="13">
        <v>0</v>
      </c>
      <c r="S16" s="14">
        <v>61.334200000000003</v>
      </c>
      <c r="T16" s="13">
        <v>696601</v>
      </c>
      <c r="U16" s="13">
        <v>5444644</v>
      </c>
      <c r="V16" s="13">
        <v>-3</v>
      </c>
    </row>
    <row r="17" spans="2:22" x14ac:dyDescent="0.2">
      <c r="B17" s="12" t="s">
        <v>28</v>
      </c>
      <c r="C17" s="13">
        <v>223459000</v>
      </c>
      <c r="D17" s="13">
        <v>0</v>
      </c>
      <c r="E17" s="13">
        <v>0</v>
      </c>
      <c r="F17" s="13">
        <v>223459000</v>
      </c>
      <c r="G17" s="13">
        <v>0</v>
      </c>
      <c r="H17" s="13">
        <v>223459000</v>
      </c>
      <c r="I17" s="13">
        <v>6834992</v>
      </c>
      <c r="J17" s="13">
        <v>101440405</v>
      </c>
      <c r="K17" s="13">
        <v>122018595</v>
      </c>
      <c r="L17" s="13">
        <v>6834992</v>
      </c>
      <c r="M17" s="13">
        <v>101440405</v>
      </c>
      <c r="N17" s="13">
        <v>0</v>
      </c>
      <c r="O17" s="14">
        <v>45.395499999999998</v>
      </c>
      <c r="P17" s="13">
        <v>6834992</v>
      </c>
      <c r="Q17" s="13">
        <v>101440405</v>
      </c>
      <c r="R17" s="13">
        <v>0</v>
      </c>
      <c r="S17" s="14">
        <v>45.395499999999998</v>
      </c>
      <c r="T17" s="13">
        <v>6834992</v>
      </c>
      <c r="U17" s="13">
        <v>101440405</v>
      </c>
      <c r="V17" s="13">
        <v>0</v>
      </c>
    </row>
    <row r="18" spans="2:22" x14ac:dyDescent="0.2">
      <c r="B18" s="12" t="s">
        <v>29</v>
      </c>
      <c r="C18" s="13">
        <v>969701000</v>
      </c>
      <c r="D18" s="13">
        <v>0</v>
      </c>
      <c r="E18" s="13">
        <v>0</v>
      </c>
      <c r="F18" s="13">
        <v>969701000</v>
      </c>
      <c r="G18" s="13">
        <v>0</v>
      </c>
      <c r="H18" s="13">
        <v>969701000</v>
      </c>
      <c r="I18" s="13">
        <v>0</v>
      </c>
      <c r="J18" s="13">
        <v>47235260</v>
      </c>
      <c r="K18" s="13">
        <v>922465740</v>
      </c>
      <c r="L18" s="13">
        <v>0</v>
      </c>
      <c r="M18" s="13">
        <v>47235260</v>
      </c>
      <c r="N18" s="13">
        <v>0</v>
      </c>
      <c r="O18" s="14">
        <v>4.8711000000000002</v>
      </c>
      <c r="P18" s="13">
        <v>0</v>
      </c>
      <c r="Q18" s="13">
        <v>47235260</v>
      </c>
      <c r="R18" s="13">
        <v>0</v>
      </c>
      <c r="S18" s="14">
        <v>4.8711000000000002</v>
      </c>
      <c r="T18" s="13">
        <v>0</v>
      </c>
      <c r="U18" s="13">
        <v>47235262</v>
      </c>
      <c r="V18" s="13">
        <v>-2</v>
      </c>
    </row>
    <row r="19" spans="2:22" x14ac:dyDescent="0.2">
      <c r="B19" s="12" t="s">
        <v>30</v>
      </c>
      <c r="C19" s="13">
        <v>565464000</v>
      </c>
      <c r="D19" s="13">
        <v>0</v>
      </c>
      <c r="E19" s="13">
        <v>0</v>
      </c>
      <c r="F19" s="13">
        <v>565464000</v>
      </c>
      <c r="G19" s="13">
        <v>0</v>
      </c>
      <c r="H19" s="13">
        <v>565464000</v>
      </c>
      <c r="I19" s="13">
        <v>7133350</v>
      </c>
      <c r="J19" s="13">
        <v>215029308</v>
      </c>
      <c r="K19" s="13">
        <v>350434692</v>
      </c>
      <c r="L19" s="13">
        <v>7133350</v>
      </c>
      <c r="M19" s="13">
        <v>215029308</v>
      </c>
      <c r="N19" s="13">
        <v>0</v>
      </c>
      <c r="O19" s="14">
        <v>38.027099999999997</v>
      </c>
      <c r="P19" s="13">
        <v>7133350</v>
      </c>
      <c r="Q19" s="13">
        <v>215029308</v>
      </c>
      <c r="R19" s="13">
        <v>0</v>
      </c>
      <c r="S19" s="14">
        <v>38.027099999999997</v>
      </c>
      <c r="T19" s="13">
        <v>7133350</v>
      </c>
      <c r="U19" s="13">
        <v>215029311</v>
      </c>
      <c r="V19" s="13">
        <v>-3</v>
      </c>
    </row>
    <row r="20" spans="2:22" x14ac:dyDescent="0.2">
      <c r="B20" s="12" t="s">
        <v>31</v>
      </c>
      <c r="C20" s="13">
        <v>194713000</v>
      </c>
      <c r="D20" s="13">
        <v>0</v>
      </c>
      <c r="E20" s="13">
        <v>0</v>
      </c>
      <c r="F20" s="13">
        <v>194713000</v>
      </c>
      <c r="G20" s="13">
        <v>0</v>
      </c>
      <c r="H20" s="13">
        <v>194713000</v>
      </c>
      <c r="I20" s="13">
        <v>6864248</v>
      </c>
      <c r="J20" s="13">
        <v>68079017</v>
      </c>
      <c r="K20" s="13">
        <v>126633983</v>
      </c>
      <c r="L20" s="13">
        <v>6864248</v>
      </c>
      <c r="M20" s="13">
        <v>68079017</v>
      </c>
      <c r="N20" s="13">
        <v>0</v>
      </c>
      <c r="O20" s="14">
        <v>34.963799999999999</v>
      </c>
      <c r="P20" s="13">
        <v>6864248</v>
      </c>
      <c r="Q20" s="13">
        <v>68079017</v>
      </c>
      <c r="R20" s="13">
        <v>0</v>
      </c>
      <c r="S20" s="14">
        <v>34.963799999999999</v>
      </c>
      <c r="T20" s="13">
        <v>6864248</v>
      </c>
      <c r="U20" s="13">
        <v>68079013</v>
      </c>
      <c r="V20" s="13">
        <v>4</v>
      </c>
    </row>
    <row r="21" spans="2:22" x14ac:dyDescent="0.2">
      <c r="B21" s="12" t="s">
        <v>32</v>
      </c>
      <c r="C21" s="13">
        <v>2281507000</v>
      </c>
      <c r="D21" s="13">
        <v>0</v>
      </c>
      <c r="E21" s="13">
        <v>-113037528</v>
      </c>
      <c r="F21" s="13">
        <v>2168469472</v>
      </c>
      <c r="G21" s="13">
        <v>0</v>
      </c>
      <c r="H21" s="13">
        <v>2168469472</v>
      </c>
      <c r="I21" s="13">
        <v>189011404</v>
      </c>
      <c r="J21" s="13">
        <v>1763886305</v>
      </c>
      <c r="K21" s="13">
        <v>404583167</v>
      </c>
      <c r="L21" s="13">
        <v>189011404</v>
      </c>
      <c r="M21" s="13">
        <v>1763886305</v>
      </c>
      <c r="N21" s="13">
        <v>0</v>
      </c>
      <c r="O21" s="14">
        <v>81.342500000000001</v>
      </c>
      <c r="P21" s="13">
        <v>189011404</v>
      </c>
      <c r="Q21" s="13">
        <v>1763886305</v>
      </c>
      <c r="R21" s="13">
        <v>0</v>
      </c>
      <c r="S21" s="14">
        <v>81.342500000000001</v>
      </c>
      <c r="T21" s="13">
        <v>189011403</v>
      </c>
      <c r="U21" s="13">
        <v>1763886310</v>
      </c>
      <c r="V21" s="13">
        <v>-5</v>
      </c>
    </row>
    <row r="22" spans="2:22" x14ac:dyDescent="0.2">
      <c r="B22" s="12" t="s">
        <v>33</v>
      </c>
      <c r="C22" s="13">
        <v>1072593000</v>
      </c>
      <c r="D22" s="13">
        <v>-13315783</v>
      </c>
      <c r="E22" s="13">
        <v>-64434937</v>
      </c>
      <c r="F22" s="13">
        <v>1008158063</v>
      </c>
      <c r="G22" s="13">
        <v>0</v>
      </c>
      <c r="H22" s="13">
        <v>1008158063</v>
      </c>
      <c r="I22" s="13">
        <v>12418</v>
      </c>
      <c r="J22" s="13">
        <v>989766434</v>
      </c>
      <c r="K22" s="13">
        <v>18391629</v>
      </c>
      <c r="L22" s="13">
        <v>12418</v>
      </c>
      <c r="M22" s="13">
        <v>989766434</v>
      </c>
      <c r="N22" s="13">
        <v>0</v>
      </c>
      <c r="O22" s="14">
        <v>98.175700000000006</v>
      </c>
      <c r="P22" s="13">
        <v>12418</v>
      </c>
      <c r="Q22" s="13">
        <v>989766434</v>
      </c>
      <c r="R22" s="13">
        <v>0</v>
      </c>
      <c r="S22" s="14">
        <v>98.175700000000006</v>
      </c>
      <c r="T22" s="13">
        <v>12418</v>
      </c>
      <c r="U22" s="13">
        <v>989766433</v>
      </c>
      <c r="V22" s="13">
        <v>1</v>
      </c>
    </row>
    <row r="23" spans="2:22" x14ac:dyDescent="0.2">
      <c r="B23" s="12" t="s">
        <v>34</v>
      </c>
      <c r="C23" s="13">
        <v>695949000</v>
      </c>
      <c r="D23" s="13">
        <v>0</v>
      </c>
      <c r="E23" s="13">
        <v>0</v>
      </c>
      <c r="F23" s="13">
        <v>695949000</v>
      </c>
      <c r="G23" s="13">
        <v>0</v>
      </c>
      <c r="H23" s="13">
        <v>695949000</v>
      </c>
      <c r="I23" s="13">
        <v>58442100</v>
      </c>
      <c r="J23" s="13">
        <v>466525350</v>
      </c>
      <c r="K23" s="13">
        <v>229423650</v>
      </c>
      <c r="L23" s="13">
        <v>58442100</v>
      </c>
      <c r="M23" s="13">
        <v>466525350</v>
      </c>
      <c r="N23" s="13">
        <v>0</v>
      </c>
      <c r="O23" s="14">
        <v>67.034400000000005</v>
      </c>
      <c r="P23" s="13">
        <v>58442100</v>
      </c>
      <c r="Q23" s="13">
        <v>466525350</v>
      </c>
      <c r="R23" s="13">
        <v>0</v>
      </c>
      <c r="S23" s="14">
        <v>67.034400000000005</v>
      </c>
      <c r="T23" s="13">
        <v>58442099</v>
      </c>
      <c r="U23" s="13">
        <v>466525347</v>
      </c>
      <c r="V23" s="13">
        <v>3</v>
      </c>
    </row>
    <row r="24" spans="2:22" x14ac:dyDescent="0.2">
      <c r="B24" s="12" t="s">
        <v>35</v>
      </c>
      <c r="C24" s="13">
        <v>522710000</v>
      </c>
      <c r="D24" s="13">
        <v>0</v>
      </c>
      <c r="E24" s="13">
        <v>0</v>
      </c>
      <c r="F24" s="13">
        <v>522710000</v>
      </c>
      <c r="G24" s="13">
        <v>0</v>
      </c>
      <c r="H24" s="13">
        <v>522710000</v>
      </c>
      <c r="I24" s="13">
        <v>39930250</v>
      </c>
      <c r="J24" s="13">
        <v>333811300</v>
      </c>
      <c r="K24" s="13">
        <v>188898700</v>
      </c>
      <c r="L24" s="13">
        <v>39930250</v>
      </c>
      <c r="M24" s="13">
        <v>333811300</v>
      </c>
      <c r="N24" s="13">
        <v>0</v>
      </c>
      <c r="O24" s="14">
        <v>63.861699999999999</v>
      </c>
      <c r="P24" s="13">
        <v>39930250</v>
      </c>
      <c r="Q24" s="13">
        <v>333811300</v>
      </c>
      <c r="R24" s="13">
        <v>0</v>
      </c>
      <c r="S24" s="14">
        <v>63.861699999999999</v>
      </c>
      <c r="T24" s="13">
        <v>39930249</v>
      </c>
      <c r="U24" s="13">
        <v>333811299</v>
      </c>
      <c r="V24" s="13">
        <v>1</v>
      </c>
    </row>
    <row r="25" spans="2:22" x14ac:dyDescent="0.2">
      <c r="B25" s="12" t="s">
        <v>36</v>
      </c>
      <c r="C25" s="13">
        <v>58424000</v>
      </c>
      <c r="D25" s="13">
        <v>0</v>
      </c>
      <c r="E25" s="13">
        <v>0</v>
      </c>
      <c r="F25" s="13">
        <v>58424000</v>
      </c>
      <c r="G25" s="13">
        <v>0</v>
      </c>
      <c r="H25" s="13">
        <v>58424000</v>
      </c>
      <c r="I25" s="13">
        <v>0</v>
      </c>
      <c r="J25" s="13">
        <v>0</v>
      </c>
      <c r="K25" s="13">
        <v>58424000</v>
      </c>
      <c r="L25" s="13">
        <v>0</v>
      </c>
      <c r="M25" s="13">
        <v>0</v>
      </c>
      <c r="N25" s="13">
        <v>0</v>
      </c>
      <c r="O25" s="14">
        <v>0</v>
      </c>
      <c r="P25" s="13">
        <v>0</v>
      </c>
      <c r="Q25" s="13">
        <v>0</v>
      </c>
      <c r="R25" s="13">
        <v>0</v>
      </c>
      <c r="S25" s="14">
        <v>0</v>
      </c>
      <c r="T25" s="13">
        <v>0</v>
      </c>
      <c r="U25" s="13">
        <v>0</v>
      </c>
      <c r="V25" s="13">
        <v>0</v>
      </c>
    </row>
    <row r="26" spans="2:22" x14ac:dyDescent="0.2">
      <c r="B26" s="12" t="s">
        <v>37</v>
      </c>
      <c r="C26" s="13">
        <v>804786000</v>
      </c>
      <c r="D26" s="13">
        <v>0</v>
      </c>
      <c r="E26" s="13">
        <v>0</v>
      </c>
      <c r="F26" s="13">
        <v>804786000</v>
      </c>
      <c r="G26" s="13">
        <v>0</v>
      </c>
      <c r="H26" s="13">
        <v>804786000</v>
      </c>
      <c r="I26" s="13">
        <v>69681868</v>
      </c>
      <c r="J26" s="13">
        <v>567005036</v>
      </c>
      <c r="K26" s="13">
        <v>237780964</v>
      </c>
      <c r="L26" s="13">
        <v>69681868</v>
      </c>
      <c r="M26" s="13">
        <v>567005036</v>
      </c>
      <c r="N26" s="13">
        <v>0</v>
      </c>
      <c r="O26" s="14">
        <v>70.454099999999997</v>
      </c>
      <c r="P26" s="13">
        <v>69681868</v>
      </c>
      <c r="Q26" s="13">
        <v>567005036</v>
      </c>
      <c r="R26" s="13">
        <v>0</v>
      </c>
      <c r="S26" s="14">
        <v>70.454099999999997</v>
      </c>
      <c r="T26" s="13">
        <v>69681868</v>
      </c>
      <c r="U26" s="13">
        <v>567005045</v>
      </c>
      <c r="V26" s="13">
        <v>-9</v>
      </c>
    </row>
    <row r="27" spans="2:22" x14ac:dyDescent="0.2">
      <c r="B27" s="12" t="s">
        <v>38</v>
      </c>
      <c r="C27" s="13">
        <v>857736000</v>
      </c>
      <c r="D27" s="13">
        <v>0</v>
      </c>
      <c r="E27" s="13">
        <v>0</v>
      </c>
      <c r="F27" s="13">
        <v>857736000</v>
      </c>
      <c r="G27" s="13">
        <v>0</v>
      </c>
      <c r="H27" s="13">
        <v>857736000</v>
      </c>
      <c r="I27" s="13">
        <v>617435</v>
      </c>
      <c r="J27" s="13">
        <v>50261706</v>
      </c>
      <c r="K27" s="13">
        <v>807474294</v>
      </c>
      <c r="L27" s="13">
        <v>617435</v>
      </c>
      <c r="M27" s="13">
        <v>50261706</v>
      </c>
      <c r="N27" s="13">
        <v>0</v>
      </c>
      <c r="O27" s="14">
        <v>5.8597999999999999</v>
      </c>
      <c r="P27" s="13">
        <v>3276061</v>
      </c>
      <c r="Q27" s="13">
        <v>50261706</v>
      </c>
      <c r="R27" s="13">
        <v>0</v>
      </c>
      <c r="S27" s="14">
        <v>5.8597999999999999</v>
      </c>
      <c r="T27" s="13">
        <v>3276061</v>
      </c>
      <c r="U27" s="13">
        <v>50261706</v>
      </c>
      <c r="V27" s="13">
        <v>0</v>
      </c>
    </row>
    <row r="28" spans="2:22" x14ac:dyDescent="0.2">
      <c r="B28" s="12" t="s">
        <v>39</v>
      </c>
      <c r="C28" s="13">
        <v>325910000</v>
      </c>
      <c r="D28" s="13">
        <v>0</v>
      </c>
      <c r="E28" s="13">
        <v>0</v>
      </c>
      <c r="F28" s="13">
        <v>325910000</v>
      </c>
      <c r="G28" s="13">
        <v>0</v>
      </c>
      <c r="H28" s="13">
        <v>325910000</v>
      </c>
      <c r="I28" s="13">
        <v>0</v>
      </c>
      <c r="J28" s="13">
        <v>27999257</v>
      </c>
      <c r="K28" s="13">
        <v>297910743</v>
      </c>
      <c r="L28" s="13">
        <v>0</v>
      </c>
      <c r="M28" s="13">
        <v>27999257</v>
      </c>
      <c r="N28" s="13">
        <v>0</v>
      </c>
      <c r="O28" s="14">
        <v>8.5911000000000008</v>
      </c>
      <c r="P28" s="13">
        <v>0</v>
      </c>
      <c r="Q28" s="13">
        <v>27999257</v>
      </c>
      <c r="R28" s="13">
        <v>0</v>
      </c>
      <c r="S28" s="14">
        <v>8.5911000000000008</v>
      </c>
      <c r="T28" s="13">
        <v>0</v>
      </c>
      <c r="U28" s="13">
        <v>27999257</v>
      </c>
      <c r="V28" s="13">
        <v>0</v>
      </c>
    </row>
    <row r="29" spans="2:22" x14ac:dyDescent="0.2">
      <c r="B29" s="12" t="s">
        <v>40</v>
      </c>
      <c r="C29" s="13">
        <v>468111000</v>
      </c>
      <c r="D29" s="13">
        <v>0</v>
      </c>
      <c r="E29" s="13">
        <v>0</v>
      </c>
      <c r="F29" s="13">
        <v>468111000</v>
      </c>
      <c r="G29" s="13">
        <v>0</v>
      </c>
      <c r="H29" s="13">
        <v>468111000</v>
      </c>
      <c r="I29" s="13">
        <v>32360800</v>
      </c>
      <c r="J29" s="13">
        <v>306002200</v>
      </c>
      <c r="K29" s="13">
        <v>162108800</v>
      </c>
      <c r="L29" s="13">
        <v>32360800</v>
      </c>
      <c r="M29" s="13">
        <v>306002200</v>
      </c>
      <c r="N29" s="13">
        <v>0</v>
      </c>
      <c r="O29" s="14">
        <v>65.369600000000005</v>
      </c>
      <c r="P29" s="13">
        <v>32360800</v>
      </c>
      <c r="Q29" s="13">
        <v>306002200</v>
      </c>
      <c r="R29" s="13">
        <v>0</v>
      </c>
      <c r="S29" s="14">
        <v>65.369600000000005</v>
      </c>
      <c r="T29" s="13">
        <v>32360800</v>
      </c>
      <c r="U29" s="13">
        <v>306002198</v>
      </c>
      <c r="V29" s="13">
        <v>2</v>
      </c>
    </row>
    <row r="30" spans="2:22" x14ac:dyDescent="0.2">
      <c r="B30" s="12" t="s">
        <v>41</v>
      </c>
      <c r="C30" s="13">
        <v>80292000</v>
      </c>
      <c r="D30" s="13">
        <v>0</v>
      </c>
      <c r="E30" s="13">
        <v>0</v>
      </c>
      <c r="F30" s="13">
        <v>80292000</v>
      </c>
      <c r="G30" s="13">
        <v>0</v>
      </c>
      <c r="H30" s="13">
        <v>80292000</v>
      </c>
      <c r="I30" s="13">
        <v>6212500</v>
      </c>
      <c r="J30" s="13">
        <v>39282200</v>
      </c>
      <c r="K30" s="13">
        <v>41009800</v>
      </c>
      <c r="L30" s="13">
        <v>6212500</v>
      </c>
      <c r="M30" s="13">
        <v>39282200</v>
      </c>
      <c r="N30" s="13">
        <v>0</v>
      </c>
      <c r="O30" s="14">
        <v>48.924199999999999</v>
      </c>
      <c r="P30" s="13">
        <v>6212500</v>
      </c>
      <c r="Q30" s="13">
        <v>39282200</v>
      </c>
      <c r="R30" s="13">
        <v>0</v>
      </c>
      <c r="S30" s="14">
        <v>48.924199999999999</v>
      </c>
      <c r="T30" s="13">
        <v>6212501</v>
      </c>
      <c r="U30" s="13">
        <v>39282201</v>
      </c>
      <c r="V30" s="13">
        <v>-1</v>
      </c>
    </row>
    <row r="31" spans="2:22" x14ac:dyDescent="0.2">
      <c r="B31" s="12" t="s">
        <v>42</v>
      </c>
      <c r="C31" s="13">
        <v>351062000</v>
      </c>
      <c r="D31" s="13">
        <v>0</v>
      </c>
      <c r="E31" s="13">
        <v>0</v>
      </c>
      <c r="F31" s="13">
        <v>351062000</v>
      </c>
      <c r="G31" s="13">
        <v>0</v>
      </c>
      <c r="H31" s="13">
        <v>351062000</v>
      </c>
      <c r="I31" s="13">
        <v>24273100</v>
      </c>
      <c r="J31" s="13">
        <v>229521300</v>
      </c>
      <c r="K31" s="13">
        <v>121540700</v>
      </c>
      <c r="L31" s="13">
        <v>24273100</v>
      </c>
      <c r="M31" s="13">
        <v>229521300</v>
      </c>
      <c r="N31" s="13">
        <v>0</v>
      </c>
      <c r="O31" s="14">
        <v>65.379099999999994</v>
      </c>
      <c r="P31" s="13">
        <v>24273100</v>
      </c>
      <c r="Q31" s="13">
        <v>229521300</v>
      </c>
      <c r="R31" s="13">
        <v>0</v>
      </c>
      <c r="S31" s="14">
        <v>65.379099999999994</v>
      </c>
      <c r="T31" s="13">
        <v>24273100</v>
      </c>
      <c r="U31" s="13">
        <v>229521297</v>
      </c>
      <c r="V31" s="13">
        <v>3</v>
      </c>
    </row>
    <row r="32" spans="2:22" x14ac:dyDescent="0.2">
      <c r="B32" s="12" t="s">
        <v>43</v>
      </c>
      <c r="C32" s="13">
        <v>234072000</v>
      </c>
      <c r="D32" s="13">
        <v>0</v>
      </c>
      <c r="E32" s="13">
        <v>0</v>
      </c>
      <c r="F32" s="13">
        <v>234072000</v>
      </c>
      <c r="G32" s="13">
        <v>0</v>
      </c>
      <c r="H32" s="13">
        <v>234072000</v>
      </c>
      <c r="I32" s="13">
        <v>16184500</v>
      </c>
      <c r="J32" s="13">
        <v>153033500</v>
      </c>
      <c r="K32" s="13">
        <v>81038500</v>
      </c>
      <c r="L32" s="13">
        <v>16184500</v>
      </c>
      <c r="M32" s="13">
        <v>153033500</v>
      </c>
      <c r="N32" s="13">
        <v>0</v>
      </c>
      <c r="O32" s="14">
        <v>65.378799999999998</v>
      </c>
      <c r="P32" s="13">
        <v>16184500</v>
      </c>
      <c r="Q32" s="13">
        <v>153033500</v>
      </c>
      <c r="R32" s="13">
        <v>0</v>
      </c>
      <c r="S32" s="14">
        <v>65.378799999999998</v>
      </c>
      <c r="T32" s="13">
        <v>16184500</v>
      </c>
      <c r="U32" s="13">
        <v>153033499</v>
      </c>
      <c r="V32" s="13">
        <v>1</v>
      </c>
    </row>
    <row r="33" spans="1:22" x14ac:dyDescent="0.2">
      <c r="B33" s="12" t="s">
        <v>44</v>
      </c>
      <c r="C33" s="13">
        <v>0</v>
      </c>
      <c r="D33" s="13">
        <v>13315783</v>
      </c>
      <c r="E33" s="13">
        <v>285760314</v>
      </c>
      <c r="F33" s="13">
        <v>285760314</v>
      </c>
      <c r="G33" s="13">
        <v>0</v>
      </c>
      <c r="H33" s="13">
        <v>285760314</v>
      </c>
      <c r="I33" s="13">
        <v>0</v>
      </c>
      <c r="J33" s="13">
        <v>271697921</v>
      </c>
      <c r="K33" s="13">
        <v>14062393</v>
      </c>
      <c r="L33" s="13">
        <v>0</v>
      </c>
      <c r="M33" s="13">
        <v>271697921</v>
      </c>
      <c r="N33" s="13">
        <v>0</v>
      </c>
      <c r="O33" s="14">
        <v>95.078999999999994</v>
      </c>
      <c r="P33" s="13">
        <v>0</v>
      </c>
      <c r="Q33" s="13">
        <v>271697921</v>
      </c>
      <c r="R33" s="13">
        <v>0</v>
      </c>
      <c r="S33" s="14">
        <v>95.078999999999994</v>
      </c>
      <c r="T33" s="13">
        <v>0</v>
      </c>
      <c r="U33" s="13">
        <v>271697922</v>
      </c>
      <c r="V33" s="13">
        <v>-1</v>
      </c>
    </row>
    <row r="34" spans="1:22" x14ac:dyDescent="0.2">
      <c r="B34" s="12" t="s">
        <v>45</v>
      </c>
      <c r="C34" s="13">
        <v>38022000</v>
      </c>
      <c r="D34" s="13">
        <v>0</v>
      </c>
      <c r="E34" s="13">
        <v>0</v>
      </c>
      <c r="F34" s="13">
        <v>38022000</v>
      </c>
      <c r="G34" s="13">
        <v>0</v>
      </c>
      <c r="H34" s="13">
        <v>38022000</v>
      </c>
      <c r="I34" s="13">
        <v>437423</v>
      </c>
      <c r="J34" s="13">
        <v>18133796</v>
      </c>
      <c r="K34" s="13">
        <v>19888204</v>
      </c>
      <c r="L34" s="13">
        <v>437423</v>
      </c>
      <c r="M34" s="13">
        <v>18133796</v>
      </c>
      <c r="N34" s="13">
        <v>0</v>
      </c>
      <c r="O34" s="14">
        <v>47.692900000000002</v>
      </c>
      <c r="P34" s="13">
        <v>437423</v>
      </c>
      <c r="Q34" s="13">
        <v>18133796</v>
      </c>
      <c r="R34" s="13">
        <v>0</v>
      </c>
      <c r="S34" s="14">
        <v>47.692900000000002</v>
      </c>
      <c r="T34" s="13">
        <v>437422</v>
      </c>
      <c r="U34" s="13">
        <v>18133790</v>
      </c>
      <c r="V34" s="13">
        <v>6</v>
      </c>
    </row>
    <row r="35" spans="1:22" x14ac:dyDescent="0.2">
      <c r="B35" s="12" t="s">
        <v>46</v>
      </c>
      <c r="C35" s="13">
        <v>271641000</v>
      </c>
      <c r="D35" s="13">
        <v>0</v>
      </c>
      <c r="E35" s="13">
        <v>-108287849</v>
      </c>
      <c r="F35" s="13">
        <v>163353151</v>
      </c>
      <c r="G35" s="13">
        <v>0</v>
      </c>
      <c r="H35" s="13">
        <v>163353151</v>
      </c>
      <c r="I35" s="13">
        <v>0</v>
      </c>
      <c r="J35" s="13">
        <v>129189048</v>
      </c>
      <c r="K35" s="13">
        <v>34164103</v>
      </c>
      <c r="L35" s="13">
        <v>0</v>
      </c>
      <c r="M35" s="13">
        <v>129189048</v>
      </c>
      <c r="N35" s="13">
        <v>0</v>
      </c>
      <c r="O35" s="14">
        <v>79.085700000000003</v>
      </c>
      <c r="P35" s="13">
        <v>0</v>
      </c>
      <c r="Q35" s="13">
        <v>129189048</v>
      </c>
      <c r="R35" s="13">
        <v>0</v>
      </c>
      <c r="S35" s="14">
        <v>79.085700000000003</v>
      </c>
      <c r="T35" s="13">
        <v>0</v>
      </c>
      <c r="U35" s="13">
        <v>129189046</v>
      </c>
      <c r="V35" s="13">
        <v>2</v>
      </c>
    </row>
    <row r="36" spans="1:22" x14ac:dyDescent="0.2">
      <c r="B36" s="12" t="s">
        <v>47</v>
      </c>
      <c r="C36" s="13">
        <v>6464000</v>
      </c>
      <c r="D36" s="13">
        <v>0</v>
      </c>
      <c r="E36" s="13">
        <v>0</v>
      </c>
      <c r="F36" s="13">
        <v>6464000</v>
      </c>
      <c r="G36" s="13">
        <v>0</v>
      </c>
      <c r="H36" s="13">
        <v>6464000</v>
      </c>
      <c r="I36" s="13">
        <v>547863</v>
      </c>
      <c r="J36" s="13">
        <v>4898363</v>
      </c>
      <c r="K36" s="13">
        <v>1565637</v>
      </c>
      <c r="L36" s="13">
        <v>547863</v>
      </c>
      <c r="M36" s="13">
        <v>4898363</v>
      </c>
      <c r="N36" s="13">
        <v>0</v>
      </c>
      <c r="O36" s="14">
        <v>75.7791</v>
      </c>
      <c r="P36" s="13">
        <v>547863</v>
      </c>
      <c r="Q36" s="13">
        <v>4898363</v>
      </c>
      <c r="R36" s="13">
        <v>0</v>
      </c>
      <c r="S36" s="14">
        <v>75.7791</v>
      </c>
      <c r="T36" s="13">
        <v>547862</v>
      </c>
      <c r="U36" s="13">
        <v>4898361</v>
      </c>
      <c r="V36" s="13">
        <v>2</v>
      </c>
    </row>
    <row r="37" spans="1:22" s="8" customFormat="1" x14ac:dyDescent="0.2">
      <c r="A37" s="8">
        <v>312</v>
      </c>
      <c r="B37" s="9" t="s">
        <v>100</v>
      </c>
      <c r="C37" s="10">
        <f>SUM(C38:C81)</f>
        <v>8076018000</v>
      </c>
      <c r="D37" s="10">
        <f t="shared" ref="D37:V37" si="2">SUM(D38:D81)</f>
        <v>0</v>
      </c>
      <c r="E37" s="10">
        <f t="shared" si="2"/>
        <v>0</v>
      </c>
      <c r="F37" s="10">
        <f t="shared" si="2"/>
        <v>8076018000</v>
      </c>
      <c r="G37" s="10">
        <f t="shared" si="2"/>
        <v>0</v>
      </c>
      <c r="H37" s="10">
        <f t="shared" si="2"/>
        <v>8076018000</v>
      </c>
      <c r="I37" s="10">
        <f t="shared" si="2"/>
        <v>207687349</v>
      </c>
      <c r="J37" s="10">
        <f t="shared" si="2"/>
        <v>6345479684</v>
      </c>
      <c r="K37" s="10">
        <f t="shared" si="2"/>
        <v>1730538316</v>
      </c>
      <c r="L37" s="10">
        <f t="shared" si="2"/>
        <v>154312936</v>
      </c>
      <c r="M37" s="10">
        <f t="shared" si="2"/>
        <v>4764363224</v>
      </c>
      <c r="N37" s="10">
        <f t="shared" si="2"/>
        <v>1581116460</v>
      </c>
      <c r="O37" s="11">
        <v>58.99</v>
      </c>
      <c r="P37" s="10">
        <f t="shared" si="2"/>
        <v>390131581</v>
      </c>
      <c r="Q37" s="10">
        <f t="shared" si="2"/>
        <v>2756944427</v>
      </c>
      <c r="R37" s="10">
        <f t="shared" si="2"/>
        <v>2007418797</v>
      </c>
      <c r="S37" s="14">
        <v>34.14</v>
      </c>
      <c r="T37" s="10">
        <f t="shared" si="2"/>
        <v>390131582</v>
      </c>
      <c r="U37" s="10">
        <f t="shared" si="2"/>
        <v>2756944428</v>
      </c>
      <c r="V37" s="10">
        <f t="shared" si="2"/>
        <v>-1</v>
      </c>
    </row>
    <row r="38" spans="1:22" x14ac:dyDescent="0.2">
      <c r="B38" s="12" t="s">
        <v>48</v>
      </c>
      <c r="C38" s="13">
        <v>25000000</v>
      </c>
      <c r="D38" s="13">
        <v>0</v>
      </c>
      <c r="E38" s="13">
        <v>0</v>
      </c>
      <c r="F38" s="13">
        <v>25000000</v>
      </c>
      <c r="G38" s="13">
        <v>0</v>
      </c>
      <c r="H38" s="13">
        <v>25000000</v>
      </c>
      <c r="I38" s="13">
        <v>0</v>
      </c>
      <c r="J38" s="13">
        <v>2000000</v>
      </c>
      <c r="K38" s="13">
        <v>23000000</v>
      </c>
      <c r="L38" s="13">
        <v>0</v>
      </c>
      <c r="M38" s="13">
        <v>1817052</v>
      </c>
      <c r="N38" s="13">
        <v>182948</v>
      </c>
      <c r="O38" s="14">
        <v>7.2682000000000002</v>
      </c>
      <c r="P38" s="13">
        <v>0</v>
      </c>
      <c r="Q38" s="13">
        <v>1817052</v>
      </c>
      <c r="R38" s="13">
        <v>0</v>
      </c>
      <c r="S38" s="14">
        <v>7.2682000000000002</v>
      </c>
      <c r="T38" s="13">
        <v>0</v>
      </c>
      <c r="U38" s="13">
        <v>1817052</v>
      </c>
      <c r="V38" s="13">
        <v>0</v>
      </c>
    </row>
    <row r="39" spans="1:22" x14ac:dyDescent="0.2">
      <c r="B39" s="12" t="s">
        <v>49</v>
      </c>
      <c r="C39" s="13">
        <v>15000000</v>
      </c>
      <c r="D39" s="13">
        <v>0</v>
      </c>
      <c r="E39" s="13">
        <v>0</v>
      </c>
      <c r="F39" s="13">
        <v>15000000</v>
      </c>
      <c r="G39" s="13">
        <v>0</v>
      </c>
      <c r="H39" s="13">
        <v>15000000</v>
      </c>
      <c r="I39" s="13">
        <v>0</v>
      </c>
      <c r="J39" s="13">
        <v>9614178</v>
      </c>
      <c r="K39" s="13">
        <v>5385822</v>
      </c>
      <c r="L39" s="13">
        <v>6814178</v>
      </c>
      <c r="M39" s="13">
        <v>9019884</v>
      </c>
      <c r="N39" s="13">
        <v>594294</v>
      </c>
      <c r="O39" s="14">
        <v>60.132599999999996</v>
      </c>
      <c r="P39" s="13">
        <v>0</v>
      </c>
      <c r="Q39" s="13">
        <v>2205706</v>
      </c>
      <c r="R39" s="13">
        <v>6814178</v>
      </c>
      <c r="S39" s="14">
        <v>14.704700000000001</v>
      </c>
      <c r="T39" s="13">
        <v>0</v>
      </c>
      <c r="U39" s="13">
        <v>2205706</v>
      </c>
      <c r="V39" s="13">
        <v>0</v>
      </c>
    </row>
    <row r="40" spans="1:22" x14ac:dyDescent="0.2">
      <c r="B40" s="12" t="s">
        <v>50</v>
      </c>
      <c r="C40" s="13">
        <v>2000000</v>
      </c>
      <c r="D40" s="13">
        <v>0</v>
      </c>
      <c r="E40" s="13">
        <v>0</v>
      </c>
      <c r="F40" s="13">
        <v>2000000</v>
      </c>
      <c r="G40" s="13">
        <v>0</v>
      </c>
      <c r="H40" s="13">
        <v>2000000</v>
      </c>
      <c r="I40" s="13">
        <v>0</v>
      </c>
      <c r="J40" s="13">
        <v>1817052</v>
      </c>
      <c r="K40" s="13">
        <v>182948</v>
      </c>
      <c r="L40" s="13">
        <v>0</v>
      </c>
      <c r="M40" s="13">
        <v>1817052</v>
      </c>
      <c r="N40" s="13">
        <v>0</v>
      </c>
      <c r="O40" s="14">
        <v>90.852599999999995</v>
      </c>
      <c r="P40" s="13">
        <v>0</v>
      </c>
      <c r="Q40" s="13">
        <v>1817052</v>
      </c>
      <c r="R40" s="13">
        <v>0</v>
      </c>
      <c r="S40" s="14">
        <v>90.852599999999995</v>
      </c>
      <c r="T40" s="13">
        <v>0</v>
      </c>
      <c r="U40" s="13">
        <v>1817052</v>
      </c>
      <c r="V40" s="13">
        <v>0</v>
      </c>
    </row>
    <row r="41" spans="1:22" x14ac:dyDescent="0.2">
      <c r="B41" s="12" t="s">
        <v>51</v>
      </c>
      <c r="C41" s="13">
        <v>5000000</v>
      </c>
      <c r="D41" s="13">
        <v>0</v>
      </c>
      <c r="E41" s="13">
        <v>0</v>
      </c>
      <c r="F41" s="13">
        <v>5000000</v>
      </c>
      <c r="G41" s="13">
        <v>0</v>
      </c>
      <c r="H41" s="13">
        <v>5000000</v>
      </c>
      <c r="I41" s="13">
        <v>0</v>
      </c>
      <c r="J41" s="13">
        <v>0</v>
      </c>
      <c r="K41" s="13">
        <v>5000000</v>
      </c>
      <c r="L41" s="13">
        <v>0</v>
      </c>
      <c r="M41" s="13">
        <v>0</v>
      </c>
      <c r="N41" s="13">
        <v>0</v>
      </c>
      <c r="O41" s="14">
        <v>0</v>
      </c>
      <c r="P41" s="13">
        <v>0</v>
      </c>
      <c r="Q41" s="13">
        <v>0</v>
      </c>
      <c r="R41" s="13">
        <v>0</v>
      </c>
      <c r="S41" s="14">
        <v>0</v>
      </c>
      <c r="T41" s="13">
        <v>0</v>
      </c>
      <c r="U41" s="13">
        <v>0</v>
      </c>
      <c r="V41" s="13">
        <v>0</v>
      </c>
    </row>
    <row r="42" spans="1:22" x14ac:dyDescent="0.2">
      <c r="B42" s="12" t="s">
        <v>52</v>
      </c>
      <c r="C42" s="13">
        <v>22686000</v>
      </c>
      <c r="D42" s="13">
        <v>0</v>
      </c>
      <c r="E42" s="13">
        <v>0</v>
      </c>
      <c r="F42" s="13">
        <v>22686000</v>
      </c>
      <c r="G42" s="13">
        <v>0</v>
      </c>
      <c r="H42" s="13">
        <v>22686000</v>
      </c>
      <c r="I42" s="13">
        <v>0</v>
      </c>
      <c r="J42" s="13">
        <v>19000000</v>
      </c>
      <c r="K42" s="13">
        <v>3686000</v>
      </c>
      <c r="L42" s="13">
        <v>0</v>
      </c>
      <c r="M42" s="13">
        <v>10200000</v>
      </c>
      <c r="N42" s="13">
        <v>8800000</v>
      </c>
      <c r="O42" s="14">
        <v>44.9617</v>
      </c>
      <c r="P42" s="13">
        <v>0</v>
      </c>
      <c r="Q42" s="13">
        <v>0</v>
      </c>
      <c r="R42" s="13">
        <v>10200000</v>
      </c>
      <c r="S42" s="14">
        <v>0</v>
      </c>
      <c r="T42" s="13">
        <v>0</v>
      </c>
      <c r="U42" s="13">
        <v>0</v>
      </c>
      <c r="V42" s="13">
        <v>0</v>
      </c>
    </row>
    <row r="43" spans="1:22" x14ac:dyDescent="0.2">
      <c r="B43" s="12" t="s">
        <v>53</v>
      </c>
      <c r="C43" s="13">
        <v>90000000</v>
      </c>
      <c r="D43" s="13">
        <v>0</v>
      </c>
      <c r="E43" s="13">
        <v>0</v>
      </c>
      <c r="F43" s="13">
        <v>90000000</v>
      </c>
      <c r="G43" s="13">
        <v>0</v>
      </c>
      <c r="H43" s="13">
        <v>90000000</v>
      </c>
      <c r="I43" s="13">
        <v>0</v>
      </c>
      <c r="J43" s="13">
        <v>4245980</v>
      </c>
      <c r="K43" s="13">
        <v>85754020</v>
      </c>
      <c r="L43" s="13">
        <v>2245980</v>
      </c>
      <c r="M43" s="13">
        <v>4063032</v>
      </c>
      <c r="N43" s="13">
        <v>182948</v>
      </c>
      <c r="O43" s="14">
        <v>4.5145</v>
      </c>
      <c r="P43" s="13">
        <v>0</v>
      </c>
      <c r="Q43" s="13">
        <v>1817052</v>
      </c>
      <c r="R43" s="13">
        <v>2245980</v>
      </c>
      <c r="S43" s="14">
        <v>2.0188999999999999</v>
      </c>
      <c r="T43" s="13">
        <v>0</v>
      </c>
      <c r="U43" s="13">
        <v>1817052</v>
      </c>
      <c r="V43" s="13">
        <v>0</v>
      </c>
    </row>
    <row r="44" spans="1:22" x14ac:dyDescent="0.2">
      <c r="B44" s="12" t="s">
        <v>54</v>
      </c>
      <c r="C44" s="13">
        <v>60000000</v>
      </c>
      <c r="D44" s="13">
        <v>0</v>
      </c>
      <c r="E44" s="13">
        <v>0</v>
      </c>
      <c r="F44" s="13">
        <v>60000000</v>
      </c>
      <c r="G44" s="13">
        <v>0</v>
      </c>
      <c r="H44" s="13">
        <v>60000000</v>
      </c>
      <c r="I44" s="13">
        <v>4000000</v>
      </c>
      <c r="J44" s="13">
        <v>37933915</v>
      </c>
      <c r="K44" s="13">
        <v>22066085</v>
      </c>
      <c r="L44" s="13">
        <v>0</v>
      </c>
      <c r="M44" s="13">
        <v>33186732</v>
      </c>
      <c r="N44" s="13">
        <v>4747183</v>
      </c>
      <c r="O44" s="14">
        <v>55.311199999999999</v>
      </c>
      <c r="P44" s="13">
        <v>0</v>
      </c>
      <c r="Q44" s="13">
        <v>5587033</v>
      </c>
      <c r="R44" s="13">
        <v>27599699</v>
      </c>
      <c r="S44" s="14">
        <v>9.3117000000000001</v>
      </c>
      <c r="T44" s="13">
        <v>0</v>
      </c>
      <c r="U44" s="13">
        <v>5587033</v>
      </c>
      <c r="V44" s="13">
        <v>0</v>
      </c>
    </row>
    <row r="45" spans="1:22" x14ac:dyDescent="0.2">
      <c r="B45" s="12" t="s">
        <v>55</v>
      </c>
      <c r="C45" s="13">
        <v>55000000</v>
      </c>
      <c r="D45" s="13">
        <v>0</v>
      </c>
      <c r="E45" s="13">
        <v>0</v>
      </c>
      <c r="F45" s="13">
        <v>55000000</v>
      </c>
      <c r="G45" s="13">
        <v>0</v>
      </c>
      <c r="H45" s="13">
        <v>55000000</v>
      </c>
      <c r="I45" s="13">
        <v>10000000</v>
      </c>
      <c r="J45" s="13">
        <v>20531901</v>
      </c>
      <c r="K45" s="13">
        <v>34468099</v>
      </c>
      <c r="L45" s="13">
        <v>531901</v>
      </c>
      <c r="M45" s="13">
        <v>2348953</v>
      </c>
      <c r="N45" s="13">
        <v>18182948</v>
      </c>
      <c r="O45" s="14">
        <v>4.2708000000000004</v>
      </c>
      <c r="P45" s="13">
        <v>0</v>
      </c>
      <c r="Q45" s="13">
        <v>1817052</v>
      </c>
      <c r="R45" s="13">
        <v>531901</v>
      </c>
      <c r="S45" s="14">
        <v>3.3037000000000001</v>
      </c>
      <c r="T45" s="13">
        <v>0</v>
      </c>
      <c r="U45" s="13">
        <v>1817052</v>
      </c>
      <c r="V45" s="13">
        <v>0</v>
      </c>
    </row>
    <row r="46" spans="1:22" x14ac:dyDescent="0.2">
      <c r="B46" s="12" t="s">
        <v>56</v>
      </c>
      <c r="C46" s="13">
        <v>30000000</v>
      </c>
      <c r="D46" s="13">
        <v>0</v>
      </c>
      <c r="E46" s="13">
        <v>0</v>
      </c>
      <c r="F46" s="13">
        <v>30000000</v>
      </c>
      <c r="G46" s="13">
        <v>0</v>
      </c>
      <c r="H46" s="13">
        <v>30000000</v>
      </c>
      <c r="I46" s="13">
        <v>7000000</v>
      </c>
      <c r="J46" s="13">
        <v>13934710</v>
      </c>
      <c r="K46" s="13">
        <v>16065290</v>
      </c>
      <c r="L46" s="13">
        <v>3184479</v>
      </c>
      <c r="M46" s="13">
        <v>6934710</v>
      </c>
      <c r="N46" s="13">
        <v>7000000</v>
      </c>
      <c r="O46" s="14">
        <v>23.1157</v>
      </c>
      <c r="P46" s="13">
        <v>0</v>
      </c>
      <c r="Q46" s="13">
        <v>3750231</v>
      </c>
      <c r="R46" s="13">
        <v>3184479</v>
      </c>
      <c r="S46" s="14">
        <v>12.5008</v>
      </c>
      <c r="T46" s="13">
        <v>0</v>
      </c>
      <c r="U46" s="13">
        <v>3750231</v>
      </c>
      <c r="V46" s="13">
        <v>0</v>
      </c>
    </row>
    <row r="47" spans="1:22" x14ac:dyDescent="0.2">
      <c r="B47" s="12" t="s">
        <v>57</v>
      </c>
      <c r="C47" s="13">
        <v>3000000</v>
      </c>
      <c r="D47" s="13">
        <v>0</v>
      </c>
      <c r="E47" s="13">
        <v>0</v>
      </c>
      <c r="F47" s="13">
        <v>3000000</v>
      </c>
      <c r="G47" s="13">
        <v>0</v>
      </c>
      <c r="H47" s="13">
        <v>3000000</v>
      </c>
      <c r="I47" s="13">
        <v>0</v>
      </c>
      <c r="J47" s="13">
        <v>1817052</v>
      </c>
      <c r="K47" s="13">
        <v>1182948</v>
      </c>
      <c r="L47" s="13">
        <v>0</v>
      </c>
      <c r="M47" s="13">
        <v>1817052</v>
      </c>
      <c r="N47" s="13">
        <v>0</v>
      </c>
      <c r="O47" s="14">
        <v>60.568399999999997</v>
      </c>
      <c r="P47" s="13">
        <v>0</v>
      </c>
      <c r="Q47" s="13">
        <v>1817052</v>
      </c>
      <c r="R47" s="13">
        <v>0</v>
      </c>
      <c r="S47" s="14">
        <v>60.568399999999997</v>
      </c>
      <c r="T47" s="13">
        <v>0</v>
      </c>
      <c r="U47" s="13">
        <v>1817052</v>
      </c>
      <c r="V47" s="13">
        <v>0</v>
      </c>
    </row>
    <row r="48" spans="1:22" x14ac:dyDescent="0.2">
      <c r="B48" s="12" t="s">
        <v>58</v>
      </c>
      <c r="C48" s="13">
        <v>5000000</v>
      </c>
      <c r="D48" s="13">
        <v>0</v>
      </c>
      <c r="E48" s="13">
        <v>0</v>
      </c>
      <c r="F48" s="13">
        <v>5000000</v>
      </c>
      <c r="G48" s="13">
        <v>0</v>
      </c>
      <c r="H48" s="13">
        <v>5000000</v>
      </c>
      <c r="I48" s="13">
        <v>0</v>
      </c>
      <c r="J48" s="13">
        <v>3519844</v>
      </c>
      <c r="K48" s="13">
        <v>1480156</v>
      </c>
      <c r="L48" s="13">
        <v>1702792</v>
      </c>
      <c r="M48" s="13">
        <v>3519844</v>
      </c>
      <c r="N48" s="13">
        <v>0</v>
      </c>
      <c r="O48" s="14">
        <v>70.396900000000002</v>
      </c>
      <c r="P48" s="13">
        <v>0</v>
      </c>
      <c r="Q48" s="13">
        <v>1817052</v>
      </c>
      <c r="R48" s="13">
        <v>1702792</v>
      </c>
      <c r="S48" s="14">
        <v>36.341000000000001</v>
      </c>
      <c r="T48" s="13">
        <v>0</v>
      </c>
      <c r="U48" s="13">
        <v>1817052</v>
      </c>
      <c r="V48" s="13">
        <v>0</v>
      </c>
    </row>
    <row r="49" spans="2:22" x14ac:dyDescent="0.2">
      <c r="B49" s="12" t="s">
        <v>59</v>
      </c>
      <c r="C49" s="13">
        <v>8000000</v>
      </c>
      <c r="D49" s="13">
        <v>0</v>
      </c>
      <c r="E49" s="13">
        <v>0</v>
      </c>
      <c r="F49" s="13">
        <v>8000000</v>
      </c>
      <c r="G49" s="13">
        <v>0</v>
      </c>
      <c r="H49" s="13">
        <v>8000000</v>
      </c>
      <c r="I49" s="13">
        <v>0</v>
      </c>
      <c r="J49" s="13">
        <v>3732100</v>
      </c>
      <c r="K49" s="13">
        <v>4267900</v>
      </c>
      <c r="L49" s="13">
        <v>154418</v>
      </c>
      <c r="M49" s="13">
        <v>2380070</v>
      </c>
      <c r="N49" s="13">
        <v>1352030</v>
      </c>
      <c r="O49" s="14">
        <v>29.750900000000001</v>
      </c>
      <c r="P49" s="13">
        <v>0</v>
      </c>
      <c r="Q49" s="13">
        <v>2225652</v>
      </c>
      <c r="R49" s="13">
        <v>154418</v>
      </c>
      <c r="S49" s="14">
        <v>27.820699999999999</v>
      </c>
      <c r="T49" s="13">
        <v>0</v>
      </c>
      <c r="U49" s="13">
        <v>2225652</v>
      </c>
      <c r="V49" s="13">
        <v>0</v>
      </c>
    </row>
    <row r="50" spans="2:22" x14ac:dyDescent="0.2">
      <c r="B50" s="12" t="s">
        <v>60</v>
      </c>
      <c r="C50" s="13">
        <v>3500000</v>
      </c>
      <c r="D50" s="13">
        <v>0</v>
      </c>
      <c r="E50" s="13">
        <v>0</v>
      </c>
      <c r="F50" s="13">
        <v>3500000</v>
      </c>
      <c r="G50" s="13">
        <v>0</v>
      </c>
      <c r="H50" s="13">
        <v>3500000</v>
      </c>
      <c r="I50" s="13">
        <v>0</v>
      </c>
      <c r="J50" s="13">
        <v>3000000</v>
      </c>
      <c r="K50" s="13">
        <v>500000</v>
      </c>
      <c r="L50" s="13">
        <v>0</v>
      </c>
      <c r="M50" s="13">
        <v>1817052</v>
      </c>
      <c r="N50" s="13">
        <v>1182948</v>
      </c>
      <c r="O50" s="14">
        <v>51.915799999999997</v>
      </c>
      <c r="P50" s="13">
        <v>0</v>
      </c>
      <c r="Q50" s="13">
        <v>1817052</v>
      </c>
      <c r="R50" s="13">
        <v>0</v>
      </c>
      <c r="S50" s="14">
        <v>51.915799999999997</v>
      </c>
      <c r="T50" s="13">
        <v>0</v>
      </c>
      <c r="U50" s="13">
        <v>1817052</v>
      </c>
      <c r="V50" s="13">
        <v>0</v>
      </c>
    </row>
    <row r="51" spans="2:22" x14ac:dyDescent="0.2">
      <c r="B51" s="12" t="s">
        <v>61</v>
      </c>
      <c r="C51" s="13">
        <v>154500000</v>
      </c>
      <c r="D51" s="13">
        <v>0</v>
      </c>
      <c r="E51" s="13">
        <v>0</v>
      </c>
      <c r="F51" s="13">
        <v>154500000</v>
      </c>
      <c r="G51" s="13">
        <v>0</v>
      </c>
      <c r="H51" s="13">
        <v>154500000</v>
      </c>
      <c r="I51" s="13">
        <v>0</v>
      </c>
      <c r="J51" s="13">
        <v>32819323</v>
      </c>
      <c r="K51" s="13">
        <v>121680677</v>
      </c>
      <c r="L51" s="13">
        <v>0</v>
      </c>
      <c r="M51" s="13">
        <v>32819323</v>
      </c>
      <c r="N51" s="13">
        <v>0</v>
      </c>
      <c r="O51" s="14">
        <v>21.2423</v>
      </c>
      <c r="P51" s="13">
        <v>1121962</v>
      </c>
      <c r="Q51" s="13">
        <v>1121962</v>
      </c>
      <c r="R51" s="13">
        <v>31697361</v>
      </c>
      <c r="S51" s="14">
        <v>0.72619999999999996</v>
      </c>
      <c r="T51" s="13">
        <v>1121962</v>
      </c>
      <c r="U51" s="13">
        <v>1121962</v>
      </c>
      <c r="V51" s="13">
        <v>0</v>
      </c>
    </row>
    <row r="52" spans="2:22" x14ac:dyDescent="0.2">
      <c r="B52" s="12" t="s">
        <v>62</v>
      </c>
      <c r="C52" s="13">
        <v>32300000</v>
      </c>
      <c r="D52" s="13">
        <v>0</v>
      </c>
      <c r="E52" s="13">
        <v>-6300000</v>
      </c>
      <c r="F52" s="13">
        <v>26000000</v>
      </c>
      <c r="G52" s="13">
        <v>0</v>
      </c>
      <c r="H52" s="13">
        <v>26000000</v>
      </c>
      <c r="I52" s="13">
        <v>0</v>
      </c>
      <c r="J52" s="13">
        <v>25765734</v>
      </c>
      <c r="K52" s="13">
        <v>234266</v>
      </c>
      <c r="L52" s="13">
        <v>0</v>
      </c>
      <c r="M52" s="13">
        <v>2253501</v>
      </c>
      <c r="N52" s="13">
        <v>23512233</v>
      </c>
      <c r="O52" s="14">
        <v>8.6672999999999991</v>
      </c>
      <c r="P52" s="13">
        <v>2253501</v>
      </c>
      <c r="Q52" s="13">
        <v>2253501</v>
      </c>
      <c r="R52" s="13">
        <v>0</v>
      </c>
      <c r="S52" s="14">
        <v>8.6672999999999991</v>
      </c>
      <c r="T52" s="13">
        <v>2253500</v>
      </c>
      <c r="U52" s="13">
        <v>2253500</v>
      </c>
      <c r="V52" s="13">
        <v>1</v>
      </c>
    </row>
    <row r="53" spans="2:22" x14ac:dyDescent="0.2">
      <c r="B53" s="12" t="s">
        <v>63</v>
      </c>
      <c r="C53" s="13">
        <v>123000000</v>
      </c>
      <c r="D53" s="13">
        <v>0</v>
      </c>
      <c r="E53" s="13">
        <v>79540000</v>
      </c>
      <c r="F53" s="13">
        <v>202540000</v>
      </c>
      <c r="G53" s="13">
        <v>0</v>
      </c>
      <c r="H53" s="13">
        <v>202540000</v>
      </c>
      <c r="I53" s="13">
        <v>0</v>
      </c>
      <c r="J53" s="13">
        <v>190006506</v>
      </c>
      <c r="K53" s="13">
        <v>12533494</v>
      </c>
      <c r="L53" s="13">
        <v>0</v>
      </c>
      <c r="M53" s="13">
        <v>12581035</v>
      </c>
      <c r="N53" s="13">
        <v>177425471</v>
      </c>
      <c r="O53" s="14">
        <v>6.2115999999999998</v>
      </c>
      <c r="P53" s="13">
        <v>10369303</v>
      </c>
      <c r="Q53" s="13">
        <v>12581034</v>
      </c>
      <c r="R53" s="13">
        <v>1</v>
      </c>
      <c r="S53" s="14">
        <v>6.2115999999999998</v>
      </c>
      <c r="T53" s="13">
        <v>10369303</v>
      </c>
      <c r="U53" s="13">
        <v>12581034</v>
      </c>
      <c r="V53" s="13">
        <v>0</v>
      </c>
    </row>
    <row r="54" spans="2:22" x14ac:dyDescent="0.2">
      <c r="B54" s="12" t="s">
        <v>64</v>
      </c>
      <c r="C54" s="13">
        <v>900000000</v>
      </c>
      <c r="D54" s="13">
        <v>0</v>
      </c>
      <c r="E54" s="13">
        <v>-30000000</v>
      </c>
      <c r="F54" s="13">
        <v>870000000</v>
      </c>
      <c r="G54" s="13">
        <v>0</v>
      </c>
      <c r="H54" s="13">
        <v>870000000</v>
      </c>
      <c r="I54" s="13">
        <v>0</v>
      </c>
      <c r="J54" s="13">
        <v>851250274</v>
      </c>
      <c r="K54" s="13">
        <v>18749726</v>
      </c>
      <c r="L54" s="13">
        <v>0</v>
      </c>
      <c r="M54" s="13">
        <v>2095052</v>
      </c>
      <c r="N54" s="13">
        <v>849155222</v>
      </c>
      <c r="O54" s="14">
        <v>0.24079999999999999</v>
      </c>
      <c r="P54" s="13">
        <v>2095052</v>
      </c>
      <c r="Q54" s="13">
        <v>2095052</v>
      </c>
      <c r="R54" s="13">
        <v>0</v>
      </c>
      <c r="S54" s="14">
        <v>0.24079999999999999</v>
      </c>
      <c r="T54" s="13">
        <v>2095053</v>
      </c>
      <c r="U54" s="13">
        <v>2095053</v>
      </c>
      <c r="V54" s="13">
        <v>-1</v>
      </c>
    </row>
    <row r="55" spans="2:22" x14ac:dyDescent="0.2">
      <c r="B55" s="12" t="s">
        <v>65</v>
      </c>
      <c r="C55" s="13">
        <v>7426000</v>
      </c>
      <c r="D55" s="13">
        <v>0</v>
      </c>
      <c r="E55" s="13">
        <v>0</v>
      </c>
      <c r="F55" s="13">
        <v>7426000</v>
      </c>
      <c r="G55" s="13">
        <v>0</v>
      </c>
      <c r="H55" s="13">
        <v>7426000</v>
      </c>
      <c r="I55" s="13">
        <v>0</v>
      </c>
      <c r="J55" s="13">
        <v>6000000</v>
      </c>
      <c r="K55" s="13">
        <v>1426000</v>
      </c>
      <c r="L55" s="13">
        <v>0</v>
      </c>
      <c r="M55" s="13">
        <v>5452802</v>
      </c>
      <c r="N55" s="13">
        <v>547198</v>
      </c>
      <c r="O55" s="14">
        <v>73.4285</v>
      </c>
      <c r="P55" s="13">
        <v>0</v>
      </c>
      <c r="Q55" s="13">
        <v>5452802</v>
      </c>
      <c r="R55" s="13">
        <v>0</v>
      </c>
      <c r="S55" s="14">
        <v>73.4285</v>
      </c>
      <c r="T55" s="13">
        <v>0</v>
      </c>
      <c r="U55" s="13">
        <v>5452802</v>
      </c>
      <c r="V55" s="13">
        <v>0</v>
      </c>
    </row>
    <row r="56" spans="2:22" x14ac:dyDescent="0.2">
      <c r="B56" s="12" t="s">
        <v>66</v>
      </c>
      <c r="C56" s="13">
        <v>206000</v>
      </c>
      <c r="D56" s="13">
        <v>520000</v>
      </c>
      <c r="E56" s="13">
        <v>520000</v>
      </c>
      <c r="F56" s="13">
        <v>726000</v>
      </c>
      <c r="G56" s="13">
        <v>0</v>
      </c>
      <c r="H56" s="13">
        <v>726000</v>
      </c>
      <c r="I56" s="13">
        <v>12349</v>
      </c>
      <c r="J56" s="13">
        <v>125119</v>
      </c>
      <c r="K56" s="13">
        <v>600881</v>
      </c>
      <c r="L56" s="13">
        <v>12349</v>
      </c>
      <c r="M56" s="13">
        <v>125119</v>
      </c>
      <c r="N56" s="13">
        <v>0</v>
      </c>
      <c r="O56" s="14">
        <v>17.234000000000002</v>
      </c>
      <c r="P56" s="13">
        <v>12349</v>
      </c>
      <c r="Q56" s="13">
        <v>125119</v>
      </c>
      <c r="R56" s="13">
        <v>0</v>
      </c>
      <c r="S56" s="14">
        <v>17.234000000000002</v>
      </c>
      <c r="T56" s="13">
        <v>12350</v>
      </c>
      <c r="U56" s="13">
        <v>125119</v>
      </c>
      <c r="V56" s="13">
        <v>0</v>
      </c>
    </row>
    <row r="57" spans="2:22" x14ac:dyDescent="0.2">
      <c r="B57" s="12" t="s">
        <v>67</v>
      </c>
      <c r="C57" s="13">
        <v>212000000</v>
      </c>
      <c r="D57" s="13">
        <v>0</v>
      </c>
      <c r="E57" s="13">
        <v>-43240000</v>
      </c>
      <c r="F57" s="13">
        <v>168760000</v>
      </c>
      <c r="G57" s="13">
        <v>0</v>
      </c>
      <c r="H57" s="13">
        <v>168760000</v>
      </c>
      <c r="I57" s="13">
        <v>0</v>
      </c>
      <c r="J57" s="13">
        <v>143413067</v>
      </c>
      <c r="K57" s="13">
        <v>25346933</v>
      </c>
      <c r="L57" s="13">
        <v>0</v>
      </c>
      <c r="M57" s="13">
        <v>16872916</v>
      </c>
      <c r="N57" s="13">
        <v>126540151</v>
      </c>
      <c r="O57" s="14">
        <v>9.9982000000000006</v>
      </c>
      <c r="P57" s="13">
        <v>6112916</v>
      </c>
      <c r="Q57" s="13">
        <v>16872915</v>
      </c>
      <c r="R57" s="13">
        <v>1</v>
      </c>
      <c r="S57" s="14">
        <v>9.9982000000000006</v>
      </c>
      <c r="T57" s="13">
        <v>6112916</v>
      </c>
      <c r="U57" s="13">
        <v>16872915</v>
      </c>
      <c r="V57" s="13">
        <v>0</v>
      </c>
    </row>
    <row r="58" spans="2:22" x14ac:dyDescent="0.2">
      <c r="B58" s="12" t="s">
        <v>68</v>
      </c>
      <c r="C58" s="13">
        <v>400000000</v>
      </c>
      <c r="D58" s="13">
        <v>-520000</v>
      </c>
      <c r="E58" s="13">
        <v>-520000</v>
      </c>
      <c r="F58" s="13">
        <v>399480000</v>
      </c>
      <c r="G58" s="13">
        <v>0</v>
      </c>
      <c r="H58" s="13">
        <v>399480000</v>
      </c>
      <c r="I58" s="13">
        <v>0</v>
      </c>
      <c r="J58" s="13">
        <v>398753136</v>
      </c>
      <c r="K58" s="13">
        <v>726864</v>
      </c>
      <c r="L58" s="13">
        <v>0</v>
      </c>
      <c r="M58" s="13">
        <v>398753102</v>
      </c>
      <c r="N58" s="13">
        <v>34</v>
      </c>
      <c r="O58" s="14">
        <v>99.817999999999998</v>
      </c>
      <c r="P58" s="13">
        <v>26583461</v>
      </c>
      <c r="Q58" s="13">
        <v>214441097</v>
      </c>
      <c r="R58" s="13">
        <v>184312005</v>
      </c>
      <c r="S58" s="14">
        <v>53.680100000000003</v>
      </c>
      <c r="T58" s="13">
        <v>26583461</v>
      </c>
      <c r="U58" s="13">
        <v>214441097</v>
      </c>
      <c r="V58" s="13">
        <v>0</v>
      </c>
    </row>
    <row r="59" spans="2:22" x14ac:dyDescent="0.2">
      <c r="B59" s="12" t="s">
        <v>69</v>
      </c>
      <c r="C59" s="13">
        <v>15000000</v>
      </c>
      <c r="D59" s="13">
        <v>0</v>
      </c>
      <c r="E59" s="13">
        <v>0</v>
      </c>
      <c r="F59" s="13">
        <v>15000000</v>
      </c>
      <c r="G59" s="13">
        <v>0</v>
      </c>
      <c r="H59" s="13">
        <v>15000000</v>
      </c>
      <c r="I59" s="13">
        <v>0</v>
      </c>
      <c r="J59" s="13">
        <v>2800000</v>
      </c>
      <c r="K59" s="13">
        <v>12200000</v>
      </c>
      <c r="L59" s="13">
        <v>0</v>
      </c>
      <c r="M59" s="13">
        <v>2241109</v>
      </c>
      <c r="N59" s="13">
        <v>558891</v>
      </c>
      <c r="O59" s="14">
        <v>14.9407</v>
      </c>
      <c r="P59" s="13">
        <v>0</v>
      </c>
      <c r="Q59" s="13">
        <v>2241109</v>
      </c>
      <c r="R59" s="13">
        <v>0</v>
      </c>
      <c r="S59" s="14">
        <v>14.9407</v>
      </c>
      <c r="T59" s="13">
        <v>0</v>
      </c>
      <c r="U59" s="13">
        <v>2241109</v>
      </c>
      <c r="V59" s="13">
        <v>0</v>
      </c>
    </row>
    <row r="60" spans="2:22" x14ac:dyDescent="0.2">
      <c r="B60" s="12" t="s">
        <v>70</v>
      </c>
      <c r="C60" s="13">
        <v>1200000000</v>
      </c>
      <c r="D60" s="13">
        <v>0</v>
      </c>
      <c r="E60" s="13">
        <v>0</v>
      </c>
      <c r="F60" s="13">
        <v>1200000000</v>
      </c>
      <c r="G60" s="13">
        <v>0</v>
      </c>
      <c r="H60" s="13">
        <v>1200000000</v>
      </c>
      <c r="I60" s="13">
        <v>0</v>
      </c>
      <c r="J60" s="13">
        <v>1200000000</v>
      </c>
      <c r="K60" s="13">
        <v>0</v>
      </c>
      <c r="L60" s="13">
        <v>0</v>
      </c>
      <c r="M60" s="13">
        <v>1200000000</v>
      </c>
      <c r="N60" s="13">
        <v>0</v>
      </c>
      <c r="O60" s="14">
        <v>100</v>
      </c>
      <c r="P60" s="13">
        <v>0</v>
      </c>
      <c r="Q60" s="13">
        <v>1200000000</v>
      </c>
      <c r="R60" s="13">
        <v>0</v>
      </c>
      <c r="S60" s="14">
        <v>100</v>
      </c>
      <c r="T60" s="13">
        <v>0</v>
      </c>
      <c r="U60" s="13">
        <v>1200000000</v>
      </c>
      <c r="V60" s="13">
        <v>0</v>
      </c>
    </row>
    <row r="61" spans="2:22" x14ac:dyDescent="0.2">
      <c r="B61" s="12" t="s">
        <v>71</v>
      </c>
      <c r="C61" s="13">
        <v>1125000000</v>
      </c>
      <c r="D61" s="13">
        <v>0</v>
      </c>
      <c r="E61" s="13">
        <v>0</v>
      </c>
      <c r="F61" s="13">
        <v>1125000000</v>
      </c>
      <c r="G61" s="13">
        <v>0</v>
      </c>
      <c r="H61" s="13">
        <v>1125000000</v>
      </c>
      <c r="I61" s="13">
        <v>91070000</v>
      </c>
      <c r="J61" s="13">
        <v>1050237052</v>
      </c>
      <c r="K61" s="13">
        <v>74762948</v>
      </c>
      <c r="L61" s="13">
        <v>92536667</v>
      </c>
      <c r="M61" s="13">
        <v>972185669</v>
      </c>
      <c r="N61" s="13">
        <v>78051383</v>
      </c>
      <c r="O61" s="14">
        <v>86.416499999999999</v>
      </c>
      <c r="P61" s="13">
        <v>120106700</v>
      </c>
      <c r="Q61" s="13">
        <v>535833429</v>
      </c>
      <c r="R61" s="13">
        <v>436352240</v>
      </c>
      <c r="S61" s="14">
        <v>47.629600000000003</v>
      </c>
      <c r="T61" s="13">
        <v>120106700</v>
      </c>
      <c r="U61" s="13">
        <v>535833429</v>
      </c>
      <c r="V61" s="13">
        <v>0</v>
      </c>
    </row>
    <row r="62" spans="2:22" x14ac:dyDescent="0.2">
      <c r="B62" s="12" t="s">
        <v>72</v>
      </c>
      <c r="C62" s="13">
        <v>10000000</v>
      </c>
      <c r="D62" s="13">
        <v>0</v>
      </c>
      <c r="E62" s="13">
        <v>0</v>
      </c>
      <c r="F62" s="13">
        <v>10000000</v>
      </c>
      <c r="G62" s="13">
        <v>0</v>
      </c>
      <c r="H62" s="13">
        <v>10000000</v>
      </c>
      <c r="I62" s="13">
        <v>0</v>
      </c>
      <c r="J62" s="13">
        <v>908526</v>
      </c>
      <c r="K62" s="13">
        <v>9091474</v>
      </c>
      <c r="L62" s="13">
        <v>0</v>
      </c>
      <c r="M62" s="13">
        <v>908526</v>
      </c>
      <c r="N62" s="13">
        <v>0</v>
      </c>
      <c r="O62" s="14">
        <v>9.0853000000000002</v>
      </c>
      <c r="P62" s="13">
        <v>0</v>
      </c>
      <c r="Q62" s="13">
        <v>908526</v>
      </c>
      <c r="R62" s="13">
        <v>0</v>
      </c>
      <c r="S62" s="14">
        <v>9.0853000000000002</v>
      </c>
      <c r="T62" s="13">
        <v>0</v>
      </c>
      <c r="U62" s="13">
        <v>908526</v>
      </c>
      <c r="V62" s="13">
        <v>0</v>
      </c>
    </row>
    <row r="63" spans="2:22" x14ac:dyDescent="0.2">
      <c r="B63" s="12" t="s">
        <v>73</v>
      </c>
      <c r="C63" s="13">
        <v>1000000000</v>
      </c>
      <c r="D63" s="13">
        <v>0</v>
      </c>
      <c r="E63" s="13">
        <v>0</v>
      </c>
      <c r="F63" s="13">
        <v>1000000000</v>
      </c>
      <c r="G63" s="13">
        <v>0</v>
      </c>
      <c r="H63" s="13">
        <v>1000000000</v>
      </c>
      <c r="I63" s="13">
        <v>26000000</v>
      </c>
      <c r="J63" s="13">
        <v>701600944</v>
      </c>
      <c r="K63" s="13">
        <v>298399056</v>
      </c>
      <c r="L63" s="13">
        <v>39333172</v>
      </c>
      <c r="M63" s="13">
        <v>591699077</v>
      </c>
      <c r="N63" s="13">
        <v>109901867</v>
      </c>
      <c r="O63" s="14">
        <v>59.169899999999998</v>
      </c>
      <c r="P63" s="13">
        <v>68112984</v>
      </c>
      <c r="Q63" s="13">
        <v>271981309</v>
      </c>
      <c r="R63" s="13">
        <v>319717768</v>
      </c>
      <c r="S63" s="14">
        <v>27.1981</v>
      </c>
      <c r="T63" s="13">
        <v>68112984</v>
      </c>
      <c r="U63" s="13">
        <v>271981309</v>
      </c>
      <c r="V63" s="13">
        <v>0</v>
      </c>
    </row>
    <row r="64" spans="2:22" x14ac:dyDescent="0.2">
      <c r="B64" s="12" t="s">
        <v>74</v>
      </c>
      <c r="C64" s="13">
        <v>76000000</v>
      </c>
      <c r="D64" s="13">
        <v>0</v>
      </c>
      <c r="E64" s="13">
        <v>0</v>
      </c>
      <c r="F64" s="13">
        <v>76000000</v>
      </c>
      <c r="G64" s="13">
        <v>0</v>
      </c>
      <c r="H64" s="13">
        <v>76000000</v>
      </c>
      <c r="I64" s="13">
        <v>0</v>
      </c>
      <c r="J64" s="13">
        <v>31000000</v>
      </c>
      <c r="K64" s="13">
        <v>45000000</v>
      </c>
      <c r="L64" s="13">
        <v>0</v>
      </c>
      <c r="M64" s="13">
        <v>31000000</v>
      </c>
      <c r="N64" s="13">
        <v>0</v>
      </c>
      <c r="O64" s="14">
        <v>40.789499999999997</v>
      </c>
      <c r="P64" s="13">
        <v>2489340</v>
      </c>
      <c r="Q64" s="13">
        <v>18011513</v>
      </c>
      <c r="R64" s="13">
        <v>12988487</v>
      </c>
      <c r="S64" s="14">
        <v>23.699400000000001</v>
      </c>
      <c r="T64" s="13">
        <v>2489340</v>
      </c>
      <c r="U64" s="13">
        <v>18011513</v>
      </c>
      <c r="V64" s="13">
        <v>0</v>
      </c>
    </row>
    <row r="65" spans="2:22" x14ac:dyDescent="0.2">
      <c r="B65" s="12" t="s">
        <v>75</v>
      </c>
      <c r="C65" s="13">
        <v>39000000</v>
      </c>
      <c r="D65" s="13">
        <v>0</v>
      </c>
      <c r="E65" s="13">
        <v>0</v>
      </c>
      <c r="F65" s="13">
        <v>39000000</v>
      </c>
      <c r="G65" s="13">
        <v>0</v>
      </c>
      <c r="H65" s="13">
        <v>39000000</v>
      </c>
      <c r="I65" s="13">
        <v>0</v>
      </c>
      <c r="J65" s="13">
        <v>5400000</v>
      </c>
      <c r="K65" s="13">
        <v>33600000</v>
      </c>
      <c r="L65" s="13">
        <v>0</v>
      </c>
      <c r="M65" s="13">
        <v>5400000</v>
      </c>
      <c r="N65" s="13">
        <v>0</v>
      </c>
      <c r="O65" s="14">
        <v>13.8462</v>
      </c>
      <c r="P65" s="13">
        <v>0</v>
      </c>
      <c r="Q65" s="13">
        <v>2255380</v>
      </c>
      <c r="R65" s="13">
        <v>3144620</v>
      </c>
      <c r="S65" s="14">
        <v>5.7830000000000004</v>
      </c>
      <c r="T65" s="13">
        <v>0</v>
      </c>
      <c r="U65" s="13">
        <v>2255380</v>
      </c>
      <c r="V65" s="13">
        <v>0</v>
      </c>
    </row>
    <row r="66" spans="2:22" x14ac:dyDescent="0.2">
      <c r="B66" s="12" t="s">
        <v>76</v>
      </c>
      <c r="C66" s="13">
        <v>15000000</v>
      </c>
      <c r="D66" s="13">
        <v>0</v>
      </c>
      <c r="E66" s="13">
        <v>0</v>
      </c>
      <c r="F66" s="13">
        <v>15000000</v>
      </c>
      <c r="G66" s="13">
        <v>0</v>
      </c>
      <c r="H66" s="13">
        <v>15000000</v>
      </c>
      <c r="I66" s="13">
        <v>0</v>
      </c>
      <c r="J66" s="13">
        <v>0</v>
      </c>
      <c r="K66" s="13">
        <v>15000000</v>
      </c>
      <c r="L66" s="13">
        <v>0</v>
      </c>
      <c r="M66" s="13">
        <v>0</v>
      </c>
      <c r="N66" s="13">
        <v>0</v>
      </c>
      <c r="O66" s="14">
        <v>0</v>
      </c>
      <c r="P66" s="13">
        <v>0</v>
      </c>
      <c r="Q66" s="13">
        <v>0</v>
      </c>
      <c r="R66" s="13">
        <v>0</v>
      </c>
      <c r="S66" s="14">
        <v>0</v>
      </c>
      <c r="T66" s="13">
        <v>0</v>
      </c>
      <c r="U66" s="13">
        <v>0</v>
      </c>
      <c r="V66" s="13">
        <v>0</v>
      </c>
    </row>
    <row r="67" spans="2:22" x14ac:dyDescent="0.2">
      <c r="B67" s="12" t="s">
        <v>77</v>
      </c>
      <c r="C67" s="13">
        <v>824400000</v>
      </c>
      <c r="D67" s="13">
        <v>0</v>
      </c>
      <c r="E67" s="13">
        <v>0</v>
      </c>
      <c r="F67" s="13">
        <v>824400000</v>
      </c>
      <c r="G67" s="13">
        <v>0</v>
      </c>
      <c r="H67" s="13">
        <v>824400000</v>
      </c>
      <c r="I67" s="13">
        <v>0</v>
      </c>
      <c r="J67" s="13">
        <v>824400000</v>
      </c>
      <c r="K67" s="13">
        <v>0</v>
      </c>
      <c r="L67" s="13">
        <v>0</v>
      </c>
      <c r="M67" s="13">
        <v>813729219</v>
      </c>
      <c r="N67" s="13">
        <v>10670781</v>
      </c>
      <c r="O67" s="14">
        <v>98.705600000000004</v>
      </c>
      <c r="P67" s="13">
        <v>124730609</v>
      </c>
      <c r="Q67" s="13">
        <v>178451187</v>
      </c>
      <c r="R67" s="13">
        <v>635278032</v>
      </c>
      <c r="S67" s="14">
        <v>21.6462</v>
      </c>
      <c r="T67" s="13">
        <v>124730609</v>
      </c>
      <c r="U67" s="13">
        <v>178451188</v>
      </c>
      <c r="V67" s="13">
        <v>-1</v>
      </c>
    </row>
    <row r="68" spans="2:22" x14ac:dyDescent="0.2">
      <c r="B68" s="12" t="s">
        <v>78</v>
      </c>
      <c r="C68" s="13">
        <v>445000000</v>
      </c>
      <c r="D68" s="13">
        <v>0</v>
      </c>
      <c r="E68" s="13">
        <v>0</v>
      </c>
      <c r="F68" s="13">
        <v>445000000</v>
      </c>
      <c r="G68" s="13">
        <v>0</v>
      </c>
      <c r="H68" s="13">
        <v>445000000</v>
      </c>
      <c r="I68" s="13">
        <v>0</v>
      </c>
      <c r="J68" s="13">
        <v>445000000</v>
      </c>
      <c r="K68" s="13">
        <v>0</v>
      </c>
      <c r="L68" s="13">
        <v>0</v>
      </c>
      <c r="M68" s="13">
        <v>360826271</v>
      </c>
      <c r="N68" s="13">
        <v>84173729</v>
      </c>
      <c r="O68" s="14">
        <v>81.084599999999995</v>
      </c>
      <c r="P68" s="13">
        <v>0</v>
      </c>
      <c r="Q68" s="13">
        <v>138733910</v>
      </c>
      <c r="R68" s="13">
        <v>222092361</v>
      </c>
      <c r="S68" s="14">
        <v>31.176200000000001</v>
      </c>
      <c r="T68" s="13">
        <v>0</v>
      </c>
      <c r="U68" s="13">
        <v>138733910</v>
      </c>
      <c r="V68" s="13">
        <v>0</v>
      </c>
    </row>
    <row r="69" spans="2:22" x14ac:dyDescent="0.2">
      <c r="B69" s="12" t="s">
        <v>79</v>
      </c>
      <c r="C69" s="13">
        <v>40000000</v>
      </c>
      <c r="D69" s="13">
        <v>20800000</v>
      </c>
      <c r="E69" s="13">
        <v>20800000</v>
      </c>
      <c r="F69" s="13">
        <v>60800000</v>
      </c>
      <c r="G69" s="13">
        <v>0</v>
      </c>
      <c r="H69" s="13">
        <v>60800000</v>
      </c>
      <c r="I69" s="13">
        <v>48000000</v>
      </c>
      <c r="J69" s="13">
        <v>60800000</v>
      </c>
      <c r="K69" s="13">
        <v>0</v>
      </c>
      <c r="L69" s="13">
        <v>0</v>
      </c>
      <c r="M69" s="13">
        <v>12800000</v>
      </c>
      <c r="N69" s="13">
        <v>48000000</v>
      </c>
      <c r="O69" s="14">
        <v>21.052600000000002</v>
      </c>
      <c r="P69" s="13">
        <v>7021934</v>
      </c>
      <c r="Q69" s="13">
        <v>7021934</v>
      </c>
      <c r="R69" s="13">
        <v>5778066</v>
      </c>
      <c r="S69" s="14">
        <v>11.549200000000001</v>
      </c>
      <c r="T69" s="13">
        <v>7021934</v>
      </c>
      <c r="U69" s="13">
        <v>7021934</v>
      </c>
      <c r="V69" s="13">
        <v>0</v>
      </c>
    </row>
    <row r="70" spans="2:22" x14ac:dyDescent="0.2">
      <c r="B70" s="12" t="s">
        <v>80</v>
      </c>
      <c r="C70" s="13">
        <v>40000000</v>
      </c>
      <c r="D70" s="13">
        <v>-25800000</v>
      </c>
      <c r="E70" s="13">
        <v>-31640000</v>
      </c>
      <c r="F70" s="13">
        <v>8360000</v>
      </c>
      <c r="G70" s="13">
        <v>0</v>
      </c>
      <c r="H70" s="13">
        <v>8360000</v>
      </c>
      <c r="I70" s="13">
        <v>0</v>
      </c>
      <c r="J70" s="13">
        <v>5900000</v>
      </c>
      <c r="K70" s="13">
        <v>2460000</v>
      </c>
      <c r="L70" s="13">
        <v>0</v>
      </c>
      <c r="M70" s="13">
        <v>1817052</v>
      </c>
      <c r="N70" s="13">
        <v>4082948</v>
      </c>
      <c r="O70" s="14">
        <v>21.735099999999999</v>
      </c>
      <c r="P70" s="13">
        <v>0</v>
      </c>
      <c r="Q70" s="13">
        <v>1817052</v>
      </c>
      <c r="R70" s="13">
        <v>0</v>
      </c>
      <c r="S70" s="14">
        <v>21.735099999999999</v>
      </c>
      <c r="T70" s="13">
        <v>0</v>
      </c>
      <c r="U70" s="13">
        <v>1817052</v>
      </c>
      <c r="V70" s="13">
        <v>0</v>
      </c>
    </row>
    <row r="71" spans="2:22" x14ac:dyDescent="0.2">
      <c r="B71" s="12" t="s">
        <v>81</v>
      </c>
      <c r="C71" s="13">
        <v>5000000</v>
      </c>
      <c r="D71" s="13">
        <v>5000000</v>
      </c>
      <c r="E71" s="13">
        <v>10840000</v>
      </c>
      <c r="F71" s="13">
        <v>15840000</v>
      </c>
      <c r="G71" s="13">
        <v>0</v>
      </c>
      <c r="H71" s="13">
        <v>15840000</v>
      </c>
      <c r="I71" s="13">
        <v>10000000</v>
      </c>
      <c r="J71" s="13">
        <v>15840000</v>
      </c>
      <c r="K71" s="13">
        <v>0</v>
      </c>
      <c r="L71" s="13">
        <v>0</v>
      </c>
      <c r="M71" s="13">
        <v>5840000</v>
      </c>
      <c r="N71" s="13">
        <v>10000000</v>
      </c>
      <c r="O71" s="14">
        <v>36.868699999999997</v>
      </c>
      <c r="P71" s="13">
        <v>0</v>
      </c>
      <c r="Q71" s="13">
        <v>1400000</v>
      </c>
      <c r="R71" s="13">
        <v>4440000</v>
      </c>
      <c r="S71" s="14">
        <v>8.8384</v>
      </c>
      <c r="T71" s="13">
        <v>0</v>
      </c>
      <c r="U71" s="13">
        <v>1400000</v>
      </c>
      <c r="V71" s="13">
        <v>0</v>
      </c>
    </row>
    <row r="72" spans="2:22" x14ac:dyDescent="0.2">
      <c r="B72" s="12" t="s">
        <v>82</v>
      </c>
      <c r="C72" s="13">
        <v>450000000</v>
      </c>
      <c r="D72" s="13">
        <v>0</v>
      </c>
      <c r="E72" s="13">
        <v>0</v>
      </c>
      <c r="F72" s="13">
        <v>450000000</v>
      </c>
      <c r="G72" s="13">
        <v>0</v>
      </c>
      <c r="H72" s="13">
        <v>450000000</v>
      </c>
      <c r="I72" s="13">
        <v>0</v>
      </c>
      <c r="J72" s="13">
        <v>0</v>
      </c>
      <c r="K72" s="13">
        <v>450000000</v>
      </c>
      <c r="L72" s="13">
        <v>0</v>
      </c>
      <c r="M72" s="13">
        <v>0</v>
      </c>
      <c r="N72" s="13">
        <v>0</v>
      </c>
      <c r="O72" s="14">
        <v>0</v>
      </c>
      <c r="P72" s="13">
        <v>0</v>
      </c>
      <c r="Q72" s="13">
        <v>0</v>
      </c>
      <c r="R72" s="13">
        <v>0</v>
      </c>
      <c r="S72" s="14">
        <v>0</v>
      </c>
      <c r="T72" s="13">
        <v>0</v>
      </c>
      <c r="U72" s="13">
        <v>0</v>
      </c>
      <c r="V72" s="13">
        <v>0</v>
      </c>
    </row>
    <row r="73" spans="2:22" x14ac:dyDescent="0.2">
      <c r="B73" s="12" t="s">
        <v>83</v>
      </c>
      <c r="C73" s="13">
        <v>15000000</v>
      </c>
      <c r="D73" s="13">
        <v>0</v>
      </c>
      <c r="E73" s="13">
        <v>0</v>
      </c>
      <c r="F73" s="13">
        <v>15000000</v>
      </c>
      <c r="G73" s="13">
        <v>0</v>
      </c>
      <c r="H73" s="13">
        <v>15000000</v>
      </c>
      <c r="I73" s="13">
        <v>0</v>
      </c>
      <c r="J73" s="13">
        <v>2800000</v>
      </c>
      <c r="K73" s="13">
        <v>12200000</v>
      </c>
      <c r="L73" s="13">
        <v>0</v>
      </c>
      <c r="M73" s="13">
        <v>1817052</v>
      </c>
      <c r="N73" s="13">
        <v>982948</v>
      </c>
      <c r="O73" s="14">
        <v>12.1137</v>
      </c>
      <c r="P73" s="13">
        <v>0</v>
      </c>
      <c r="Q73" s="13">
        <v>1817052</v>
      </c>
      <c r="R73" s="13">
        <v>0</v>
      </c>
      <c r="S73" s="14">
        <v>12.1137</v>
      </c>
      <c r="T73" s="13">
        <v>0</v>
      </c>
      <c r="U73" s="13">
        <v>1817052</v>
      </c>
      <c r="V73" s="13">
        <v>0</v>
      </c>
    </row>
    <row r="74" spans="2:22" x14ac:dyDescent="0.2">
      <c r="B74" s="12" t="s">
        <v>84</v>
      </c>
      <c r="C74" s="13">
        <v>130000000</v>
      </c>
      <c r="D74" s="13">
        <v>0</v>
      </c>
      <c r="E74" s="13">
        <v>0</v>
      </c>
      <c r="F74" s="13">
        <v>130000000</v>
      </c>
      <c r="G74" s="13">
        <v>0</v>
      </c>
      <c r="H74" s="13">
        <v>130000000</v>
      </c>
      <c r="I74" s="13">
        <v>0</v>
      </c>
      <c r="J74" s="13">
        <v>130000000</v>
      </c>
      <c r="K74" s="13">
        <v>0</v>
      </c>
      <c r="L74" s="13">
        <v>0</v>
      </c>
      <c r="M74" s="13">
        <v>130000000</v>
      </c>
      <c r="N74" s="13">
        <v>0</v>
      </c>
      <c r="O74" s="14">
        <v>100</v>
      </c>
      <c r="P74" s="13">
        <v>13022520</v>
      </c>
      <c r="Q74" s="13">
        <v>84581061</v>
      </c>
      <c r="R74" s="13">
        <v>45418939</v>
      </c>
      <c r="S74" s="14">
        <v>65.062399999999997</v>
      </c>
      <c r="T74" s="13">
        <v>13022520</v>
      </c>
      <c r="U74" s="13">
        <v>84581061</v>
      </c>
      <c r="V74" s="13">
        <v>0</v>
      </c>
    </row>
    <row r="75" spans="2:22" x14ac:dyDescent="0.2">
      <c r="B75" s="12" t="s">
        <v>85</v>
      </c>
      <c r="C75" s="13">
        <v>50000000</v>
      </c>
      <c r="D75" s="13">
        <v>0</v>
      </c>
      <c r="E75" s="13">
        <v>0</v>
      </c>
      <c r="F75" s="13">
        <v>50000000</v>
      </c>
      <c r="G75" s="13">
        <v>0</v>
      </c>
      <c r="H75" s="13">
        <v>50000000</v>
      </c>
      <c r="I75" s="13">
        <v>0</v>
      </c>
      <c r="J75" s="13">
        <v>50000000</v>
      </c>
      <c r="K75" s="13">
        <v>0</v>
      </c>
      <c r="L75" s="13">
        <v>0</v>
      </c>
      <c r="M75" s="13">
        <v>50000000</v>
      </c>
      <c r="N75" s="13">
        <v>0</v>
      </c>
      <c r="O75" s="14">
        <v>100</v>
      </c>
      <c r="P75" s="13">
        <v>0</v>
      </c>
      <c r="Q75" s="13">
        <v>16079751</v>
      </c>
      <c r="R75" s="13">
        <v>33920249</v>
      </c>
      <c r="S75" s="14">
        <v>32.159500000000001</v>
      </c>
      <c r="T75" s="13">
        <v>0</v>
      </c>
      <c r="U75" s="13">
        <v>16079751</v>
      </c>
      <c r="V75" s="13">
        <v>0</v>
      </c>
    </row>
    <row r="76" spans="2:22" x14ac:dyDescent="0.2">
      <c r="B76" s="12" t="s">
        <v>86</v>
      </c>
      <c r="C76" s="13">
        <v>15000000</v>
      </c>
      <c r="D76" s="13">
        <v>0</v>
      </c>
      <c r="E76" s="13">
        <v>0</v>
      </c>
      <c r="F76" s="13">
        <v>15000000</v>
      </c>
      <c r="G76" s="13">
        <v>0</v>
      </c>
      <c r="H76" s="13">
        <v>15000000</v>
      </c>
      <c r="I76" s="13">
        <v>0</v>
      </c>
      <c r="J76" s="13">
        <v>15000000</v>
      </c>
      <c r="K76" s="13">
        <v>0</v>
      </c>
      <c r="L76" s="13">
        <v>0</v>
      </c>
      <c r="M76" s="13">
        <v>15000000</v>
      </c>
      <c r="N76" s="13">
        <v>0</v>
      </c>
      <c r="O76" s="14">
        <v>100</v>
      </c>
      <c r="P76" s="13">
        <v>6081650</v>
      </c>
      <c r="Q76" s="13">
        <v>6081650</v>
      </c>
      <c r="R76" s="13">
        <v>8918350</v>
      </c>
      <c r="S76" s="14">
        <v>40.5443</v>
      </c>
      <c r="T76" s="13">
        <v>6081650</v>
      </c>
      <c r="U76" s="13">
        <v>6081650</v>
      </c>
      <c r="V76" s="13">
        <v>0</v>
      </c>
    </row>
    <row r="77" spans="2:22" x14ac:dyDescent="0.2">
      <c r="B77" s="12" t="s">
        <v>87</v>
      </c>
      <c r="C77" s="13">
        <v>2000000</v>
      </c>
      <c r="D77" s="13">
        <v>0</v>
      </c>
      <c r="E77" s="13">
        <v>0</v>
      </c>
      <c r="F77" s="13">
        <v>2000000</v>
      </c>
      <c r="G77" s="13">
        <v>0</v>
      </c>
      <c r="H77" s="13">
        <v>2000000</v>
      </c>
      <c r="I77" s="13">
        <v>0</v>
      </c>
      <c r="J77" s="13">
        <v>2000000</v>
      </c>
      <c r="K77" s="13">
        <v>0</v>
      </c>
      <c r="L77" s="13">
        <v>0</v>
      </c>
      <c r="M77" s="13">
        <v>2000000</v>
      </c>
      <c r="N77" s="13">
        <v>0</v>
      </c>
      <c r="O77" s="14">
        <v>100</v>
      </c>
      <c r="P77" s="13">
        <v>17300</v>
      </c>
      <c r="Q77" s="13">
        <v>48230</v>
      </c>
      <c r="R77" s="13">
        <v>1951770</v>
      </c>
      <c r="S77" s="14">
        <v>2.4115000000000002</v>
      </c>
      <c r="T77" s="13">
        <v>17300</v>
      </c>
      <c r="U77" s="13">
        <v>48230</v>
      </c>
      <c r="V77" s="13">
        <v>0</v>
      </c>
    </row>
    <row r="78" spans="2:22" x14ac:dyDescent="0.2">
      <c r="B78" s="12" t="s">
        <v>88</v>
      </c>
      <c r="C78" s="13">
        <v>35000000</v>
      </c>
      <c r="D78" s="13">
        <v>0</v>
      </c>
      <c r="E78" s="13">
        <v>0</v>
      </c>
      <c r="F78" s="13">
        <v>35000000</v>
      </c>
      <c r="G78" s="13">
        <v>0</v>
      </c>
      <c r="H78" s="13">
        <v>35000000</v>
      </c>
      <c r="I78" s="13">
        <v>0</v>
      </c>
      <c r="J78" s="13">
        <v>4952019</v>
      </c>
      <c r="K78" s="13">
        <v>30047981</v>
      </c>
      <c r="L78" s="13">
        <v>0</v>
      </c>
      <c r="M78" s="13">
        <v>2971212</v>
      </c>
      <c r="N78" s="13">
        <v>1980807</v>
      </c>
      <c r="O78" s="14">
        <v>8.4892000000000003</v>
      </c>
      <c r="P78" s="13">
        <v>0</v>
      </c>
      <c r="Q78" s="13">
        <v>2971212</v>
      </c>
      <c r="R78" s="13">
        <v>0</v>
      </c>
      <c r="S78" s="14">
        <v>8.4892000000000003</v>
      </c>
      <c r="T78" s="13">
        <v>0</v>
      </c>
      <c r="U78" s="13">
        <v>2971212</v>
      </c>
      <c r="V78" s="13">
        <v>0</v>
      </c>
    </row>
    <row r="79" spans="2:22" x14ac:dyDescent="0.2">
      <c r="B79" s="12" t="s">
        <v>89</v>
      </c>
      <c r="C79" s="13">
        <v>75000000</v>
      </c>
      <c r="D79" s="13">
        <v>0</v>
      </c>
      <c r="E79" s="13">
        <v>0</v>
      </c>
      <c r="F79" s="13">
        <v>75000000</v>
      </c>
      <c r="G79" s="13">
        <v>0</v>
      </c>
      <c r="H79" s="13">
        <v>75000000</v>
      </c>
      <c r="I79" s="13">
        <v>11605000</v>
      </c>
      <c r="J79" s="13">
        <v>16061252</v>
      </c>
      <c r="K79" s="13">
        <v>58938748</v>
      </c>
      <c r="L79" s="13">
        <v>7797000</v>
      </c>
      <c r="M79" s="13">
        <v>12253252</v>
      </c>
      <c r="N79" s="13">
        <v>3808000</v>
      </c>
      <c r="O79" s="14">
        <v>16.337700000000002</v>
      </c>
      <c r="P79" s="13">
        <v>0</v>
      </c>
      <c r="Q79" s="13">
        <v>3278152</v>
      </c>
      <c r="R79" s="13">
        <v>8975100</v>
      </c>
      <c r="S79" s="14">
        <v>4.3708999999999998</v>
      </c>
      <c r="T79" s="13">
        <v>0</v>
      </c>
      <c r="U79" s="13">
        <v>3278152</v>
      </c>
      <c r="V79" s="13">
        <v>0</v>
      </c>
    </row>
    <row r="80" spans="2:22" x14ac:dyDescent="0.2">
      <c r="B80" s="12" t="s">
        <v>90</v>
      </c>
      <c r="C80" s="13">
        <v>210000000</v>
      </c>
      <c r="D80" s="13">
        <v>0</v>
      </c>
      <c r="E80" s="13">
        <v>0</v>
      </c>
      <c r="F80" s="13">
        <v>210000000</v>
      </c>
      <c r="G80" s="13">
        <v>0</v>
      </c>
      <c r="H80" s="13">
        <v>210000000</v>
      </c>
      <c r="I80" s="13">
        <v>0</v>
      </c>
      <c r="J80" s="13">
        <v>0</v>
      </c>
      <c r="K80" s="13">
        <v>210000000</v>
      </c>
      <c r="L80" s="13">
        <v>0</v>
      </c>
      <c r="M80" s="13">
        <v>0</v>
      </c>
      <c r="N80" s="13">
        <v>0</v>
      </c>
      <c r="O80" s="14">
        <v>0</v>
      </c>
      <c r="P80" s="13">
        <v>0</v>
      </c>
      <c r="Q80" s="13">
        <v>0</v>
      </c>
      <c r="R80" s="13">
        <v>0</v>
      </c>
      <c r="S80" s="14">
        <v>0</v>
      </c>
      <c r="T80" s="13">
        <v>0</v>
      </c>
      <c r="U80" s="13">
        <v>0</v>
      </c>
      <c r="V80" s="13">
        <v>0</v>
      </c>
    </row>
    <row r="81" spans="1:22" x14ac:dyDescent="0.2">
      <c r="B81" s="12" t="s">
        <v>91</v>
      </c>
      <c r="C81" s="13">
        <v>106000000</v>
      </c>
      <c r="D81" s="13">
        <v>0</v>
      </c>
      <c r="E81" s="13">
        <v>0</v>
      </c>
      <c r="F81" s="13">
        <v>106000000</v>
      </c>
      <c r="G81" s="13">
        <v>0</v>
      </c>
      <c r="H81" s="13">
        <v>106000000</v>
      </c>
      <c r="I81" s="13">
        <v>0</v>
      </c>
      <c r="J81" s="13">
        <v>11500000</v>
      </c>
      <c r="K81" s="13">
        <v>94500000</v>
      </c>
      <c r="L81" s="13">
        <v>0</v>
      </c>
      <c r="M81" s="13">
        <v>2000502</v>
      </c>
      <c r="N81" s="13">
        <v>9499498</v>
      </c>
      <c r="O81" s="14">
        <v>1.8873</v>
      </c>
      <c r="P81" s="13">
        <v>0</v>
      </c>
      <c r="Q81" s="13">
        <v>2000502</v>
      </c>
      <c r="R81" s="13">
        <v>0</v>
      </c>
      <c r="S81" s="14">
        <v>1.8873</v>
      </c>
      <c r="T81" s="13">
        <v>0</v>
      </c>
      <c r="U81" s="13">
        <v>2000502</v>
      </c>
      <c r="V81" s="13">
        <v>0</v>
      </c>
    </row>
    <row r="82" spans="1:22" s="8" customFormat="1" x14ac:dyDescent="0.2">
      <c r="A82" s="8">
        <v>315</v>
      </c>
      <c r="B82" s="9" t="s">
        <v>101</v>
      </c>
      <c r="C82" s="10">
        <f>SUM(C83:C84)</f>
        <v>205723000000</v>
      </c>
      <c r="D82" s="10">
        <f t="shared" ref="D82:V82" si="3">SUM(D83:D84)</f>
        <v>0</v>
      </c>
      <c r="E82" s="10">
        <f t="shared" si="3"/>
        <v>0</v>
      </c>
      <c r="F82" s="10">
        <f t="shared" si="3"/>
        <v>205723000000</v>
      </c>
      <c r="G82" s="10">
        <f t="shared" si="3"/>
        <v>0</v>
      </c>
      <c r="H82" s="10">
        <f t="shared" si="3"/>
        <v>205723000000</v>
      </c>
      <c r="I82" s="10">
        <f t="shared" si="3"/>
        <v>0</v>
      </c>
      <c r="J82" s="10">
        <f t="shared" si="3"/>
        <v>205323000000</v>
      </c>
      <c r="K82" s="10">
        <f t="shared" si="3"/>
        <v>400000000</v>
      </c>
      <c r="L82" s="10">
        <f t="shared" si="3"/>
        <v>13328013913</v>
      </c>
      <c r="M82" s="10">
        <f t="shared" si="3"/>
        <v>104435731065</v>
      </c>
      <c r="N82" s="10">
        <f t="shared" si="3"/>
        <v>100887268935</v>
      </c>
      <c r="O82" s="11">
        <v>50.77</v>
      </c>
      <c r="P82" s="10">
        <f t="shared" si="3"/>
        <v>13328013913</v>
      </c>
      <c r="Q82" s="10">
        <f t="shared" si="3"/>
        <v>104435731065</v>
      </c>
      <c r="R82" s="10">
        <f t="shared" si="3"/>
        <v>0</v>
      </c>
      <c r="S82" s="11">
        <v>50.77</v>
      </c>
      <c r="T82" s="10">
        <f t="shared" si="3"/>
        <v>13328013913</v>
      </c>
      <c r="U82" s="10">
        <f t="shared" si="3"/>
        <v>104435731065</v>
      </c>
      <c r="V82" s="10">
        <f t="shared" si="3"/>
        <v>0</v>
      </c>
    </row>
    <row r="83" spans="1:22" x14ac:dyDescent="0.2">
      <c r="B83" s="12" t="s">
        <v>92</v>
      </c>
      <c r="C83" s="13">
        <v>205323000000</v>
      </c>
      <c r="D83" s="13">
        <v>0</v>
      </c>
      <c r="E83" s="13">
        <v>0</v>
      </c>
      <c r="F83" s="13">
        <v>205323000000</v>
      </c>
      <c r="G83" s="13">
        <v>0</v>
      </c>
      <c r="H83" s="13">
        <v>205323000000</v>
      </c>
      <c r="I83" s="13">
        <v>0</v>
      </c>
      <c r="J83" s="13">
        <v>205323000000</v>
      </c>
      <c r="K83" s="13">
        <v>0</v>
      </c>
      <c r="L83" s="13">
        <v>13328013913</v>
      </c>
      <c r="M83" s="13">
        <v>104435731065</v>
      </c>
      <c r="N83" s="13">
        <v>100887268935</v>
      </c>
      <c r="O83" s="14">
        <v>50.864100000000001</v>
      </c>
      <c r="P83" s="13">
        <v>13328013913</v>
      </c>
      <c r="Q83" s="13">
        <v>104435731065</v>
      </c>
      <c r="R83" s="13">
        <v>0</v>
      </c>
      <c r="S83" s="14">
        <v>50.864100000000001</v>
      </c>
      <c r="T83" s="13">
        <v>13328013913</v>
      </c>
      <c r="U83" s="13">
        <v>104435731065</v>
      </c>
      <c r="V83" s="13">
        <v>0</v>
      </c>
    </row>
    <row r="84" spans="1:22" x14ac:dyDescent="0.2">
      <c r="B84" s="12" t="s">
        <v>93</v>
      </c>
      <c r="C84" s="13">
        <v>400000000</v>
      </c>
      <c r="D84" s="13">
        <v>0</v>
      </c>
      <c r="E84" s="13">
        <v>0</v>
      </c>
      <c r="F84" s="13">
        <v>400000000</v>
      </c>
      <c r="G84" s="13">
        <v>0</v>
      </c>
      <c r="H84" s="13">
        <v>400000000</v>
      </c>
      <c r="I84" s="13">
        <v>0</v>
      </c>
      <c r="J84" s="13">
        <v>0</v>
      </c>
      <c r="K84" s="13">
        <v>400000000</v>
      </c>
      <c r="L84" s="13">
        <v>0</v>
      </c>
      <c r="M84" s="13">
        <v>0</v>
      </c>
      <c r="N84" s="13">
        <v>0</v>
      </c>
      <c r="O84" s="14">
        <v>0</v>
      </c>
      <c r="P84" s="13">
        <v>0</v>
      </c>
      <c r="Q84" s="13">
        <v>0</v>
      </c>
      <c r="R84" s="13">
        <v>0</v>
      </c>
      <c r="S84" s="14">
        <v>0</v>
      </c>
      <c r="T84" s="13">
        <v>0</v>
      </c>
      <c r="U84" s="13">
        <v>0</v>
      </c>
      <c r="V84" s="13">
        <v>0</v>
      </c>
    </row>
    <row r="85" spans="1:22" s="8" customFormat="1" x14ac:dyDescent="0.2">
      <c r="A85" s="8">
        <v>331</v>
      </c>
      <c r="B85" s="9" t="s">
        <v>102</v>
      </c>
      <c r="C85" s="10">
        <f>SUM(C86:C90)</f>
        <v>147117947000</v>
      </c>
      <c r="D85" s="10">
        <f t="shared" ref="D85:V85" si="4">SUM(D86:D90)</f>
        <v>0</v>
      </c>
      <c r="E85" s="10">
        <f t="shared" si="4"/>
        <v>0</v>
      </c>
      <c r="F85" s="10">
        <f t="shared" si="4"/>
        <v>147117947000</v>
      </c>
      <c r="G85" s="10">
        <f t="shared" si="4"/>
        <v>0</v>
      </c>
      <c r="H85" s="10">
        <f t="shared" si="4"/>
        <v>147117947000</v>
      </c>
      <c r="I85" s="10">
        <f t="shared" si="4"/>
        <v>16341155035</v>
      </c>
      <c r="J85" s="10">
        <f t="shared" si="4"/>
        <v>116084584173</v>
      </c>
      <c r="K85" s="10">
        <f t="shared" si="4"/>
        <v>31033362827</v>
      </c>
      <c r="L85" s="10">
        <f t="shared" si="4"/>
        <v>14127421491</v>
      </c>
      <c r="M85" s="10">
        <f t="shared" si="4"/>
        <v>89527317551</v>
      </c>
      <c r="N85" s="10">
        <f t="shared" si="4"/>
        <v>26557266622</v>
      </c>
      <c r="O85" s="11">
        <v>60.85</v>
      </c>
      <c r="P85" s="10">
        <f>SUM(P86:P90)</f>
        <v>11024389695</v>
      </c>
      <c r="Q85" s="10">
        <f t="shared" si="4"/>
        <v>33941222567</v>
      </c>
      <c r="R85" s="10">
        <f t="shared" si="4"/>
        <v>55586094984</v>
      </c>
      <c r="S85" s="11">
        <v>23.07</v>
      </c>
      <c r="T85" s="10">
        <f t="shared" si="4"/>
        <v>11024389694</v>
      </c>
      <c r="U85" s="10">
        <f t="shared" si="4"/>
        <v>33941222567</v>
      </c>
      <c r="V85" s="10">
        <f t="shared" si="4"/>
        <v>0</v>
      </c>
    </row>
    <row r="86" spans="1:22" x14ac:dyDescent="0.2">
      <c r="B86" s="12" t="s">
        <v>94</v>
      </c>
      <c r="C86" s="13">
        <v>100000000</v>
      </c>
      <c r="D86" s="13">
        <v>0</v>
      </c>
      <c r="E86" s="13">
        <v>0</v>
      </c>
      <c r="F86" s="13">
        <v>100000000</v>
      </c>
      <c r="G86" s="13">
        <v>0</v>
      </c>
      <c r="H86" s="13">
        <v>100000000</v>
      </c>
      <c r="I86" s="13">
        <v>0</v>
      </c>
      <c r="J86" s="13">
        <v>0</v>
      </c>
      <c r="K86" s="13">
        <v>100000000</v>
      </c>
      <c r="L86" s="13">
        <v>0</v>
      </c>
      <c r="M86" s="13">
        <v>0</v>
      </c>
      <c r="N86" s="13">
        <v>0</v>
      </c>
      <c r="O86" s="14">
        <v>0</v>
      </c>
      <c r="P86" s="13">
        <v>0</v>
      </c>
      <c r="Q86" s="13">
        <v>0</v>
      </c>
      <c r="R86" s="13">
        <v>0</v>
      </c>
      <c r="S86" s="14">
        <v>0</v>
      </c>
      <c r="T86" s="13">
        <v>0</v>
      </c>
      <c r="U86" s="13">
        <v>0</v>
      </c>
      <c r="V86" s="13">
        <v>0</v>
      </c>
    </row>
    <row r="87" spans="1:22" x14ac:dyDescent="0.2">
      <c r="B87" s="12" t="s">
        <v>95</v>
      </c>
      <c r="C87" s="13">
        <v>6894681000</v>
      </c>
      <c r="D87" s="13">
        <v>0</v>
      </c>
      <c r="E87" s="13">
        <v>0</v>
      </c>
      <c r="F87" s="13">
        <v>6894681000</v>
      </c>
      <c r="G87" s="13">
        <v>0</v>
      </c>
      <c r="H87" s="13">
        <v>6894681000</v>
      </c>
      <c r="I87" s="13">
        <v>309473125</v>
      </c>
      <c r="J87" s="13">
        <v>2970831743</v>
      </c>
      <c r="K87" s="13">
        <v>3923849257</v>
      </c>
      <c r="L87" s="13">
        <v>415889578</v>
      </c>
      <c r="M87" s="13">
        <v>2602162046</v>
      </c>
      <c r="N87" s="13">
        <v>368669697</v>
      </c>
      <c r="O87" s="14">
        <v>37.741599999999998</v>
      </c>
      <c r="P87" s="13">
        <v>171800419</v>
      </c>
      <c r="Q87" s="13">
        <v>1055945876</v>
      </c>
      <c r="R87" s="13">
        <v>1546216170</v>
      </c>
      <c r="S87" s="14">
        <v>15.3154</v>
      </c>
      <c r="T87" s="13">
        <v>171800419</v>
      </c>
      <c r="U87" s="13">
        <v>1055945877</v>
      </c>
      <c r="V87" s="13">
        <v>-1</v>
      </c>
    </row>
    <row r="88" spans="1:22" x14ac:dyDescent="0.2">
      <c r="B88" s="12" t="s">
        <v>96</v>
      </c>
      <c r="C88" s="13">
        <v>119604788000</v>
      </c>
      <c r="D88" s="13">
        <v>0</v>
      </c>
      <c r="E88" s="13">
        <v>-400000000</v>
      </c>
      <c r="F88" s="13">
        <v>119204788000</v>
      </c>
      <c r="G88" s="13">
        <v>0</v>
      </c>
      <c r="H88" s="13">
        <v>119204788000</v>
      </c>
      <c r="I88" s="13">
        <v>14857596989</v>
      </c>
      <c r="J88" s="13">
        <v>94932874311</v>
      </c>
      <c r="K88" s="13">
        <v>24271913689</v>
      </c>
      <c r="L88" s="13">
        <v>13037354309</v>
      </c>
      <c r="M88" s="13">
        <v>70928320245</v>
      </c>
      <c r="N88" s="13">
        <v>24004554066</v>
      </c>
      <c r="O88" s="14">
        <v>59.501199999999997</v>
      </c>
      <c r="P88" s="13">
        <v>9725404651</v>
      </c>
      <c r="Q88" s="13">
        <v>25884575176</v>
      </c>
      <c r="R88" s="13">
        <v>45043745069</v>
      </c>
      <c r="S88" s="14">
        <v>21.714400000000001</v>
      </c>
      <c r="T88" s="13">
        <v>9725404650</v>
      </c>
      <c r="U88" s="13">
        <v>25884575175</v>
      </c>
      <c r="V88" s="13">
        <v>1</v>
      </c>
    </row>
    <row r="89" spans="1:22" x14ac:dyDescent="0.2">
      <c r="B89" s="12" t="s">
        <v>97</v>
      </c>
      <c r="C89" s="13">
        <v>7926512000</v>
      </c>
      <c r="D89" s="13">
        <v>0</v>
      </c>
      <c r="E89" s="13">
        <v>400000000</v>
      </c>
      <c r="F89" s="13">
        <v>8326512000</v>
      </c>
      <c r="G89" s="13">
        <v>0</v>
      </c>
      <c r="H89" s="13">
        <v>8326512000</v>
      </c>
      <c r="I89" s="13">
        <v>220704999</v>
      </c>
      <c r="J89" s="13">
        <v>7061927771</v>
      </c>
      <c r="K89" s="13">
        <v>1264584229</v>
      </c>
      <c r="L89" s="13">
        <v>69273333</v>
      </c>
      <c r="M89" s="13">
        <v>6884287753</v>
      </c>
      <c r="N89" s="13">
        <v>177640018</v>
      </c>
      <c r="O89" s="14">
        <v>82.679100000000005</v>
      </c>
      <c r="P89" s="13">
        <v>175774400</v>
      </c>
      <c r="Q89" s="13">
        <v>2259810065</v>
      </c>
      <c r="R89" s="13">
        <v>4624477688</v>
      </c>
      <c r="S89" s="14">
        <v>27.139900000000001</v>
      </c>
      <c r="T89" s="13">
        <v>175774400</v>
      </c>
      <c r="U89" s="13">
        <v>2259810065</v>
      </c>
      <c r="V89" s="13">
        <v>0</v>
      </c>
    </row>
    <row r="90" spans="1:22" x14ac:dyDescent="0.2">
      <c r="B90" s="12" t="s">
        <v>98</v>
      </c>
      <c r="C90" s="13">
        <v>12591966000</v>
      </c>
      <c r="D90" s="13">
        <v>0</v>
      </c>
      <c r="E90" s="13">
        <v>0</v>
      </c>
      <c r="F90" s="13">
        <v>12591966000</v>
      </c>
      <c r="G90" s="13">
        <v>0</v>
      </c>
      <c r="H90" s="13">
        <v>12591966000</v>
      </c>
      <c r="I90" s="13">
        <v>953379922</v>
      </c>
      <c r="J90" s="13">
        <v>11118950348</v>
      </c>
      <c r="K90" s="13">
        <v>1473015652</v>
      </c>
      <c r="L90" s="13">
        <v>604904271</v>
      </c>
      <c r="M90" s="13">
        <v>9112547507</v>
      </c>
      <c r="N90" s="13">
        <v>2006402841</v>
      </c>
      <c r="O90" s="14">
        <v>72.367900000000006</v>
      </c>
      <c r="P90" s="13">
        <v>951410225</v>
      </c>
      <c r="Q90" s="13">
        <v>4740891450</v>
      </c>
      <c r="R90" s="13">
        <v>4371656057</v>
      </c>
      <c r="S90" s="14">
        <v>37.650100000000002</v>
      </c>
      <c r="T90" s="13">
        <v>951410225</v>
      </c>
      <c r="U90" s="13">
        <v>4740891450</v>
      </c>
      <c r="V90" s="13">
        <v>0</v>
      </c>
    </row>
    <row r="91" spans="1:22" s="8" customFormat="1" x14ac:dyDescent="0.2">
      <c r="B91" s="9" t="s">
        <v>103</v>
      </c>
      <c r="C91" s="15">
        <f>+C85+C82+C37+C11</f>
        <v>378470965000</v>
      </c>
      <c r="D91" s="15">
        <f t="shared" ref="D91:V91" si="5">+D85+D82+D37+D11</f>
        <v>0</v>
      </c>
      <c r="E91" s="15">
        <f t="shared" si="5"/>
        <v>0</v>
      </c>
      <c r="F91" s="15">
        <f t="shared" si="5"/>
        <v>378470965000</v>
      </c>
      <c r="G91" s="15">
        <f t="shared" si="5"/>
        <v>0</v>
      </c>
      <c r="H91" s="15">
        <f t="shared" si="5"/>
        <v>378470965000</v>
      </c>
      <c r="I91" s="15">
        <f t="shared" si="5"/>
        <v>17627953983</v>
      </c>
      <c r="J91" s="15">
        <f t="shared" si="5"/>
        <v>339118933579</v>
      </c>
      <c r="K91" s="15">
        <f t="shared" si="5"/>
        <v>39352031421</v>
      </c>
      <c r="L91" s="15">
        <f t="shared" si="5"/>
        <v>28688859939</v>
      </c>
      <c r="M91" s="15">
        <f t="shared" si="5"/>
        <v>210093281562</v>
      </c>
      <c r="N91" s="15">
        <f t="shared" si="5"/>
        <v>129025652017</v>
      </c>
      <c r="O91" s="11">
        <v>55.51</v>
      </c>
      <c r="P91" s="15">
        <f t="shared" si="5"/>
        <v>25824305414</v>
      </c>
      <c r="Q91" s="15">
        <f t="shared" si="5"/>
        <v>152499767781</v>
      </c>
      <c r="R91" s="15">
        <f t="shared" si="5"/>
        <v>57593513781</v>
      </c>
      <c r="S91" s="16">
        <f>+Q91/H91</f>
        <v>0.40293650473557463</v>
      </c>
      <c r="T91" s="15">
        <f t="shared" si="5"/>
        <v>25824305413</v>
      </c>
      <c r="U91" s="15">
        <f t="shared" si="5"/>
        <v>152499767782</v>
      </c>
      <c r="V91" s="15">
        <f t="shared" si="5"/>
        <v>-1</v>
      </c>
    </row>
    <row r="92" spans="1:22" x14ac:dyDescent="0.2">
      <c r="B92" s="17"/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18"/>
      <c r="Q92" s="19"/>
      <c r="R92" s="19"/>
      <c r="S92" s="19"/>
      <c r="T92" s="18"/>
      <c r="U92" s="19"/>
      <c r="V92" s="21"/>
    </row>
    <row r="93" spans="1:22" x14ac:dyDescent="0.2">
      <c r="B93" s="17"/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18"/>
      <c r="Q93" s="19"/>
      <c r="R93" s="19"/>
      <c r="S93" s="19"/>
      <c r="T93" s="18"/>
      <c r="U93" s="19"/>
      <c r="V93" s="21"/>
    </row>
    <row r="94" spans="1:22" x14ac:dyDescent="0.2">
      <c r="B94" s="17"/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18"/>
      <c r="Q94" s="19"/>
      <c r="R94" s="19"/>
      <c r="S94" s="19"/>
      <c r="T94" s="18"/>
      <c r="U94" s="19"/>
      <c r="V94" s="21"/>
    </row>
    <row r="95" spans="1:22" x14ac:dyDescent="0.2">
      <c r="B95" s="17"/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18"/>
      <c r="Q95" s="19"/>
      <c r="R95" s="19"/>
      <c r="S95" s="19"/>
      <c r="T95" s="18"/>
      <c r="U95" s="19"/>
      <c r="V95" s="21"/>
    </row>
    <row r="96" spans="1:22" x14ac:dyDescent="0.2">
      <c r="B96" s="17"/>
      <c r="C96" s="18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18"/>
      <c r="Q96" s="19"/>
      <c r="R96" s="19"/>
      <c r="S96" s="19"/>
      <c r="T96" s="18"/>
      <c r="U96" s="19"/>
      <c r="V96" s="21"/>
    </row>
    <row r="97" spans="2:22" x14ac:dyDescent="0.2">
      <c r="B97" s="17"/>
      <c r="C97" s="18"/>
      <c r="D97" s="19"/>
      <c r="E97" s="19"/>
      <c r="F97" s="31" t="s">
        <v>112</v>
      </c>
      <c r="G97" s="31"/>
      <c r="H97" s="19"/>
      <c r="I97" s="19"/>
      <c r="J97" s="19"/>
      <c r="K97" s="32" t="s">
        <v>113</v>
      </c>
      <c r="L97" s="32"/>
      <c r="M97" s="19"/>
      <c r="N97" s="19"/>
      <c r="O97" s="20"/>
      <c r="P97" s="18"/>
      <c r="Q97" s="19"/>
      <c r="R97" s="18"/>
      <c r="S97" s="18"/>
      <c r="T97" s="18"/>
      <c r="U97" s="19"/>
      <c r="V97" s="21"/>
    </row>
    <row r="98" spans="2:22" ht="12.75" customHeight="1" x14ac:dyDescent="0.2">
      <c r="B98" s="17"/>
      <c r="C98" s="18"/>
      <c r="D98" s="19"/>
      <c r="E98" s="19"/>
      <c r="F98" s="33" t="s">
        <v>114</v>
      </c>
      <c r="G98" s="33"/>
      <c r="H98" s="19"/>
      <c r="I98" s="19"/>
      <c r="J98" s="19"/>
      <c r="K98" s="30" t="s">
        <v>115</v>
      </c>
      <c r="L98" s="30"/>
      <c r="M98" s="19"/>
      <c r="N98" s="19"/>
      <c r="O98" s="20"/>
      <c r="P98" s="18"/>
      <c r="Q98" s="19"/>
      <c r="R98" s="18"/>
      <c r="S98" s="18"/>
      <c r="T98" s="18"/>
      <c r="U98" s="19"/>
      <c r="V98" s="21"/>
    </row>
    <row r="99" spans="2:22" x14ac:dyDescent="0.2">
      <c r="B99" s="17"/>
      <c r="C99" s="18"/>
      <c r="D99" s="19"/>
      <c r="E99" s="19"/>
      <c r="F99" s="29" t="s">
        <v>116</v>
      </c>
      <c r="G99" s="29"/>
      <c r="H99" s="19"/>
      <c r="I99" s="19"/>
      <c r="J99" s="19"/>
      <c r="K99" s="30" t="s">
        <v>117</v>
      </c>
      <c r="L99" s="30"/>
      <c r="M99" s="19"/>
      <c r="N99" s="19"/>
      <c r="O99" s="20"/>
      <c r="P99" s="18"/>
      <c r="Q99" s="19"/>
      <c r="R99" s="18"/>
      <c r="S99" s="18"/>
      <c r="T99" s="18"/>
      <c r="U99" s="19"/>
      <c r="V99" s="21"/>
    </row>
    <row r="100" spans="2:22" x14ac:dyDescent="0.2">
      <c r="B100" s="17"/>
      <c r="C100" s="18"/>
      <c r="D100" s="19"/>
      <c r="E100" s="19"/>
      <c r="F100" s="29" t="s">
        <v>118</v>
      </c>
      <c r="G100" s="29"/>
      <c r="H100" s="19"/>
      <c r="I100" s="19"/>
      <c r="J100" s="19"/>
      <c r="K100" s="30" t="s">
        <v>118</v>
      </c>
      <c r="L100" s="30"/>
      <c r="M100" s="19"/>
      <c r="N100" s="19"/>
      <c r="O100" s="20"/>
      <c r="P100" s="18"/>
      <c r="Q100" s="19"/>
      <c r="R100" s="18"/>
      <c r="S100" s="18"/>
      <c r="T100" s="18"/>
      <c r="U100" s="19"/>
      <c r="V100" s="21"/>
    </row>
    <row r="101" spans="2:22" x14ac:dyDescent="0.2">
      <c r="B101" s="22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5"/>
      <c r="P101" s="23"/>
      <c r="Q101" s="24"/>
      <c r="R101" s="24"/>
      <c r="S101" s="24"/>
      <c r="T101" s="23"/>
      <c r="U101" s="24"/>
      <c r="V101" s="26"/>
    </row>
  </sheetData>
  <mergeCells count="14">
    <mergeCell ref="T6:V6"/>
    <mergeCell ref="B1:V1"/>
    <mergeCell ref="B2:V2"/>
    <mergeCell ref="B3:V3"/>
    <mergeCell ref="B4:V4"/>
    <mergeCell ref="T5:V5"/>
    <mergeCell ref="F100:G100"/>
    <mergeCell ref="K100:L100"/>
    <mergeCell ref="F97:G97"/>
    <mergeCell ref="K97:L97"/>
    <mergeCell ref="F98:G98"/>
    <mergeCell ref="K98:L98"/>
    <mergeCell ref="F99:G99"/>
    <mergeCell ref="K99:L9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3AB3-347F-450C-B7CF-C524BA1D132F}">
  <dimension ref="A1:K162"/>
  <sheetViews>
    <sheetView workbookViewId="0">
      <selection activeCell="C15" sqref="C15"/>
    </sheetView>
  </sheetViews>
  <sheetFormatPr baseColWidth="10" defaultRowHeight="12" x14ac:dyDescent="0.2"/>
  <cols>
    <col min="1" max="1" width="8.140625" style="39" bestFit="1" customWidth="1"/>
    <col min="2" max="2" width="22.28515625" style="39" bestFit="1" customWidth="1"/>
    <col min="3" max="3" width="69.42578125" style="39" customWidth="1"/>
    <col min="4" max="4" width="17.7109375" style="39" bestFit="1" customWidth="1"/>
    <col min="5" max="5" width="14.7109375" style="39" customWidth="1"/>
    <col min="6" max="6" width="21.42578125" style="39" customWidth="1"/>
    <col min="7" max="7" width="17.5703125" style="39" bestFit="1" customWidth="1"/>
    <col min="8" max="8" width="19.7109375" style="39" bestFit="1" customWidth="1"/>
    <col min="9" max="9" width="18.140625" style="39" customWidth="1"/>
    <col min="10" max="10" width="13" style="39" customWidth="1"/>
    <col min="11" max="11" width="14.85546875" style="67" customWidth="1"/>
    <col min="12" max="16384" width="11.42578125" style="39"/>
  </cols>
  <sheetData>
    <row r="1" spans="1:11" x14ac:dyDescent="0.2">
      <c r="A1" s="38" t="s">
        <v>104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8" t="s">
        <v>105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">
      <c r="A3" s="38" t="s">
        <v>106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">
      <c r="A4" s="38" t="s">
        <v>120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x14ac:dyDescent="0.2">
      <c r="A5" s="40"/>
      <c r="B5" s="40" t="s">
        <v>108</v>
      </c>
      <c r="C5" s="41"/>
      <c r="D5" s="42"/>
      <c r="E5" s="42"/>
      <c r="F5" s="42"/>
      <c r="G5" s="42"/>
      <c r="H5" s="42"/>
      <c r="I5" s="43"/>
      <c r="J5" s="44" t="s">
        <v>121</v>
      </c>
      <c r="K5" s="44"/>
    </row>
    <row r="6" spans="1:11" x14ac:dyDescent="0.2">
      <c r="A6" s="40"/>
      <c r="B6" s="40" t="s">
        <v>110</v>
      </c>
      <c r="C6" s="41"/>
      <c r="D6" s="42"/>
      <c r="E6" s="42"/>
      <c r="F6" s="42"/>
      <c r="G6" s="42"/>
      <c r="H6" s="42"/>
      <c r="I6" s="43"/>
      <c r="J6" s="44" t="s">
        <v>122</v>
      </c>
      <c r="K6" s="44"/>
    </row>
    <row r="7" spans="1:11" ht="36" x14ac:dyDescent="0.2">
      <c r="A7" s="45" t="s">
        <v>123</v>
      </c>
      <c r="B7" s="46" t="s">
        <v>124</v>
      </c>
      <c r="C7" s="46" t="s">
        <v>125</v>
      </c>
      <c r="D7" s="46" t="s">
        <v>126</v>
      </c>
      <c r="E7" s="46" t="s">
        <v>127</v>
      </c>
      <c r="F7" s="46" t="s">
        <v>128</v>
      </c>
      <c r="G7" s="46" t="s">
        <v>129</v>
      </c>
      <c r="H7" s="46" t="s">
        <v>130</v>
      </c>
      <c r="I7" s="47" t="s">
        <v>131</v>
      </c>
      <c r="J7" s="47" t="s">
        <v>132</v>
      </c>
      <c r="K7" s="48" t="s">
        <v>133</v>
      </c>
    </row>
    <row r="8" spans="1:11" x14ac:dyDescent="0.2">
      <c r="A8" s="49" t="s">
        <v>134</v>
      </c>
      <c r="B8" s="50" t="s">
        <v>135</v>
      </c>
      <c r="C8" s="50" t="s">
        <v>136</v>
      </c>
      <c r="D8" s="51">
        <v>45029140591</v>
      </c>
      <c r="E8" s="51">
        <v>-7597850</v>
      </c>
      <c r="F8" s="51">
        <v>-944153444</v>
      </c>
      <c r="G8" s="51">
        <v>44084987147</v>
      </c>
      <c r="H8" s="51">
        <v>1509502701</v>
      </c>
      <c r="I8" s="51">
        <v>30860012247</v>
      </c>
      <c r="J8" s="52">
        <v>70</v>
      </c>
      <c r="K8" s="51">
        <v>13224974900</v>
      </c>
    </row>
    <row r="9" spans="1:11" x14ac:dyDescent="0.2">
      <c r="A9" s="49" t="s">
        <v>134</v>
      </c>
      <c r="B9" s="50" t="s">
        <v>137</v>
      </c>
      <c r="C9" s="50" t="s">
        <v>138</v>
      </c>
      <c r="D9" s="51">
        <v>45029140591</v>
      </c>
      <c r="E9" s="51">
        <v>-7597850</v>
      </c>
      <c r="F9" s="51">
        <v>-944153444</v>
      </c>
      <c r="G9" s="51">
        <v>44084987147</v>
      </c>
      <c r="H9" s="51">
        <v>1509502701</v>
      </c>
      <c r="I9" s="51">
        <v>30860012247</v>
      </c>
      <c r="J9" s="52">
        <v>70</v>
      </c>
      <c r="K9" s="51">
        <v>13224974900</v>
      </c>
    </row>
    <row r="10" spans="1:11" x14ac:dyDescent="0.2">
      <c r="A10" s="49" t="s">
        <v>134</v>
      </c>
      <c r="B10" s="50" t="s">
        <v>139</v>
      </c>
      <c r="C10" s="50" t="s">
        <v>140</v>
      </c>
      <c r="D10" s="51">
        <v>3102982477</v>
      </c>
      <c r="E10" s="51">
        <v>-5859050</v>
      </c>
      <c r="F10" s="51">
        <v>-11420461</v>
      </c>
      <c r="G10" s="51">
        <v>3091562016</v>
      </c>
      <c r="H10" s="51">
        <v>25904132</v>
      </c>
      <c r="I10" s="51">
        <v>2261650972</v>
      </c>
      <c r="J10" s="52">
        <v>73.16</v>
      </c>
      <c r="K10" s="51">
        <v>829911044</v>
      </c>
    </row>
    <row r="11" spans="1:11" x14ac:dyDescent="0.2">
      <c r="A11" s="49" t="s">
        <v>134</v>
      </c>
      <c r="B11" s="49" t="s">
        <v>141</v>
      </c>
      <c r="C11" s="49" t="s">
        <v>142</v>
      </c>
      <c r="D11" s="53">
        <v>856192191</v>
      </c>
      <c r="E11" s="53">
        <v>0</v>
      </c>
      <c r="F11" s="53">
        <v>0</v>
      </c>
      <c r="G11" s="53">
        <v>856192191</v>
      </c>
      <c r="H11" s="53">
        <v>0</v>
      </c>
      <c r="I11" s="53">
        <v>856192191</v>
      </c>
      <c r="J11" s="54">
        <v>100</v>
      </c>
      <c r="K11" s="53">
        <v>0</v>
      </c>
    </row>
    <row r="12" spans="1:11" x14ac:dyDescent="0.2">
      <c r="A12" s="49" t="s">
        <v>134</v>
      </c>
      <c r="B12" s="49" t="s">
        <v>143</v>
      </c>
      <c r="C12" s="49" t="s">
        <v>144</v>
      </c>
      <c r="D12" s="53">
        <v>856192191</v>
      </c>
      <c r="E12" s="53">
        <v>0</v>
      </c>
      <c r="F12" s="53">
        <v>0</v>
      </c>
      <c r="G12" s="53">
        <v>856192191</v>
      </c>
      <c r="H12" s="53">
        <v>0</v>
      </c>
      <c r="I12" s="53">
        <v>856192191</v>
      </c>
      <c r="J12" s="54">
        <v>100</v>
      </c>
      <c r="K12" s="53">
        <v>0</v>
      </c>
    </row>
    <row r="13" spans="1:11" x14ac:dyDescent="0.2">
      <c r="A13" s="49" t="s">
        <v>134</v>
      </c>
      <c r="B13" s="49" t="s">
        <v>145</v>
      </c>
      <c r="C13" s="49" t="s">
        <v>146</v>
      </c>
      <c r="D13" s="53">
        <v>259993961</v>
      </c>
      <c r="E13" s="53">
        <v>0</v>
      </c>
      <c r="F13" s="53">
        <v>0</v>
      </c>
      <c r="G13" s="53">
        <v>259993961</v>
      </c>
      <c r="H13" s="53">
        <v>0</v>
      </c>
      <c r="I13" s="53">
        <v>259993961</v>
      </c>
      <c r="J13" s="54">
        <v>100</v>
      </c>
      <c r="K13" s="53">
        <v>0</v>
      </c>
    </row>
    <row r="14" spans="1:11" x14ac:dyDescent="0.2">
      <c r="A14" s="49" t="s">
        <v>134</v>
      </c>
      <c r="B14" s="49" t="s">
        <v>147</v>
      </c>
      <c r="C14" s="49" t="s">
        <v>148</v>
      </c>
      <c r="D14" s="53">
        <v>259699101</v>
      </c>
      <c r="E14" s="53">
        <v>0</v>
      </c>
      <c r="F14" s="53">
        <v>0</v>
      </c>
      <c r="G14" s="53">
        <v>259699101</v>
      </c>
      <c r="H14" s="53">
        <v>0</v>
      </c>
      <c r="I14" s="53">
        <v>259699101</v>
      </c>
      <c r="J14" s="54">
        <v>100</v>
      </c>
      <c r="K14" s="53">
        <v>0</v>
      </c>
    </row>
    <row r="15" spans="1:11" x14ac:dyDescent="0.2">
      <c r="A15" s="49" t="s">
        <v>134</v>
      </c>
      <c r="B15" s="49" t="s">
        <v>149</v>
      </c>
      <c r="C15" s="49" t="s">
        <v>150</v>
      </c>
      <c r="D15" s="53">
        <v>982868</v>
      </c>
      <c r="E15" s="53">
        <v>0</v>
      </c>
      <c r="F15" s="53">
        <v>0</v>
      </c>
      <c r="G15" s="53">
        <v>982868</v>
      </c>
      <c r="H15" s="53">
        <v>0</v>
      </c>
      <c r="I15" s="53">
        <v>982868</v>
      </c>
      <c r="J15" s="54">
        <v>100</v>
      </c>
      <c r="K15" s="53">
        <v>0</v>
      </c>
    </row>
    <row r="16" spans="1:11" x14ac:dyDescent="0.2">
      <c r="A16" s="49" t="s">
        <v>134</v>
      </c>
      <c r="B16" s="49" t="s">
        <v>151</v>
      </c>
      <c r="C16" s="49" t="s">
        <v>152</v>
      </c>
      <c r="D16" s="53">
        <v>17583811</v>
      </c>
      <c r="E16" s="53">
        <v>0</v>
      </c>
      <c r="F16" s="53">
        <v>0</v>
      </c>
      <c r="G16" s="53">
        <v>17583811</v>
      </c>
      <c r="H16" s="53">
        <v>0</v>
      </c>
      <c r="I16" s="53">
        <v>17583811</v>
      </c>
      <c r="J16" s="54">
        <v>100</v>
      </c>
      <c r="K16" s="53">
        <v>0</v>
      </c>
    </row>
    <row r="17" spans="1:11" x14ac:dyDescent="0.2">
      <c r="A17" s="49" t="s">
        <v>134</v>
      </c>
      <c r="B17" s="49" t="s">
        <v>153</v>
      </c>
      <c r="C17" s="49" t="s">
        <v>154</v>
      </c>
      <c r="D17" s="53">
        <v>241132422</v>
      </c>
      <c r="E17" s="53">
        <v>0</v>
      </c>
      <c r="F17" s="53">
        <v>0</v>
      </c>
      <c r="G17" s="53">
        <v>241132422</v>
      </c>
      <c r="H17" s="53">
        <v>0</v>
      </c>
      <c r="I17" s="53">
        <v>241132422</v>
      </c>
      <c r="J17" s="54">
        <v>100</v>
      </c>
      <c r="K17" s="53">
        <v>0</v>
      </c>
    </row>
    <row r="18" spans="1:11" x14ac:dyDescent="0.2">
      <c r="A18" s="49" t="s">
        <v>134</v>
      </c>
      <c r="B18" s="49" t="s">
        <v>155</v>
      </c>
      <c r="C18" s="49" t="s">
        <v>156</v>
      </c>
      <c r="D18" s="53">
        <v>294860</v>
      </c>
      <c r="E18" s="53">
        <v>0</v>
      </c>
      <c r="F18" s="53">
        <v>0</v>
      </c>
      <c r="G18" s="53">
        <v>294860</v>
      </c>
      <c r="H18" s="53">
        <v>0</v>
      </c>
      <c r="I18" s="53">
        <v>294860</v>
      </c>
      <c r="J18" s="54">
        <v>100</v>
      </c>
      <c r="K18" s="53">
        <v>0</v>
      </c>
    </row>
    <row r="19" spans="1:11" x14ac:dyDescent="0.2">
      <c r="A19" s="49" t="s">
        <v>134</v>
      </c>
      <c r="B19" s="49" t="s">
        <v>157</v>
      </c>
      <c r="C19" s="49" t="s">
        <v>158</v>
      </c>
      <c r="D19" s="53">
        <v>294860</v>
      </c>
      <c r="E19" s="53">
        <v>0</v>
      </c>
      <c r="F19" s="53">
        <v>0</v>
      </c>
      <c r="G19" s="53">
        <v>294860</v>
      </c>
      <c r="H19" s="53">
        <v>0</v>
      </c>
      <c r="I19" s="53">
        <v>294860</v>
      </c>
      <c r="J19" s="54">
        <v>100</v>
      </c>
      <c r="K19" s="53">
        <v>0</v>
      </c>
    </row>
    <row r="20" spans="1:11" x14ac:dyDescent="0.2">
      <c r="A20" s="49" t="s">
        <v>134</v>
      </c>
      <c r="B20" s="49" t="s">
        <v>159</v>
      </c>
      <c r="C20" s="49" t="s">
        <v>160</v>
      </c>
      <c r="D20" s="53">
        <v>33229047</v>
      </c>
      <c r="E20" s="53">
        <v>0</v>
      </c>
      <c r="F20" s="53">
        <v>0</v>
      </c>
      <c r="G20" s="53">
        <v>33229047</v>
      </c>
      <c r="H20" s="53">
        <v>0</v>
      </c>
      <c r="I20" s="53">
        <v>33229047</v>
      </c>
      <c r="J20" s="54">
        <v>100</v>
      </c>
      <c r="K20" s="53">
        <v>0</v>
      </c>
    </row>
    <row r="21" spans="1:11" x14ac:dyDescent="0.2">
      <c r="A21" s="49" t="s">
        <v>134</v>
      </c>
      <c r="B21" s="49" t="s">
        <v>161</v>
      </c>
      <c r="C21" s="49" t="s">
        <v>162</v>
      </c>
      <c r="D21" s="53">
        <v>33229047</v>
      </c>
      <c r="E21" s="53">
        <v>0</v>
      </c>
      <c r="F21" s="53">
        <v>0</v>
      </c>
      <c r="G21" s="53">
        <v>33229047</v>
      </c>
      <c r="H21" s="53">
        <v>0</v>
      </c>
      <c r="I21" s="53">
        <v>33229047</v>
      </c>
      <c r="J21" s="54">
        <v>100</v>
      </c>
      <c r="K21" s="53">
        <v>0</v>
      </c>
    </row>
    <row r="22" spans="1:11" x14ac:dyDescent="0.2">
      <c r="A22" s="49" t="s">
        <v>134</v>
      </c>
      <c r="B22" s="49" t="s">
        <v>163</v>
      </c>
      <c r="C22" s="49" t="s">
        <v>164</v>
      </c>
      <c r="D22" s="53">
        <v>33229047</v>
      </c>
      <c r="E22" s="53">
        <v>0</v>
      </c>
      <c r="F22" s="53">
        <v>0</v>
      </c>
      <c r="G22" s="53">
        <v>33229047</v>
      </c>
      <c r="H22" s="53">
        <v>0</v>
      </c>
      <c r="I22" s="53">
        <v>33229047</v>
      </c>
      <c r="J22" s="54">
        <v>100</v>
      </c>
      <c r="K22" s="53">
        <v>0</v>
      </c>
    </row>
    <row r="23" spans="1:11" x14ac:dyDescent="0.2">
      <c r="A23" s="49" t="s">
        <v>134</v>
      </c>
      <c r="B23" s="49" t="s">
        <v>165</v>
      </c>
      <c r="C23" s="49" t="s">
        <v>166</v>
      </c>
      <c r="D23" s="53">
        <v>562969183</v>
      </c>
      <c r="E23" s="53">
        <v>0</v>
      </c>
      <c r="F23" s="53">
        <v>0</v>
      </c>
      <c r="G23" s="53">
        <v>562969183</v>
      </c>
      <c r="H23" s="53">
        <v>0</v>
      </c>
      <c r="I23" s="53">
        <v>562969183</v>
      </c>
      <c r="J23" s="54">
        <v>100</v>
      </c>
      <c r="K23" s="53">
        <v>0</v>
      </c>
    </row>
    <row r="24" spans="1:11" x14ac:dyDescent="0.2">
      <c r="A24" s="49" t="s">
        <v>134</v>
      </c>
      <c r="B24" s="49" t="s">
        <v>167</v>
      </c>
      <c r="C24" s="49" t="s">
        <v>168</v>
      </c>
      <c r="D24" s="53">
        <v>404061519</v>
      </c>
      <c r="E24" s="53">
        <v>0</v>
      </c>
      <c r="F24" s="53">
        <v>0</v>
      </c>
      <c r="G24" s="53">
        <v>404061519</v>
      </c>
      <c r="H24" s="53">
        <v>0</v>
      </c>
      <c r="I24" s="53">
        <v>404061519</v>
      </c>
      <c r="J24" s="54">
        <v>100</v>
      </c>
      <c r="K24" s="53">
        <v>0</v>
      </c>
    </row>
    <row r="25" spans="1:11" x14ac:dyDescent="0.2">
      <c r="A25" s="49" t="s">
        <v>134</v>
      </c>
      <c r="B25" s="49" t="s">
        <v>169</v>
      </c>
      <c r="C25" s="49" t="s">
        <v>170</v>
      </c>
      <c r="D25" s="53">
        <v>21527519</v>
      </c>
      <c r="E25" s="53">
        <v>0</v>
      </c>
      <c r="F25" s="53">
        <v>0</v>
      </c>
      <c r="G25" s="53">
        <v>21527519</v>
      </c>
      <c r="H25" s="53">
        <v>0</v>
      </c>
      <c r="I25" s="53">
        <v>21527519</v>
      </c>
      <c r="J25" s="54">
        <v>100</v>
      </c>
      <c r="K25" s="53">
        <v>0</v>
      </c>
    </row>
    <row r="26" spans="1:11" x14ac:dyDescent="0.2">
      <c r="A26" s="49" t="s">
        <v>134</v>
      </c>
      <c r="B26" s="49" t="s">
        <v>171</v>
      </c>
      <c r="C26" s="49" t="s">
        <v>172</v>
      </c>
      <c r="D26" s="53">
        <v>137380145</v>
      </c>
      <c r="E26" s="53">
        <v>0</v>
      </c>
      <c r="F26" s="53">
        <v>0</v>
      </c>
      <c r="G26" s="53">
        <v>137380145</v>
      </c>
      <c r="H26" s="53">
        <v>0</v>
      </c>
      <c r="I26" s="53">
        <v>137380145</v>
      </c>
      <c r="J26" s="54">
        <v>100</v>
      </c>
      <c r="K26" s="53">
        <v>0</v>
      </c>
    </row>
    <row r="27" spans="1:11" x14ac:dyDescent="0.2">
      <c r="A27" s="49" t="s">
        <v>134</v>
      </c>
      <c r="B27" s="49" t="s">
        <v>173</v>
      </c>
      <c r="C27" s="49" t="s">
        <v>174</v>
      </c>
      <c r="D27" s="53">
        <v>2246790286</v>
      </c>
      <c r="E27" s="53">
        <v>-5859050</v>
      </c>
      <c r="F27" s="53">
        <v>-11420461</v>
      </c>
      <c r="G27" s="53">
        <v>2235369825</v>
      </c>
      <c r="H27" s="53">
        <v>25904132</v>
      </c>
      <c r="I27" s="53">
        <v>1405458781</v>
      </c>
      <c r="J27" s="54">
        <v>62.87</v>
      </c>
      <c r="K27" s="53">
        <v>829911044</v>
      </c>
    </row>
    <row r="28" spans="1:11" x14ac:dyDescent="0.2">
      <c r="A28" s="49" t="s">
        <v>134</v>
      </c>
      <c r="B28" s="49" t="s">
        <v>175</v>
      </c>
      <c r="C28" s="49" t="s">
        <v>176</v>
      </c>
      <c r="D28" s="53">
        <v>5391890</v>
      </c>
      <c r="E28" s="53">
        <v>0</v>
      </c>
      <c r="F28" s="53">
        <v>0</v>
      </c>
      <c r="G28" s="53">
        <v>5391890</v>
      </c>
      <c r="H28" s="53">
        <v>0</v>
      </c>
      <c r="I28" s="53">
        <v>5391890</v>
      </c>
      <c r="J28" s="54">
        <v>100</v>
      </c>
      <c r="K28" s="53">
        <v>0</v>
      </c>
    </row>
    <row r="29" spans="1:11" x14ac:dyDescent="0.2">
      <c r="A29" s="49" t="s">
        <v>134</v>
      </c>
      <c r="B29" s="49" t="s">
        <v>177</v>
      </c>
      <c r="C29" s="49" t="s">
        <v>178</v>
      </c>
      <c r="D29" s="53">
        <v>5391890</v>
      </c>
      <c r="E29" s="53">
        <v>0</v>
      </c>
      <c r="F29" s="53">
        <v>0</v>
      </c>
      <c r="G29" s="53">
        <v>5391890</v>
      </c>
      <c r="H29" s="53">
        <v>0</v>
      </c>
      <c r="I29" s="53">
        <v>5391890</v>
      </c>
      <c r="J29" s="54">
        <v>100</v>
      </c>
      <c r="K29" s="53">
        <v>0</v>
      </c>
    </row>
    <row r="30" spans="1:11" x14ac:dyDescent="0.2">
      <c r="A30" s="49" t="s">
        <v>134</v>
      </c>
      <c r="B30" s="49" t="s">
        <v>179</v>
      </c>
      <c r="C30" s="49" t="s">
        <v>180</v>
      </c>
      <c r="D30" s="53">
        <v>5391890</v>
      </c>
      <c r="E30" s="53">
        <v>0</v>
      </c>
      <c r="F30" s="53">
        <v>0</v>
      </c>
      <c r="G30" s="53">
        <v>5391890</v>
      </c>
      <c r="H30" s="53">
        <v>0</v>
      </c>
      <c r="I30" s="53">
        <v>5391890</v>
      </c>
      <c r="J30" s="54">
        <v>100</v>
      </c>
      <c r="K30" s="53">
        <v>0</v>
      </c>
    </row>
    <row r="31" spans="1:11" x14ac:dyDescent="0.2">
      <c r="A31" s="49" t="s">
        <v>134</v>
      </c>
      <c r="B31" s="49" t="s">
        <v>181</v>
      </c>
      <c r="C31" s="49" t="s">
        <v>182</v>
      </c>
      <c r="D31" s="53">
        <v>5391890</v>
      </c>
      <c r="E31" s="53">
        <v>0</v>
      </c>
      <c r="F31" s="53">
        <v>0</v>
      </c>
      <c r="G31" s="53">
        <v>5391890</v>
      </c>
      <c r="H31" s="53">
        <v>0</v>
      </c>
      <c r="I31" s="53">
        <v>5391890</v>
      </c>
      <c r="J31" s="54">
        <v>100</v>
      </c>
      <c r="K31" s="53">
        <v>0</v>
      </c>
    </row>
    <row r="32" spans="1:11" x14ac:dyDescent="0.2">
      <c r="A32" s="49" t="s">
        <v>134</v>
      </c>
      <c r="B32" s="49" t="s">
        <v>183</v>
      </c>
      <c r="C32" s="49" t="s">
        <v>184</v>
      </c>
      <c r="D32" s="53">
        <v>2241398396</v>
      </c>
      <c r="E32" s="53">
        <v>-5859050</v>
      </c>
      <c r="F32" s="53">
        <v>-11420461</v>
      </c>
      <c r="G32" s="53">
        <v>2229977935</v>
      </c>
      <c r="H32" s="53">
        <v>25904132</v>
      </c>
      <c r="I32" s="53">
        <v>1400066891</v>
      </c>
      <c r="J32" s="54">
        <v>62.78</v>
      </c>
      <c r="K32" s="53">
        <v>829911044</v>
      </c>
    </row>
    <row r="33" spans="1:11" x14ac:dyDescent="0.2">
      <c r="A33" s="49" t="s">
        <v>134</v>
      </c>
      <c r="B33" s="49" t="s">
        <v>185</v>
      </c>
      <c r="C33" s="49" t="s">
        <v>186</v>
      </c>
      <c r="D33" s="53">
        <v>39848162</v>
      </c>
      <c r="E33" s="53">
        <v>-5589940</v>
      </c>
      <c r="F33" s="53">
        <v>-5868546</v>
      </c>
      <c r="G33" s="53">
        <v>33979616</v>
      </c>
      <c r="H33" s="53">
        <v>0</v>
      </c>
      <c r="I33" s="53">
        <v>27873967</v>
      </c>
      <c r="J33" s="54">
        <v>82.03</v>
      </c>
      <c r="K33" s="53">
        <v>6105649</v>
      </c>
    </row>
    <row r="34" spans="1:11" x14ac:dyDescent="0.2">
      <c r="A34" s="49" t="s">
        <v>134</v>
      </c>
      <c r="B34" s="49" t="s">
        <v>187</v>
      </c>
      <c r="C34" s="49" t="s">
        <v>188</v>
      </c>
      <c r="D34" s="53">
        <v>10643442</v>
      </c>
      <c r="E34" s="53">
        <v>0</v>
      </c>
      <c r="F34" s="53">
        <v>0</v>
      </c>
      <c r="G34" s="53">
        <v>10643442</v>
      </c>
      <c r="H34" s="53">
        <v>0</v>
      </c>
      <c r="I34" s="53">
        <v>5693440</v>
      </c>
      <c r="J34" s="54">
        <v>53.49</v>
      </c>
      <c r="K34" s="53">
        <v>4950002</v>
      </c>
    </row>
    <row r="35" spans="1:11" x14ac:dyDescent="0.2">
      <c r="A35" s="49" t="s">
        <v>134</v>
      </c>
      <c r="B35" s="49" t="s">
        <v>189</v>
      </c>
      <c r="C35" s="49" t="s">
        <v>190</v>
      </c>
      <c r="D35" s="53">
        <v>3893442</v>
      </c>
      <c r="E35" s="53">
        <v>0</v>
      </c>
      <c r="F35" s="53">
        <v>0</v>
      </c>
      <c r="G35" s="53">
        <v>3893442</v>
      </c>
      <c r="H35" s="53">
        <v>0</v>
      </c>
      <c r="I35" s="53">
        <v>3893442</v>
      </c>
      <c r="J35" s="54">
        <v>100</v>
      </c>
      <c r="K35" s="53">
        <v>0</v>
      </c>
    </row>
    <row r="36" spans="1:11" x14ac:dyDescent="0.2">
      <c r="A36" s="49" t="s">
        <v>134</v>
      </c>
      <c r="B36" s="49" t="s">
        <v>191</v>
      </c>
      <c r="C36" s="49" t="s">
        <v>192</v>
      </c>
      <c r="D36" s="53">
        <v>6750000</v>
      </c>
      <c r="E36" s="53">
        <v>0</v>
      </c>
      <c r="F36" s="53">
        <v>0</v>
      </c>
      <c r="G36" s="53">
        <v>6750000</v>
      </c>
      <c r="H36" s="53">
        <v>0</v>
      </c>
      <c r="I36" s="53">
        <v>1799998</v>
      </c>
      <c r="J36" s="54">
        <v>26.67</v>
      </c>
      <c r="K36" s="53">
        <v>4950002</v>
      </c>
    </row>
    <row r="37" spans="1:11" x14ac:dyDescent="0.2">
      <c r="A37" s="49" t="s">
        <v>134</v>
      </c>
      <c r="B37" s="49" t="s">
        <v>193</v>
      </c>
      <c r="C37" s="49" t="s">
        <v>194</v>
      </c>
      <c r="D37" s="53">
        <v>29204720</v>
      </c>
      <c r="E37" s="53">
        <v>-5589940</v>
      </c>
      <c r="F37" s="53">
        <v>-5868546</v>
      </c>
      <c r="G37" s="53">
        <v>23336174</v>
      </c>
      <c r="H37" s="53">
        <v>0</v>
      </c>
      <c r="I37" s="53">
        <v>22180527</v>
      </c>
      <c r="J37" s="54">
        <v>95.05</v>
      </c>
      <c r="K37" s="53">
        <v>1155647</v>
      </c>
    </row>
    <row r="38" spans="1:11" x14ac:dyDescent="0.2">
      <c r="A38" s="49" t="s">
        <v>134</v>
      </c>
      <c r="B38" s="49" t="s">
        <v>195</v>
      </c>
      <c r="C38" s="49" t="s">
        <v>196</v>
      </c>
      <c r="D38" s="53">
        <v>3000</v>
      </c>
      <c r="E38" s="53">
        <v>0</v>
      </c>
      <c r="F38" s="53">
        <v>-3000</v>
      </c>
      <c r="G38" s="53">
        <v>0</v>
      </c>
      <c r="H38" s="53">
        <v>0</v>
      </c>
      <c r="I38" s="53">
        <v>0</v>
      </c>
      <c r="J38" s="54">
        <v>0</v>
      </c>
      <c r="K38" s="53">
        <v>0</v>
      </c>
    </row>
    <row r="39" spans="1:11" x14ac:dyDescent="0.2">
      <c r="A39" s="49" t="s">
        <v>134</v>
      </c>
      <c r="B39" s="49" t="s">
        <v>197</v>
      </c>
      <c r="C39" s="49" t="s">
        <v>198</v>
      </c>
      <c r="D39" s="53">
        <v>22534224</v>
      </c>
      <c r="E39" s="53">
        <v>-5589940</v>
      </c>
      <c r="F39" s="53">
        <v>-5589940</v>
      </c>
      <c r="G39" s="53">
        <v>16944284</v>
      </c>
      <c r="H39" s="53">
        <v>0</v>
      </c>
      <c r="I39" s="53">
        <v>16788637</v>
      </c>
      <c r="J39" s="54">
        <v>99.08</v>
      </c>
      <c r="K39" s="53">
        <v>155647</v>
      </c>
    </row>
    <row r="40" spans="1:11" x14ac:dyDescent="0.2">
      <c r="A40" s="49" t="s">
        <v>134</v>
      </c>
      <c r="B40" s="49" t="s">
        <v>199</v>
      </c>
      <c r="C40" s="49" t="s">
        <v>200</v>
      </c>
      <c r="D40" s="53">
        <v>5391890</v>
      </c>
      <c r="E40" s="53">
        <v>0</v>
      </c>
      <c r="F40" s="53">
        <v>0</v>
      </c>
      <c r="G40" s="53">
        <v>5391890</v>
      </c>
      <c r="H40" s="53">
        <v>0</v>
      </c>
      <c r="I40" s="53">
        <v>5391890</v>
      </c>
      <c r="J40" s="54">
        <v>100</v>
      </c>
      <c r="K40" s="53">
        <v>0</v>
      </c>
    </row>
    <row r="41" spans="1:11" x14ac:dyDescent="0.2">
      <c r="A41" s="49" t="s">
        <v>134</v>
      </c>
      <c r="B41" s="49" t="s">
        <v>201</v>
      </c>
      <c r="C41" s="49" t="s">
        <v>202</v>
      </c>
      <c r="D41" s="53">
        <v>1000000</v>
      </c>
      <c r="E41" s="53">
        <v>0</v>
      </c>
      <c r="F41" s="53">
        <v>0</v>
      </c>
      <c r="G41" s="53">
        <v>1000000</v>
      </c>
      <c r="H41" s="53">
        <v>0</v>
      </c>
      <c r="I41" s="53">
        <v>0</v>
      </c>
      <c r="J41" s="54">
        <v>0</v>
      </c>
      <c r="K41" s="53">
        <v>1000000</v>
      </c>
    </row>
    <row r="42" spans="1:11" x14ac:dyDescent="0.2">
      <c r="A42" s="49" t="s">
        <v>134</v>
      </c>
      <c r="B42" s="49" t="s">
        <v>203</v>
      </c>
      <c r="C42" s="49" t="s">
        <v>204</v>
      </c>
      <c r="D42" s="53">
        <v>275606</v>
      </c>
      <c r="E42" s="53">
        <v>0</v>
      </c>
      <c r="F42" s="53">
        <v>-275606</v>
      </c>
      <c r="G42" s="53">
        <v>0</v>
      </c>
      <c r="H42" s="53">
        <v>0</v>
      </c>
      <c r="I42" s="53">
        <v>0</v>
      </c>
      <c r="J42" s="54">
        <v>0</v>
      </c>
      <c r="K42" s="53">
        <v>0</v>
      </c>
    </row>
    <row r="43" spans="1:11" x14ac:dyDescent="0.2">
      <c r="A43" s="49" t="s">
        <v>134</v>
      </c>
      <c r="B43" s="49" t="s">
        <v>205</v>
      </c>
      <c r="C43" s="49" t="s">
        <v>206</v>
      </c>
      <c r="D43" s="53">
        <v>2201550234</v>
      </c>
      <c r="E43" s="53">
        <v>-269110</v>
      </c>
      <c r="F43" s="53">
        <v>-5551915</v>
      </c>
      <c r="G43" s="53">
        <v>2195998319</v>
      </c>
      <c r="H43" s="53">
        <v>25904132</v>
      </c>
      <c r="I43" s="53">
        <v>1372192924</v>
      </c>
      <c r="J43" s="54">
        <v>62.49</v>
      </c>
      <c r="K43" s="53">
        <v>823805395</v>
      </c>
    </row>
    <row r="44" spans="1:11" x14ac:dyDescent="0.2">
      <c r="A44" s="49" t="s">
        <v>134</v>
      </c>
      <c r="B44" s="49" t="s">
        <v>207</v>
      </c>
      <c r="C44" s="49" t="s">
        <v>208</v>
      </c>
      <c r="D44" s="53">
        <v>81278972</v>
      </c>
      <c r="E44" s="53">
        <v>0</v>
      </c>
      <c r="F44" s="53">
        <v>-292415</v>
      </c>
      <c r="G44" s="53">
        <v>80986557</v>
      </c>
      <c r="H44" s="53">
        <v>14163435</v>
      </c>
      <c r="I44" s="53">
        <v>71566437</v>
      </c>
      <c r="J44" s="54">
        <v>88.37</v>
      </c>
      <c r="K44" s="53">
        <v>9420120</v>
      </c>
    </row>
    <row r="45" spans="1:11" x14ac:dyDescent="0.2">
      <c r="A45" s="49" t="s">
        <v>134</v>
      </c>
      <c r="B45" s="49" t="s">
        <v>209</v>
      </c>
      <c r="C45" s="49" t="s">
        <v>210</v>
      </c>
      <c r="D45" s="53">
        <v>292415</v>
      </c>
      <c r="E45" s="53">
        <v>0</v>
      </c>
      <c r="F45" s="53">
        <v>-292415</v>
      </c>
      <c r="G45" s="53">
        <v>0</v>
      </c>
      <c r="H45" s="53">
        <v>0</v>
      </c>
      <c r="I45" s="53">
        <v>0</v>
      </c>
      <c r="J45" s="54">
        <v>0</v>
      </c>
      <c r="K45" s="53">
        <v>0</v>
      </c>
    </row>
    <row r="46" spans="1:11" x14ac:dyDescent="0.2">
      <c r="A46" s="49" t="s">
        <v>134</v>
      </c>
      <c r="B46" s="49" t="s">
        <v>211</v>
      </c>
      <c r="C46" s="49" t="s">
        <v>212</v>
      </c>
      <c r="D46" s="53">
        <v>80986557</v>
      </c>
      <c r="E46" s="53">
        <v>0</v>
      </c>
      <c r="F46" s="53">
        <v>0</v>
      </c>
      <c r="G46" s="53">
        <v>80986557</v>
      </c>
      <c r="H46" s="53">
        <v>14163435</v>
      </c>
      <c r="I46" s="53">
        <v>71566437</v>
      </c>
      <c r="J46" s="54">
        <v>88.37</v>
      </c>
      <c r="K46" s="53">
        <v>9420120</v>
      </c>
    </row>
    <row r="47" spans="1:11" x14ac:dyDescent="0.2">
      <c r="A47" s="49" t="s">
        <v>134</v>
      </c>
      <c r="B47" s="49" t="s">
        <v>213</v>
      </c>
      <c r="C47" s="49" t="s">
        <v>214</v>
      </c>
      <c r="D47" s="53">
        <v>80986557</v>
      </c>
      <c r="E47" s="53">
        <v>0</v>
      </c>
      <c r="F47" s="53">
        <v>0</v>
      </c>
      <c r="G47" s="53">
        <v>80986557</v>
      </c>
      <c r="H47" s="53">
        <v>14163435</v>
      </c>
      <c r="I47" s="53">
        <v>71566437</v>
      </c>
      <c r="J47" s="54">
        <v>88.37</v>
      </c>
      <c r="K47" s="53">
        <v>9420120</v>
      </c>
    </row>
    <row r="48" spans="1:11" x14ac:dyDescent="0.2">
      <c r="A48" s="49" t="s">
        <v>134</v>
      </c>
      <c r="B48" s="49" t="s">
        <v>215</v>
      </c>
      <c r="C48" s="49" t="s">
        <v>216</v>
      </c>
      <c r="D48" s="53">
        <v>36275730</v>
      </c>
      <c r="E48" s="53">
        <v>0</v>
      </c>
      <c r="F48" s="53">
        <v>-4990390</v>
      </c>
      <c r="G48" s="53">
        <v>31285340</v>
      </c>
      <c r="H48" s="53">
        <v>0</v>
      </c>
      <c r="I48" s="53">
        <v>31285339</v>
      </c>
      <c r="J48" s="54">
        <v>100</v>
      </c>
      <c r="K48" s="53">
        <v>1</v>
      </c>
    </row>
    <row r="49" spans="1:11" x14ac:dyDescent="0.2">
      <c r="A49" s="49" t="s">
        <v>134</v>
      </c>
      <c r="B49" s="49" t="s">
        <v>217</v>
      </c>
      <c r="C49" s="49" t="s">
        <v>218</v>
      </c>
      <c r="D49" s="53">
        <v>11464308</v>
      </c>
      <c r="E49" s="53">
        <v>0</v>
      </c>
      <c r="F49" s="53">
        <v>-4989500</v>
      </c>
      <c r="G49" s="53">
        <v>6474808</v>
      </c>
      <c r="H49" s="53">
        <v>0</v>
      </c>
      <c r="I49" s="53">
        <v>6474807</v>
      </c>
      <c r="J49" s="54">
        <v>100</v>
      </c>
      <c r="K49" s="53">
        <v>1</v>
      </c>
    </row>
    <row r="50" spans="1:11" x14ac:dyDescent="0.2">
      <c r="A50" s="49" t="s">
        <v>134</v>
      </c>
      <c r="B50" s="49" t="s">
        <v>219</v>
      </c>
      <c r="C50" s="49" t="s">
        <v>220</v>
      </c>
      <c r="D50" s="53">
        <v>4989500</v>
      </c>
      <c r="E50" s="53">
        <v>0</v>
      </c>
      <c r="F50" s="53">
        <v>-4989500</v>
      </c>
      <c r="G50" s="53">
        <v>0</v>
      </c>
      <c r="H50" s="53">
        <v>0</v>
      </c>
      <c r="I50" s="53">
        <v>0</v>
      </c>
      <c r="J50" s="54">
        <v>0</v>
      </c>
      <c r="K50" s="53">
        <v>0</v>
      </c>
    </row>
    <row r="51" spans="1:11" x14ac:dyDescent="0.2">
      <c r="A51" s="49" t="s">
        <v>134</v>
      </c>
      <c r="B51" s="49" t="s">
        <v>221</v>
      </c>
      <c r="C51" s="49" t="s">
        <v>222</v>
      </c>
      <c r="D51" s="53">
        <v>6474808</v>
      </c>
      <c r="E51" s="53">
        <v>0</v>
      </c>
      <c r="F51" s="53">
        <v>0</v>
      </c>
      <c r="G51" s="53">
        <v>6474808</v>
      </c>
      <c r="H51" s="53">
        <v>0</v>
      </c>
      <c r="I51" s="53">
        <v>6474807</v>
      </c>
      <c r="J51" s="54">
        <v>100</v>
      </c>
      <c r="K51" s="53">
        <v>1</v>
      </c>
    </row>
    <row r="52" spans="1:11" x14ac:dyDescent="0.2">
      <c r="A52" s="49" t="s">
        <v>134</v>
      </c>
      <c r="B52" s="49" t="s">
        <v>223</v>
      </c>
      <c r="C52" s="49" t="s">
        <v>224</v>
      </c>
      <c r="D52" s="53">
        <v>24811422</v>
      </c>
      <c r="E52" s="53">
        <v>0</v>
      </c>
      <c r="F52" s="53">
        <v>-890</v>
      </c>
      <c r="G52" s="53">
        <v>24810532</v>
      </c>
      <c r="H52" s="53">
        <v>0</v>
      </c>
      <c r="I52" s="53">
        <v>24810532</v>
      </c>
      <c r="J52" s="54">
        <v>100</v>
      </c>
      <c r="K52" s="53">
        <v>0</v>
      </c>
    </row>
    <row r="53" spans="1:11" x14ac:dyDescent="0.2">
      <c r="A53" s="49" t="s">
        <v>134</v>
      </c>
      <c r="B53" s="49" t="s">
        <v>225</v>
      </c>
      <c r="C53" s="49" t="s">
        <v>226</v>
      </c>
      <c r="D53" s="53">
        <v>24811422</v>
      </c>
      <c r="E53" s="53">
        <v>0</v>
      </c>
      <c r="F53" s="53">
        <v>-890</v>
      </c>
      <c r="G53" s="53">
        <v>24810532</v>
      </c>
      <c r="H53" s="53">
        <v>0</v>
      </c>
      <c r="I53" s="53">
        <v>24810532</v>
      </c>
      <c r="J53" s="54">
        <v>100</v>
      </c>
      <c r="K53" s="53">
        <v>0</v>
      </c>
    </row>
    <row r="54" spans="1:11" x14ac:dyDescent="0.2">
      <c r="A54" s="49" t="s">
        <v>134</v>
      </c>
      <c r="B54" s="49" t="s">
        <v>227</v>
      </c>
      <c r="C54" s="49" t="s">
        <v>228</v>
      </c>
      <c r="D54" s="53">
        <v>1741317844</v>
      </c>
      <c r="E54" s="53">
        <v>-93539</v>
      </c>
      <c r="F54" s="53">
        <v>-93539</v>
      </c>
      <c r="G54" s="53">
        <v>1741224305</v>
      </c>
      <c r="H54" s="53">
        <v>11740697</v>
      </c>
      <c r="I54" s="53">
        <v>1128359549</v>
      </c>
      <c r="J54" s="54">
        <v>64.8</v>
      </c>
      <c r="K54" s="53">
        <v>612864756</v>
      </c>
    </row>
    <row r="55" spans="1:11" x14ac:dyDescent="0.2">
      <c r="A55" s="49" t="s">
        <v>134</v>
      </c>
      <c r="B55" s="49" t="s">
        <v>229</v>
      </c>
      <c r="C55" s="49" t="s">
        <v>230</v>
      </c>
      <c r="D55" s="53">
        <v>1000215233</v>
      </c>
      <c r="E55" s="53">
        <v>0</v>
      </c>
      <c r="F55" s="53">
        <v>0</v>
      </c>
      <c r="G55" s="53">
        <v>1000215233</v>
      </c>
      <c r="H55" s="53">
        <v>0</v>
      </c>
      <c r="I55" s="53">
        <v>508603930</v>
      </c>
      <c r="J55" s="54">
        <v>50.85</v>
      </c>
      <c r="K55" s="53">
        <v>491611303</v>
      </c>
    </row>
    <row r="56" spans="1:11" x14ac:dyDescent="0.2">
      <c r="A56" s="49" t="s">
        <v>134</v>
      </c>
      <c r="B56" s="49" t="s">
        <v>231</v>
      </c>
      <c r="C56" s="49" t="s">
        <v>232</v>
      </c>
      <c r="D56" s="53">
        <v>142324000</v>
      </c>
      <c r="E56" s="53">
        <v>0</v>
      </c>
      <c r="F56" s="53">
        <v>0</v>
      </c>
      <c r="G56" s="53">
        <v>142324000</v>
      </c>
      <c r="H56" s="53">
        <v>0</v>
      </c>
      <c r="I56" s="53">
        <v>49813400</v>
      </c>
      <c r="J56" s="54">
        <v>35</v>
      </c>
      <c r="K56" s="53">
        <v>92510600</v>
      </c>
    </row>
    <row r="57" spans="1:11" x14ac:dyDescent="0.2">
      <c r="A57" s="49" t="s">
        <v>134</v>
      </c>
      <c r="B57" s="49" t="s">
        <v>233</v>
      </c>
      <c r="C57" s="49" t="s">
        <v>234</v>
      </c>
      <c r="D57" s="53">
        <v>857891233</v>
      </c>
      <c r="E57" s="53">
        <v>0</v>
      </c>
      <c r="F57" s="53">
        <v>0</v>
      </c>
      <c r="G57" s="53">
        <v>857891233</v>
      </c>
      <c r="H57" s="53">
        <v>0</v>
      </c>
      <c r="I57" s="53">
        <v>458790530</v>
      </c>
      <c r="J57" s="54">
        <v>53.48</v>
      </c>
      <c r="K57" s="53">
        <v>399100703</v>
      </c>
    </row>
    <row r="58" spans="1:11" x14ac:dyDescent="0.2">
      <c r="A58" s="49" t="s">
        <v>134</v>
      </c>
      <c r="B58" s="49" t="s">
        <v>235</v>
      </c>
      <c r="C58" s="49" t="s">
        <v>236</v>
      </c>
      <c r="D58" s="53">
        <v>319190906</v>
      </c>
      <c r="E58" s="53">
        <v>0</v>
      </c>
      <c r="F58" s="53">
        <v>0</v>
      </c>
      <c r="G58" s="53">
        <v>319190906</v>
      </c>
      <c r="H58" s="53">
        <v>0</v>
      </c>
      <c r="I58" s="53">
        <v>218690905</v>
      </c>
      <c r="J58" s="54">
        <v>68.510000000000005</v>
      </c>
      <c r="K58" s="53">
        <v>100500001</v>
      </c>
    </row>
    <row r="59" spans="1:11" x14ac:dyDescent="0.2">
      <c r="A59" s="49" t="s">
        <v>134</v>
      </c>
      <c r="B59" s="49" t="s">
        <v>237</v>
      </c>
      <c r="C59" s="49" t="s">
        <v>238</v>
      </c>
      <c r="D59" s="53">
        <v>319190906</v>
      </c>
      <c r="E59" s="53">
        <v>0</v>
      </c>
      <c r="F59" s="53">
        <v>0</v>
      </c>
      <c r="G59" s="53">
        <v>319190906</v>
      </c>
      <c r="H59" s="53">
        <v>0</v>
      </c>
      <c r="I59" s="53">
        <v>218690905</v>
      </c>
      <c r="J59" s="54">
        <v>68.510000000000005</v>
      </c>
      <c r="K59" s="53">
        <v>100500001</v>
      </c>
    </row>
    <row r="60" spans="1:11" x14ac:dyDescent="0.2">
      <c r="A60" s="49" t="s">
        <v>134</v>
      </c>
      <c r="B60" s="49" t="s">
        <v>239</v>
      </c>
      <c r="C60" s="49" t="s">
        <v>240</v>
      </c>
      <c r="D60" s="53">
        <v>21048001</v>
      </c>
      <c r="E60" s="53">
        <v>0</v>
      </c>
      <c r="F60" s="53">
        <v>0</v>
      </c>
      <c r="G60" s="53">
        <v>21048001</v>
      </c>
      <c r="H60" s="53">
        <v>0</v>
      </c>
      <c r="I60" s="53">
        <v>3220294</v>
      </c>
      <c r="J60" s="54">
        <v>15.3</v>
      </c>
      <c r="K60" s="53">
        <v>17827707</v>
      </c>
    </row>
    <row r="61" spans="1:11" x14ac:dyDescent="0.2">
      <c r="A61" s="49" t="s">
        <v>134</v>
      </c>
      <c r="B61" s="49" t="s">
        <v>241</v>
      </c>
      <c r="C61" s="49" t="s">
        <v>242</v>
      </c>
      <c r="D61" s="53">
        <v>1504227</v>
      </c>
      <c r="E61" s="53">
        <v>0</v>
      </c>
      <c r="F61" s="53">
        <v>0</v>
      </c>
      <c r="G61" s="53">
        <v>1504227</v>
      </c>
      <c r="H61" s="53">
        <v>0</v>
      </c>
      <c r="I61" s="53">
        <v>1504227</v>
      </c>
      <c r="J61" s="54">
        <v>100</v>
      </c>
      <c r="K61" s="53">
        <v>0</v>
      </c>
    </row>
    <row r="62" spans="1:11" x14ac:dyDescent="0.2">
      <c r="A62" s="49" t="s">
        <v>134</v>
      </c>
      <c r="B62" s="49" t="s">
        <v>243</v>
      </c>
      <c r="C62" s="49" t="s">
        <v>244</v>
      </c>
      <c r="D62" s="53">
        <v>17796716</v>
      </c>
      <c r="E62" s="53">
        <v>0</v>
      </c>
      <c r="F62" s="53">
        <v>0</v>
      </c>
      <c r="G62" s="53">
        <v>17796716</v>
      </c>
      <c r="H62" s="53">
        <v>0</v>
      </c>
      <c r="I62" s="53">
        <v>1716067</v>
      </c>
      <c r="J62" s="54">
        <v>9.64</v>
      </c>
      <c r="K62" s="53">
        <v>16080649</v>
      </c>
    </row>
    <row r="63" spans="1:11" x14ac:dyDescent="0.2">
      <c r="A63" s="49" t="s">
        <v>134</v>
      </c>
      <c r="B63" s="49" t="s">
        <v>245</v>
      </c>
      <c r="C63" s="49" t="s">
        <v>246</v>
      </c>
      <c r="D63" s="53">
        <v>1747058</v>
      </c>
      <c r="E63" s="53">
        <v>0</v>
      </c>
      <c r="F63" s="53">
        <v>0</v>
      </c>
      <c r="G63" s="53">
        <v>1747058</v>
      </c>
      <c r="H63" s="53">
        <v>0</v>
      </c>
      <c r="I63" s="53">
        <v>0</v>
      </c>
      <c r="J63" s="54">
        <v>0</v>
      </c>
      <c r="K63" s="53">
        <v>1747058</v>
      </c>
    </row>
    <row r="64" spans="1:11" x14ac:dyDescent="0.2">
      <c r="A64" s="49" t="s">
        <v>134</v>
      </c>
      <c r="B64" s="49" t="s">
        <v>247</v>
      </c>
      <c r="C64" s="49" t="s">
        <v>248</v>
      </c>
      <c r="D64" s="53">
        <v>375170165</v>
      </c>
      <c r="E64" s="53">
        <v>0</v>
      </c>
      <c r="F64" s="53">
        <v>0</v>
      </c>
      <c r="G64" s="53">
        <v>375170165</v>
      </c>
      <c r="H64" s="53">
        <v>3067395</v>
      </c>
      <c r="I64" s="53">
        <v>372244420</v>
      </c>
      <c r="J64" s="54">
        <v>99.22</v>
      </c>
      <c r="K64" s="53">
        <v>2925745</v>
      </c>
    </row>
    <row r="65" spans="1:11" x14ac:dyDescent="0.2">
      <c r="A65" s="49" t="s">
        <v>134</v>
      </c>
      <c r="B65" s="49" t="s">
        <v>249</v>
      </c>
      <c r="C65" s="49" t="s">
        <v>250</v>
      </c>
      <c r="D65" s="53">
        <v>269327374</v>
      </c>
      <c r="E65" s="53">
        <v>0</v>
      </c>
      <c r="F65" s="53">
        <v>0</v>
      </c>
      <c r="G65" s="53">
        <v>269327374</v>
      </c>
      <c r="H65" s="53">
        <v>3067395</v>
      </c>
      <c r="I65" s="53">
        <v>269327374</v>
      </c>
      <c r="J65" s="54">
        <v>100</v>
      </c>
      <c r="K65" s="53">
        <v>0</v>
      </c>
    </row>
    <row r="66" spans="1:11" x14ac:dyDescent="0.2">
      <c r="A66" s="49" t="s">
        <v>134</v>
      </c>
      <c r="B66" s="49" t="s">
        <v>251</v>
      </c>
      <c r="C66" s="49" t="s">
        <v>252</v>
      </c>
      <c r="D66" s="53">
        <v>105842791</v>
      </c>
      <c r="E66" s="53">
        <v>0</v>
      </c>
      <c r="F66" s="53">
        <v>0</v>
      </c>
      <c r="G66" s="53">
        <v>105842791</v>
      </c>
      <c r="H66" s="53">
        <v>0</v>
      </c>
      <c r="I66" s="53">
        <v>102917046</v>
      </c>
      <c r="J66" s="54">
        <v>97.24</v>
      </c>
      <c r="K66" s="53">
        <v>2925745</v>
      </c>
    </row>
    <row r="67" spans="1:11" x14ac:dyDescent="0.2">
      <c r="A67" s="49" t="s">
        <v>134</v>
      </c>
      <c r="B67" s="49" t="s">
        <v>253</v>
      </c>
      <c r="C67" s="49" t="s">
        <v>254</v>
      </c>
      <c r="D67" s="53">
        <v>25693539</v>
      </c>
      <c r="E67" s="53">
        <v>-93539</v>
      </c>
      <c r="F67" s="53">
        <v>-93539</v>
      </c>
      <c r="G67" s="53">
        <v>25600000</v>
      </c>
      <c r="H67" s="53">
        <v>8673302</v>
      </c>
      <c r="I67" s="53">
        <v>25600000</v>
      </c>
      <c r="J67" s="54">
        <v>100</v>
      </c>
      <c r="K67" s="53">
        <v>0</v>
      </c>
    </row>
    <row r="68" spans="1:11" x14ac:dyDescent="0.2">
      <c r="A68" s="49" t="s">
        <v>134</v>
      </c>
      <c r="B68" s="49" t="s">
        <v>255</v>
      </c>
      <c r="C68" s="49" t="s">
        <v>256</v>
      </c>
      <c r="D68" s="53">
        <v>25693539</v>
      </c>
      <c r="E68" s="53">
        <v>-93539</v>
      </c>
      <c r="F68" s="53">
        <v>-93539</v>
      </c>
      <c r="G68" s="53">
        <v>25600000</v>
      </c>
      <c r="H68" s="53">
        <v>8673302</v>
      </c>
      <c r="I68" s="53">
        <v>25600000</v>
      </c>
      <c r="J68" s="54">
        <v>100</v>
      </c>
      <c r="K68" s="53">
        <v>0</v>
      </c>
    </row>
    <row r="69" spans="1:11" x14ac:dyDescent="0.2">
      <c r="A69" s="49" t="s">
        <v>134</v>
      </c>
      <c r="B69" s="49" t="s">
        <v>257</v>
      </c>
      <c r="C69" s="49" t="s">
        <v>258</v>
      </c>
      <c r="D69" s="53">
        <v>26472273</v>
      </c>
      <c r="E69" s="53">
        <v>-175503</v>
      </c>
      <c r="F69" s="53">
        <v>-175503</v>
      </c>
      <c r="G69" s="53">
        <v>26296770</v>
      </c>
      <c r="H69" s="53">
        <v>0</v>
      </c>
      <c r="I69" s="53">
        <v>8433970</v>
      </c>
      <c r="J69" s="54">
        <v>32.07</v>
      </c>
      <c r="K69" s="53">
        <v>17862800</v>
      </c>
    </row>
    <row r="70" spans="1:11" x14ac:dyDescent="0.2">
      <c r="A70" s="49" t="s">
        <v>134</v>
      </c>
      <c r="B70" s="49" t="s">
        <v>259</v>
      </c>
      <c r="C70" s="49" t="s">
        <v>260</v>
      </c>
      <c r="D70" s="53">
        <v>26472273</v>
      </c>
      <c r="E70" s="53">
        <v>-175503</v>
      </c>
      <c r="F70" s="53">
        <v>-175503</v>
      </c>
      <c r="G70" s="53">
        <v>26296770</v>
      </c>
      <c r="H70" s="53">
        <v>0</v>
      </c>
      <c r="I70" s="53">
        <v>8433970</v>
      </c>
      <c r="J70" s="54">
        <v>32.07</v>
      </c>
      <c r="K70" s="53">
        <v>17862800</v>
      </c>
    </row>
    <row r="71" spans="1:11" x14ac:dyDescent="0.2">
      <c r="A71" s="49" t="s">
        <v>134</v>
      </c>
      <c r="B71" s="49" t="s">
        <v>261</v>
      </c>
      <c r="C71" s="49" t="s">
        <v>262</v>
      </c>
      <c r="D71" s="53">
        <v>175503</v>
      </c>
      <c r="E71" s="53">
        <v>-175503</v>
      </c>
      <c r="F71" s="53">
        <v>-175503</v>
      </c>
      <c r="G71" s="53">
        <v>0</v>
      </c>
      <c r="H71" s="53">
        <v>0</v>
      </c>
      <c r="I71" s="53">
        <v>0</v>
      </c>
      <c r="J71" s="54">
        <v>0</v>
      </c>
      <c r="K71" s="53">
        <v>0</v>
      </c>
    </row>
    <row r="72" spans="1:11" x14ac:dyDescent="0.2">
      <c r="A72" s="49" t="s">
        <v>134</v>
      </c>
      <c r="B72" s="49" t="s">
        <v>263</v>
      </c>
      <c r="C72" s="49" t="s">
        <v>264</v>
      </c>
      <c r="D72" s="53">
        <v>15515070</v>
      </c>
      <c r="E72" s="53">
        <v>0</v>
      </c>
      <c r="F72" s="53">
        <v>0</v>
      </c>
      <c r="G72" s="53">
        <v>15515070</v>
      </c>
      <c r="H72" s="53">
        <v>0</v>
      </c>
      <c r="I72" s="53">
        <v>5247640</v>
      </c>
      <c r="J72" s="54">
        <v>33.82</v>
      </c>
      <c r="K72" s="53">
        <v>10267430</v>
      </c>
    </row>
    <row r="73" spans="1:11" x14ac:dyDescent="0.2">
      <c r="A73" s="49" t="s">
        <v>134</v>
      </c>
      <c r="B73" s="49" t="s">
        <v>265</v>
      </c>
      <c r="C73" s="49" t="s">
        <v>266</v>
      </c>
      <c r="D73" s="53">
        <v>9089460</v>
      </c>
      <c r="E73" s="53">
        <v>0</v>
      </c>
      <c r="F73" s="53">
        <v>0</v>
      </c>
      <c r="G73" s="53">
        <v>9089460</v>
      </c>
      <c r="H73" s="53">
        <v>0</v>
      </c>
      <c r="I73" s="53">
        <v>3176130</v>
      </c>
      <c r="J73" s="54">
        <v>34.94</v>
      </c>
      <c r="K73" s="53">
        <v>5913330</v>
      </c>
    </row>
    <row r="74" spans="1:11" x14ac:dyDescent="0.2">
      <c r="A74" s="49" t="s">
        <v>134</v>
      </c>
      <c r="B74" s="49" t="s">
        <v>267</v>
      </c>
      <c r="C74" s="49" t="s">
        <v>268</v>
      </c>
      <c r="D74" s="53">
        <v>1692240</v>
      </c>
      <c r="E74" s="53">
        <v>0</v>
      </c>
      <c r="F74" s="53">
        <v>0</v>
      </c>
      <c r="G74" s="53">
        <v>1692240</v>
      </c>
      <c r="H74" s="53">
        <v>0</v>
      </c>
      <c r="I74" s="53">
        <v>10200</v>
      </c>
      <c r="J74" s="54">
        <v>0.6</v>
      </c>
      <c r="K74" s="53">
        <v>1682040</v>
      </c>
    </row>
    <row r="75" spans="1:11" x14ac:dyDescent="0.2">
      <c r="A75" s="49" t="s">
        <v>134</v>
      </c>
      <c r="B75" s="49" t="s">
        <v>269</v>
      </c>
      <c r="C75" s="49" t="s">
        <v>270</v>
      </c>
      <c r="D75" s="53">
        <v>31229600</v>
      </c>
      <c r="E75" s="53">
        <v>0</v>
      </c>
      <c r="F75" s="53">
        <v>0</v>
      </c>
      <c r="G75" s="53">
        <v>31229600</v>
      </c>
      <c r="H75" s="53">
        <v>0</v>
      </c>
      <c r="I75" s="53">
        <v>23098733</v>
      </c>
      <c r="J75" s="54">
        <v>73.959999999999994</v>
      </c>
      <c r="K75" s="53">
        <v>8130867</v>
      </c>
    </row>
    <row r="76" spans="1:11" x14ac:dyDescent="0.2">
      <c r="A76" s="49" t="s">
        <v>134</v>
      </c>
      <c r="B76" s="49" t="s">
        <v>271</v>
      </c>
      <c r="C76" s="49" t="s">
        <v>272</v>
      </c>
      <c r="D76" s="53">
        <v>198000000</v>
      </c>
      <c r="E76" s="53">
        <v>0</v>
      </c>
      <c r="F76" s="53">
        <v>0</v>
      </c>
      <c r="G76" s="53">
        <v>198000000</v>
      </c>
      <c r="H76" s="53">
        <v>0</v>
      </c>
      <c r="I76" s="53">
        <v>37008847</v>
      </c>
      <c r="J76" s="54">
        <v>18.690000000000001</v>
      </c>
      <c r="K76" s="53">
        <v>160991153</v>
      </c>
    </row>
    <row r="77" spans="1:11" x14ac:dyDescent="0.2">
      <c r="A77" s="49" t="s">
        <v>134</v>
      </c>
      <c r="B77" s="49" t="s">
        <v>273</v>
      </c>
      <c r="C77" s="49" t="s">
        <v>274</v>
      </c>
      <c r="D77" s="53">
        <v>86975815</v>
      </c>
      <c r="E77" s="53">
        <v>-68</v>
      </c>
      <c r="F77" s="53">
        <v>-68</v>
      </c>
      <c r="G77" s="53">
        <v>86975747</v>
      </c>
      <c r="H77" s="53">
        <v>0</v>
      </c>
      <c r="I77" s="53">
        <v>72440049</v>
      </c>
      <c r="J77" s="54">
        <v>83.29</v>
      </c>
      <c r="K77" s="53">
        <v>14535698</v>
      </c>
    </row>
    <row r="78" spans="1:11" x14ac:dyDescent="0.2">
      <c r="A78" s="49" t="s">
        <v>134</v>
      </c>
      <c r="B78" s="49" t="s">
        <v>275</v>
      </c>
      <c r="C78" s="49" t="s">
        <v>276</v>
      </c>
      <c r="D78" s="53">
        <v>41926158114</v>
      </c>
      <c r="E78" s="53">
        <v>-1738800</v>
      </c>
      <c r="F78" s="53">
        <v>-932732983</v>
      </c>
      <c r="G78" s="53">
        <v>40993425131</v>
      </c>
      <c r="H78" s="53">
        <v>1483598569</v>
      </c>
      <c r="I78" s="53">
        <v>28598361275</v>
      </c>
      <c r="J78" s="54">
        <v>69.760000000000005</v>
      </c>
      <c r="K78" s="53">
        <v>12395063856</v>
      </c>
    </row>
    <row r="79" spans="1:11" x14ac:dyDescent="0.2">
      <c r="A79" s="49" t="s">
        <v>134</v>
      </c>
      <c r="B79" s="49" t="s">
        <v>277</v>
      </c>
      <c r="C79" s="49" t="s">
        <v>278</v>
      </c>
      <c r="D79" s="53">
        <v>41926158114</v>
      </c>
      <c r="E79" s="53">
        <v>-1738800</v>
      </c>
      <c r="F79" s="53">
        <v>-932732983</v>
      </c>
      <c r="G79" s="53">
        <v>40993425131</v>
      </c>
      <c r="H79" s="53">
        <v>1483598569</v>
      </c>
      <c r="I79" s="53">
        <v>28598361275</v>
      </c>
      <c r="J79" s="54">
        <v>69.760000000000005</v>
      </c>
      <c r="K79" s="53">
        <v>12395063856</v>
      </c>
    </row>
    <row r="80" spans="1:11" x14ac:dyDescent="0.2">
      <c r="A80" s="49" t="s">
        <v>134</v>
      </c>
      <c r="B80" s="49" t="s">
        <v>279</v>
      </c>
      <c r="C80" s="49" t="s">
        <v>280</v>
      </c>
      <c r="D80" s="53">
        <v>5335728826</v>
      </c>
      <c r="E80" s="53">
        <v>-426000</v>
      </c>
      <c r="F80" s="53">
        <v>-429416570</v>
      </c>
      <c r="G80" s="53">
        <v>4906312256</v>
      </c>
      <c r="H80" s="53">
        <v>88823382</v>
      </c>
      <c r="I80" s="53">
        <v>3042403935</v>
      </c>
      <c r="J80" s="54">
        <v>62.01</v>
      </c>
      <c r="K80" s="53">
        <v>1863908321</v>
      </c>
    </row>
    <row r="81" spans="1:11" x14ac:dyDescent="0.2">
      <c r="A81" s="49" t="s">
        <v>134</v>
      </c>
      <c r="B81" s="49" t="s">
        <v>281</v>
      </c>
      <c r="C81" s="49" t="s">
        <v>282</v>
      </c>
      <c r="D81" s="53">
        <v>4526177491</v>
      </c>
      <c r="E81" s="53">
        <v>0</v>
      </c>
      <c r="F81" s="53">
        <v>-424720332</v>
      </c>
      <c r="G81" s="53">
        <v>4101457159</v>
      </c>
      <c r="H81" s="53">
        <v>88823382</v>
      </c>
      <c r="I81" s="53">
        <v>2745631806</v>
      </c>
      <c r="J81" s="54">
        <v>66.94</v>
      </c>
      <c r="K81" s="53">
        <v>1355825353</v>
      </c>
    </row>
    <row r="82" spans="1:11" x14ac:dyDescent="0.2">
      <c r="A82" s="49" t="s">
        <v>134</v>
      </c>
      <c r="B82" s="49" t="s">
        <v>283</v>
      </c>
      <c r="C82" s="49" t="s">
        <v>284</v>
      </c>
      <c r="D82" s="53">
        <v>4526177491</v>
      </c>
      <c r="E82" s="53">
        <v>0</v>
      </c>
      <c r="F82" s="53">
        <v>-424720332</v>
      </c>
      <c r="G82" s="53">
        <v>4101457159</v>
      </c>
      <c r="H82" s="53">
        <v>88823382</v>
      </c>
      <c r="I82" s="53">
        <v>2745631806</v>
      </c>
      <c r="J82" s="54">
        <v>66.94</v>
      </c>
      <c r="K82" s="53">
        <v>1355825353</v>
      </c>
    </row>
    <row r="83" spans="1:11" x14ac:dyDescent="0.2">
      <c r="A83" s="49" t="s">
        <v>134</v>
      </c>
      <c r="B83" s="49" t="s">
        <v>285</v>
      </c>
      <c r="C83" s="49" t="s">
        <v>286</v>
      </c>
      <c r="D83" s="53">
        <v>4458662859</v>
      </c>
      <c r="E83" s="53">
        <v>0</v>
      </c>
      <c r="F83" s="53">
        <v>-419246991</v>
      </c>
      <c r="G83" s="53">
        <v>4039415868</v>
      </c>
      <c r="H83" s="53">
        <v>88823382</v>
      </c>
      <c r="I83" s="53">
        <v>2685047914</v>
      </c>
      <c r="J83" s="54">
        <v>66.47</v>
      </c>
      <c r="K83" s="53">
        <v>1354367954</v>
      </c>
    </row>
    <row r="84" spans="1:11" x14ac:dyDescent="0.2">
      <c r="A84" s="49" t="s">
        <v>134</v>
      </c>
      <c r="B84" s="49" t="s">
        <v>287</v>
      </c>
      <c r="C84" s="49" t="s">
        <v>288</v>
      </c>
      <c r="D84" s="53">
        <v>4458662859</v>
      </c>
      <c r="E84" s="53">
        <v>0</v>
      </c>
      <c r="F84" s="53">
        <v>-419246991</v>
      </c>
      <c r="G84" s="53">
        <v>4039415868</v>
      </c>
      <c r="H84" s="53">
        <v>88823382</v>
      </c>
      <c r="I84" s="53">
        <v>2685047914</v>
      </c>
      <c r="J84" s="54">
        <v>66.47</v>
      </c>
      <c r="K84" s="53">
        <v>1354367954</v>
      </c>
    </row>
    <row r="85" spans="1:11" x14ac:dyDescent="0.2">
      <c r="A85" s="49" t="s">
        <v>134</v>
      </c>
      <c r="B85" s="49" t="s">
        <v>289</v>
      </c>
      <c r="C85" s="49" t="s">
        <v>290</v>
      </c>
      <c r="D85" s="53">
        <v>602548025</v>
      </c>
      <c r="E85" s="53">
        <v>0</v>
      </c>
      <c r="F85" s="53">
        <v>-108561302</v>
      </c>
      <c r="G85" s="53">
        <v>493986723</v>
      </c>
      <c r="H85" s="53">
        <v>0</v>
      </c>
      <c r="I85" s="53">
        <v>48861385</v>
      </c>
      <c r="J85" s="54">
        <v>9.89</v>
      </c>
      <c r="K85" s="53">
        <v>445125338</v>
      </c>
    </row>
    <row r="86" spans="1:11" x14ac:dyDescent="0.2">
      <c r="A86" s="49" t="s">
        <v>134</v>
      </c>
      <c r="B86" s="49" t="s">
        <v>291</v>
      </c>
      <c r="C86" s="49" t="s">
        <v>292</v>
      </c>
      <c r="D86" s="53">
        <v>39485000</v>
      </c>
      <c r="E86" s="53">
        <v>0</v>
      </c>
      <c r="F86" s="53">
        <v>-25240000</v>
      </c>
      <c r="G86" s="53">
        <v>14245000</v>
      </c>
      <c r="H86" s="53">
        <v>0</v>
      </c>
      <c r="I86" s="53">
        <v>14245000</v>
      </c>
      <c r="J86" s="54">
        <v>100</v>
      </c>
      <c r="K86" s="53">
        <v>0</v>
      </c>
    </row>
    <row r="87" spans="1:11" x14ac:dyDescent="0.2">
      <c r="A87" s="49" t="s">
        <v>134</v>
      </c>
      <c r="B87" s="49" t="s">
        <v>293</v>
      </c>
      <c r="C87" s="49" t="s">
        <v>294</v>
      </c>
      <c r="D87" s="53">
        <v>186233</v>
      </c>
      <c r="E87" s="53">
        <v>0</v>
      </c>
      <c r="F87" s="53">
        <v>0</v>
      </c>
      <c r="G87" s="53">
        <v>186233</v>
      </c>
      <c r="H87" s="53">
        <v>0</v>
      </c>
      <c r="I87" s="53">
        <v>0</v>
      </c>
      <c r="J87" s="54">
        <v>0</v>
      </c>
      <c r="K87" s="53">
        <v>186233</v>
      </c>
    </row>
    <row r="88" spans="1:11" x14ac:dyDescent="0.2">
      <c r="A88" s="49" t="s">
        <v>134</v>
      </c>
      <c r="B88" s="49" t="s">
        <v>295</v>
      </c>
      <c r="C88" s="49" t="s">
        <v>296</v>
      </c>
      <c r="D88" s="53">
        <v>330279760</v>
      </c>
      <c r="E88" s="53">
        <v>0</v>
      </c>
      <c r="F88" s="53">
        <v>-18094596</v>
      </c>
      <c r="G88" s="53">
        <v>312185164</v>
      </c>
      <c r="H88" s="53">
        <v>0</v>
      </c>
      <c r="I88" s="53">
        <v>312185164</v>
      </c>
      <c r="J88" s="54">
        <v>100</v>
      </c>
      <c r="K88" s="53">
        <v>0</v>
      </c>
    </row>
    <row r="89" spans="1:11" x14ac:dyDescent="0.2">
      <c r="A89" s="49" t="s">
        <v>134</v>
      </c>
      <c r="B89" s="49" t="s">
        <v>297</v>
      </c>
      <c r="C89" s="49" t="s">
        <v>298</v>
      </c>
      <c r="D89" s="53">
        <v>1358860009</v>
      </c>
      <c r="E89" s="53">
        <v>0</v>
      </c>
      <c r="F89" s="53">
        <v>0</v>
      </c>
      <c r="G89" s="53">
        <v>1358860009</v>
      </c>
      <c r="H89" s="53">
        <v>88823382</v>
      </c>
      <c r="I89" s="53">
        <v>1358860009</v>
      </c>
      <c r="J89" s="54">
        <v>100</v>
      </c>
      <c r="K89" s="53">
        <v>0</v>
      </c>
    </row>
    <row r="90" spans="1:11" x14ac:dyDescent="0.2">
      <c r="A90" s="49" t="s">
        <v>134</v>
      </c>
      <c r="B90" s="49" t="s">
        <v>299</v>
      </c>
      <c r="C90" s="49" t="s">
        <v>300</v>
      </c>
      <c r="D90" s="53">
        <v>1977095126</v>
      </c>
      <c r="E90" s="53">
        <v>0</v>
      </c>
      <c r="F90" s="53">
        <v>-267351093</v>
      </c>
      <c r="G90" s="53">
        <v>1709744033</v>
      </c>
      <c r="H90" s="53">
        <v>0</v>
      </c>
      <c r="I90" s="53">
        <v>930369364</v>
      </c>
      <c r="J90" s="54">
        <v>54.42</v>
      </c>
      <c r="K90" s="53">
        <v>779374669</v>
      </c>
    </row>
    <row r="91" spans="1:11" x14ac:dyDescent="0.2">
      <c r="A91" s="49" t="s">
        <v>134</v>
      </c>
      <c r="B91" s="49" t="s">
        <v>301</v>
      </c>
      <c r="C91" s="49" t="s">
        <v>302</v>
      </c>
      <c r="D91" s="53">
        <v>150208706</v>
      </c>
      <c r="E91" s="53">
        <v>0</v>
      </c>
      <c r="F91" s="53">
        <v>0</v>
      </c>
      <c r="G91" s="53">
        <v>150208706</v>
      </c>
      <c r="H91" s="53">
        <v>0</v>
      </c>
      <c r="I91" s="53">
        <v>20526992</v>
      </c>
      <c r="J91" s="54">
        <v>13.67</v>
      </c>
      <c r="K91" s="53">
        <v>129681714</v>
      </c>
    </row>
    <row r="92" spans="1:11" x14ac:dyDescent="0.2">
      <c r="A92" s="49" t="s">
        <v>134</v>
      </c>
      <c r="B92" s="49" t="s">
        <v>303</v>
      </c>
      <c r="C92" s="49" t="s">
        <v>304</v>
      </c>
      <c r="D92" s="53">
        <v>67514632</v>
      </c>
      <c r="E92" s="53">
        <v>0</v>
      </c>
      <c r="F92" s="53">
        <v>-5473341</v>
      </c>
      <c r="G92" s="53">
        <v>62041291</v>
      </c>
      <c r="H92" s="53">
        <v>0</v>
      </c>
      <c r="I92" s="53">
        <v>60583892</v>
      </c>
      <c r="J92" s="54">
        <v>97.65</v>
      </c>
      <c r="K92" s="53">
        <v>1457399</v>
      </c>
    </row>
    <row r="93" spans="1:11" x14ac:dyDescent="0.2">
      <c r="A93" s="49" t="s">
        <v>134</v>
      </c>
      <c r="B93" s="49" t="s">
        <v>305</v>
      </c>
      <c r="C93" s="49" t="s">
        <v>306</v>
      </c>
      <c r="D93" s="53">
        <v>67514632</v>
      </c>
      <c r="E93" s="53">
        <v>0</v>
      </c>
      <c r="F93" s="53">
        <v>-5473341</v>
      </c>
      <c r="G93" s="53">
        <v>62041291</v>
      </c>
      <c r="H93" s="53">
        <v>0</v>
      </c>
      <c r="I93" s="53">
        <v>60583892</v>
      </c>
      <c r="J93" s="54">
        <v>97.65</v>
      </c>
      <c r="K93" s="53">
        <v>1457399</v>
      </c>
    </row>
    <row r="94" spans="1:11" x14ac:dyDescent="0.2">
      <c r="A94" s="49" t="s">
        <v>134</v>
      </c>
      <c r="B94" s="49" t="s">
        <v>307</v>
      </c>
      <c r="C94" s="49" t="s">
        <v>308</v>
      </c>
      <c r="D94" s="53">
        <v>10540008</v>
      </c>
      <c r="E94" s="53">
        <v>0</v>
      </c>
      <c r="F94" s="53">
        <v>-5473341</v>
      </c>
      <c r="G94" s="53">
        <v>5066667</v>
      </c>
      <c r="H94" s="53">
        <v>0</v>
      </c>
      <c r="I94" s="53">
        <v>5066667</v>
      </c>
      <c r="J94" s="54">
        <v>100</v>
      </c>
      <c r="K94" s="53">
        <v>0</v>
      </c>
    </row>
    <row r="95" spans="1:11" x14ac:dyDescent="0.2">
      <c r="A95" s="49" t="s">
        <v>134</v>
      </c>
      <c r="B95" s="49" t="s">
        <v>309</v>
      </c>
      <c r="C95" s="49" t="s">
        <v>310</v>
      </c>
      <c r="D95" s="53">
        <v>21438499</v>
      </c>
      <c r="E95" s="53">
        <v>0</v>
      </c>
      <c r="F95" s="53">
        <v>0</v>
      </c>
      <c r="G95" s="53">
        <v>21438499</v>
      </c>
      <c r="H95" s="53">
        <v>0</v>
      </c>
      <c r="I95" s="53">
        <v>21438499</v>
      </c>
      <c r="J95" s="54">
        <v>100</v>
      </c>
      <c r="K95" s="53">
        <v>0</v>
      </c>
    </row>
    <row r="96" spans="1:11" x14ac:dyDescent="0.2">
      <c r="A96" s="49" t="s">
        <v>134</v>
      </c>
      <c r="B96" s="49" t="s">
        <v>311</v>
      </c>
      <c r="C96" s="49" t="s">
        <v>312</v>
      </c>
      <c r="D96" s="53">
        <v>35536125</v>
      </c>
      <c r="E96" s="53">
        <v>0</v>
      </c>
      <c r="F96" s="53">
        <v>0</v>
      </c>
      <c r="G96" s="53">
        <v>35536125</v>
      </c>
      <c r="H96" s="53">
        <v>0</v>
      </c>
      <c r="I96" s="53">
        <v>34078726</v>
      </c>
      <c r="J96" s="54">
        <v>95.9</v>
      </c>
      <c r="K96" s="53">
        <v>1457399</v>
      </c>
    </row>
    <row r="97" spans="1:11" x14ac:dyDescent="0.2">
      <c r="A97" s="49" t="s">
        <v>134</v>
      </c>
      <c r="B97" s="49" t="s">
        <v>313</v>
      </c>
      <c r="C97" s="49" t="s">
        <v>314</v>
      </c>
      <c r="D97" s="53">
        <v>329715062</v>
      </c>
      <c r="E97" s="53">
        <v>0</v>
      </c>
      <c r="F97" s="53">
        <v>-1166668</v>
      </c>
      <c r="G97" s="53">
        <v>328548394</v>
      </c>
      <c r="H97" s="53">
        <v>0</v>
      </c>
      <c r="I97" s="53">
        <v>13030318</v>
      </c>
      <c r="J97" s="54">
        <v>3.97</v>
      </c>
      <c r="K97" s="53">
        <v>315518076</v>
      </c>
    </row>
    <row r="98" spans="1:11" x14ac:dyDescent="0.2">
      <c r="A98" s="49" t="s">
        <v>134</v>
      </c>
      <c r="B98" s="49" t="s">
        <v>315</v>
      </c>
      <c r="C98" s="49" t="s">
        <v>316</v>
      </c>
      <c r="D98" s="53">
        <v>329715062</v>
      </c>
      <c r="E98" s="53">
        <v>0</v>
      </c>
      <c r="F98" s="53">
        <v>-1166668</v>
      </c>
      <c r="G98" s="53">
        <v>328548394</v>
      </c>
      <c r="H98" s="53">
        <v>0</v>
      </c>
      <c r="I98" s="53">
        <v>13030318</v>
      </c>
      <c r="J98" s="54">
        <v>3.97</v>
      </c>
      <c r="K98" s="53">
        <v>315518076</v>
      </c>
    </row>
    <row r="99" spans="1:11" x14ac:dyDescent="0.2">
      <c r="A99" s="49" t="s">
        <v>134</v>
      </c>
      <c r="B99" s="49" t="s">
        <v>317</v>
      </c>
      <c r="C99" s="49" t="s">
        <v>318</v>
      </c>
      <c r="D99" s="53">
        <v>329715062</v>
      </c>
      <c r="E99" s="53">
        <v>0</v>
      </c>
      <c r="F99" s="53">
        <v>-1166668</v>
      </c>
      <c r="G99" s="53">
        <v>328548394</v>
      </c>
      <c r="H99" s="53">
        <v>0</v>
      </c>
      <c r="I99" s="53">
        <v>13030318</v>
      </c>
      <c r="J99" s="54">
        <v>3.97</v>
      </c>
      <c r="K99" s="53">
        <v>315518076</v>
      </c>
    </row>
    <row r="100" spans="1:11" x14ac:dyDescent="0.2">
      <c r="A100" s="49" t="s">
        <v>134</v>
      </c>
      <c r="B100" s="49" t="s">
        <v>319</v>
      </c>
      <c r="C100" s="49" t="s">
        <v>320</v>
      </c>
      <c r="D100" s="53">
        <v>329715062</v>
      </c>
      <c r="E100" s="53">
        <v>0</v>
      </c>
      <c r="F100" s="53">
        <v>-1166668</v>
      </c>
      <c r="G100" s="53">
        <v>328548394</v>
      </c>
      <c r="H100" s="53">
        <v>0</v>
      </c>
      <c r="I100" s="53">
        <v>13030318</v>
      </c>
      <c r="J100" s="54">
        <v>3.97</v>
      </c>
      <c r="K100" s="53">
        <v>315518076</v>
      </c>
    </row>
    <row r="101" spans="1:11" x14ac:dyDescent="0.2">
      <c r="A101" s="49" t="s">
        <v>134</v>
      </c>
      <c r="B101" s="49" t="s">
        <v>321</v>
      </c>
      <c r="C101" s="49" t="s">
        <v>322</v>
      </c>
      <c r="D101" s="53">
        <v>14196986</v>
      </c>
      <c r="E101" s="53">
        <v>0</v>
      </c>
      <c r="F101" s="53">
        <v>-1166668</v>
      </c>
      <c r="G101" s="53">
        <v>13030318</v>
      </c>
      <c r="H101" s="53">
        <v>0</v>
      </c>
      <c r="I101" s="53">
        <v>13030318</v>
      </c>
      <c r="J101" s="54">
        <v>100</v>
      </c>
      <c r="K101" s="53">
        <v>0</v>
      </c>
    </row>
    <row r="102" spans="1:11" x14ac:dyDescent="0.2">
      <c r="A102" s="49" t="s">
        <v>134</v>
      </c>
      <c r="B102" s="49" t="s">
        <v>323</v>
      </c>
      <c r="C102" s="49" t="s">
        <v>324</v>
      </c>
      <c r="D102" s="53">
        <v>315518076</v>
      </c>
      <c r="E102" s="53">
        <v>0</v>
      </c>
      <c r="F102" s="53">
        <v>0</v>
      </c>
      <c r="G102" s="53">
        <v>315518076</v>
      </c>
      <c r="H102" s="53">
        <v>0</v>
      </c>
      <c r="I102" s="53">
        <v>0</v>
      </c>
      <c r="J102" s="54">
        <v>0</v>
      </c>
      <c r="K102" s="53">
        <v>315518076</v>
      </c>
    </row>
    <row r="103" spans="1:11" x14ac:dyDescent="0.2">
      <c r="A103" s="49" t="s">
        <v>134</v>
      </c>
      <c r="B103" s="49" t="s">
        <v>325</v>
      </c>
      <c r="C103" s="49" t="s">
        <v>326</v>
      </c>
      <c r="D103" s="53">
        <v>479836273</v>
      </c>
      <c r="E103" s="53">
        <v>-426000</v>
      </c>
      <c r="F103" s="53">
        <v>-3529570</v>
      </c>
      <c r="G103" s="53">
        <v>476306703</v>
      </c>
      <c r="H103" s="53">
        <v>0</v>
      </c>
      <c r="I103" s="53">
        <v>283741811</v>
      </c>
      <c r="J103" s="54">
        <v>59.57</v>
      </c>
      <c r="K103" s="53">
        <v>192564892</v>
      </c>
    </row>
    <row r="104" spans="1:11" x14ac:dyDescent="0.2">
      <c r="A104" s="49" t="s">
        <v>134</v>
      </c>
      <c r="B104" s="49" t="s">
        <v>327</v>
      </c>
      <c r="C104" s="49" t="s">
        <v>328</v>
      </c>
      <c r="D104" s="53">
        <v>479836273</v>
      </c>
      <c r="E104" s="53">
        <v>-426000</v>
      </c>
      <c r="F104" s="53">
        <v>-3529570</v>
      </c>
      <c r="G104" s="53">
        <v>476306703</v>
      </c>
      <c r="H104" s="53">
        <v>0</v>
      </c>
      <c r="I104" s="53">
        <v>283741811</v>
      </c>
      <c r="J104" s="54">
        <v>59.57</v>
      </c>
      <c r="K104" s="53">
        <v>192564892</v>
      </c>
    </row>
    <row r="105" spans="1:11" x14ac:dyDescent="0.2">
      <c r="A105" s="49" t="s">
        <v>134</v>
      </c>
      <c r="B105" s="49" t="s">
        <v>329</v>
      </c>
      <c r="C105" s="49" t="s">
        <v>330</v>
      </c>
      <c r="D105" s="53">
        <v>479836273</v>
      </c>
      <c r="E105" s="53">
        <v>-426000</v>
      </c>
      <c r="F105" s="53">
        <v>-3529570</v>
      </c>
      <c r="G105" s="53">
        <v>476306703</v>
      </c>
      <c r="H105" s="53">
        <v>0</v>
      </c>
      <c r="I105" s="53">
        <v>283741811</v>
      </c>
      <c r="J105" s="54">
        <v>59.57</v>
      </c>
      <c r="K105" s="53">
        <v>192564892</v>
      </c>
    </row>
    <row r="106" spans="1:11" x14ac:dyDescent="0.2">
      <c r="A106" s="49" t="s">
        <v>134</v>
      </c>
      <c r="B106" s="49" t="s">
        <v>331</v>
      </c>
      <c r="C106" s="49" t="s">
        <v>332</v>
      </c>
      <c r="D106" s="53">
        <v>479836273</v>
      </c>
      <c r="E106" s="53">
        <v>-426000</v>
      </c>
      <c r="F106" s="53">
        <v>-3529570</v>
      </c>
      <c r="G106" s="53">
        <v>476306703</v>
      </c>
      <c r="H106" s="53">
        <v>0</v>
      </c>
      <c r="I106" s="53">
        <v>283741811</v>
      </c>
      <c r="J106" s="54">
        <v>59.57</v>
      </c>
      <c r="K106" s="53">
        <v>192564892</v>
      </c>
    </row>
    <row r="107" spans="1:11" x14ac:dyDescent="0.2">
      <c r="A107" s="49" t="s">
        <v>134</v>
      </c>
      <c r="B107" s="49" t="s">
        <v>289</v>
      </c>
      <c r="C107" s="49" t="s">
        <v>290</v>
      </c>
      <c r="D107" s="53">
        <v>164936852</v>
      </c>
      <c r="E107" s="53">
        <v>-426000</v>
      </c>
      <c r="F107" s="53">
        <v>-3529570</v>
      </c>
      <c r="G107" s="53">
        <v>161407282</v>
      </c>
      <c r="H107" s="53">
        <v>0</v>
      </c>
      <c r="I107" s="53">
        <v>144064501</v>
      </c>
      <c r="J107" s="54">
        <v>89.26</v>
      </c>
      <c r="K107" s="53">
        <v>17342781</v>
      </c>
    </row>
    <row r="108" spans="1:11" x14ac:dyDescent="0.2">
      <c r="A108" s="49" t="s">
        <v>134</v>
      </c>
      <c r="B108" s="49" t="s">
        <v>333</v>
      </c>
      <c r="C108" s="49" t="s">
        <v>334</v>
      </c>
      <c r="D108" s="53">
        <v>76480824</v>
      </c>
      <c r="E108" s="53">
        <v>0</v>
      </c>
      <c r="F108" s="53">
        <v>0</v>
      </c>
      <c r="G108" s="53">
        <v>76480824</v>
      </c>
      <c r="H108" s="53">
        <v>0</v>
      </c>
      <c r="I108" s="53">
        <v>57360618</v>
      </c>
      <c r="J108" s="54">
        <v>75</v>
      </c>
      <c r="K108" s="53">
        <v>19120206</v>
      </c>
    </row>
    <row r="109" spans="1:11" x14ac:dyDescent="0.2">
      <c r="A109" s="49" t="s">
        <v>134</v>
      </c>
      <c r="B109" s="49" t="s">
        <v>335</v>
      </c>
      <c r="C109" s="49" t="s">
        <v>336</v>
      </c>
      <c r="D109" s="53">
        <v>200723439</v>
      </c>
      <c r="E109" s="53">
        <v>0</v>
      </c>
      <c r="F109" s="53">
        <v>0</v>
      </c>
      <c r="G109" s="53">
        <v>200723439</v>
      </c>
      <c r="H109" s="53">
        <v>0</v>
      </c>
      <c r="I109" s="53">
        <v>47973232</v>
      </c>
      <c r="J109" s="54">
        <v>23.9</v>
      </c>
      <c r="K109" s="53">
        <v>152750207</v>
      </c>
    </row>
    <row r="110" spans="1:11" x14ac:dyDescent="0.2">
      <c r="A110" s="49" t="s">
        <v>134</v>
      </c>
      <c r="B110" s="49" t="s">
        <v>337</v>
      </c>
      <c r="C110" s="49" t="s">
        <v>338</v>
      </c>
      <c r="D110" s="53">
        <v>37695158</v>
      </c>
      <c r="E110" s="53">
        <v>0</v>
      </c>
      <c r="F110" s="53">
        <v>0</v>
      </c>
      <c r="G110" s="53">
        <v>37695158</v>
      </c>
      <c r="H110" s="53">
        <v>0</v>
      </c>
      <c r="I110" s="53">
        <v>34343460</v>
      </c>
      <c r="J110" s="54">
        <v>91.11</v>
      </c>
      <c r="K110" s="53">
        <v>3351698</v>
      </c>
    </row>
    <row r="111" spans="1:11" x14ac:dyDescent="0.2">
      <c r="A111" s="49" t="s">
        <v>134</v>
      </c>
      <c r="B111" s="49" t="s">
        <v>339</v>
      </c>
      <c r="C111" s="49" t="s">
        <v>340</v>
      </c>
      <c r="D111" s="53">
        <v>36590429288</v>
      </c>
      <c r="E111" s="53">
        <v>-1312800</v>
      </c>
      <c r="F111" s="53">
        <v>-503316413</v>
      </c>
      <c r="G111" s="53">
        <v>36087112875</v>
      </c>
      <c r="H111" s="53">
        <v>1394775187</v>
      </c>
      <c r="I111" s="53">
        <v>25555957340</v>
      </c>
      <c r="J111" s="54">
        <v>70.819999999999993</v>
      </c>
      <c r="K111" s="53">
        <v>10531155535</v>
      </c>
    </row>
    <row r="112" spans="1:11" x14ac:dyDescent="0.2">
      <c r="A112" s="49" t="s">
        <v>134</v>
      </c>
      <c r="B112" s="49" t="s">
        <v>341</v>
      </c>
      <c r="C112" s="49" t="s">
        <v>342</v>
      </c>
      <c r="D112" s="53">
        <v>400000000</v>
      </c>
      <c r="E112" s="53">
        <v>0</v>
      </c>
      <c r="F112" s="53">
        <v>0</v>
      </c>
      <c r="G112" s="53">
        <v>400000000</v>
      </c>
      <c r="H112" s="53">
        <v>0</v>
      </c>
      <c r="I112" s="53">
        <v>399865415</v>
      </c>
      <c r="J112" s="54">
        <v>99.97</v>
      </c>
      <c r="K112" s="53">
        <v>134585</v>
      </c>
    </row>
    <row r="113" spans="1:11" x14ac:dyDescent="0.2">
      <c r="A113" s="49" t="s">
        <v>134</v>
      </c>
      <c r="B113" s="49" t="s">
        <v>343</v>
      </c>
      <c r="C113" s="49" t="s">
        <v>344</v>
      </c>
      <c r="D113" s="53">
        <v>400000000</v>
      </c>
      <c r="E113" s="53">
        <v>0</v>
      </c>
      <c r="F113" s="53">
        <v>0</v>
      </c>
      <c r="G113" s="53">
        <v>400000000</v>
      </c>
      <c r="H113" s="53">
        <v>0</v>
      </c>
      <c r="I113" s="53">
        <v>399865415</v>
      </c>
      <c r="J113" s="54">
        <v>99.97</v>
      </c>
      <c r="K113" s="53">
        <v>134585</v>
      </c>
    </row>
    <row r="114" spans="1:11" x14ac:dyDescent="0.2">
      <c r="A114" s="49" t="s">
        <v>134</v>
      </c>
      <c r="B114" s="49" t="s">
        <v>345</v>
      </c>
      <c r="C114" s="49" t="s">
        <v>346</v>
      </c>
      <c r="D114" s="53">
        <v>400000000</v>
      </c>
      <c r="E114" s="53">
        <v>0</v>
      </c>
      <c r="F114" s="53">
        <v>0</v>
      </c>
      <c r="G114" s="53">
        <v>400000000</v>
      </c>
      <c r="H114" s="53">
        <v>0</v>
      </c>
      <c r="I114" s="53">
        <v>399865415</v>
      </c>
      <c r="J114" s="54">
        <v>99.97</v>
      </c>
      <c r="K114" s="53">
        <v>134585</v>
      </c>
    </row>
    <row r="115" spans="1:11" x14ac:dyDescent="0.2">
      <c r="A115" s="49" t="s">
        <v>134</v>
      </c>
      <c r="B115" s="49" t="s">
        <v>347</v>
      </c>
      <c r="C115" s="49" t="s">
        <v>348</v>
      </c>
      <c r="D115" s="53">
        <v>400000000</v>
      </c>
      <c r="E115" s="53">
        <v>0</v>
      </c>
      <c r="F115" s="53">
        <v>0</v>
      </c>
      <c r="G115" s="53">
        <v>400000000</v>
      </c>
      <c r="H115" s="53">
        <v>0</v>
      </c>
      <c r="I115" s="53">
        <v>399865415</v>
      </c>
      <c r="J115" s="54">
        <v>99.97</v>
      </c>
      <c r="K115" s="53">
        <v>134585</v>
      </c>
    </row>
    <row r="116" spans="1:11" x14ac:dyDescent="0.2">
      <c r="A116" s="49" t="s">
        <v>134</v>
      </c>
      <c r="B116" s="49" t="s">
        <v>349</v>
      </c>
      <c r="C116" s="49" t="s">
        <v>350</v>
      </c>
      <c r="D116" s="53">
        <v>27091482714</v>
      </c>
      <c r="E116" s="53">
        <v>0</v>
      </c>
      <c r="F116" s="53">
        <v>-447593297</v>
      </c>
      <c r="G116" s="53">
        <v>26643889417</v>
      </c>
      <c r="H116" s="53">
        <v>1258301967</v>
      </c>
      <c r="I116" s="53">
        <v>18073760028</v>
      </c>
      <c r="J116" s="54">
        <v>67.83</v>
      </c>
      <c r="K116" s="53">
        <v>8570129389</v>
      </c>
    </row>
    <row r="117" spans="1:11" x14ac:dyDescent="0.2">
      <c r="A117" s="49" t="s">
        <v>134</v>
      </c>
      <c r="B117" s="49" t="s">
        <v>351</v>
      </c>
      <c r="C117" s="49" t="s">
        <v>352</v>
      </c>
      <c r="D117" s="53">
        <v>1933413498</v>
      </c>
      <c r="E117" s="53">
        <v>0</v>
      </c>
      <c r="F117" s="53">
        <v>-1734081</v>
      </c>
      <c r="G117" s="53">
        <v>1931679417</v>
      </c>
      <c r="H117" s="53">
        <v>107633268</v>
      </c>
      <c r="I117" s="53">
        <v>1394675089</v>
      </c>
      <c r="J117" s="54">
        <v>72.2</v>
      </c>
      <c r="K117" s="53">
        <v>537004328</v>
      </c>
    </row>
    <row r="118" spans="1:11" x14ac:dyDescent="0.2">
      <c r="A118" s="49" t="s">
        <v>134</v>
      </c>
      <c r="B118" s="49" t="s">
        <v>353</v>
      </c>
      <c r="C118" s="49" t="s">
        <v>354</v>
      </c>
      <c r="D118" s="53">
        <v>1933413498</v>
      </c>
      <c r="E118" s="53">
        <v>0</v>
      </c>
      <c r="F118" s="53">
        <v>-1734081</v>
      </c>
      <c r="G118" s="53">
        <v>1931679417</v>
      </c>
      <c r="H118" s="53">
        <v>107633268</v>
      </c>
      <c r="I118" s="53">
        <v>1394675089</v>
      </c>
      <c r="J118" s="54">
        <v>72.2</v>
      </c>
      <c r="K118" s="53">
        <v>537004328</v>
      </c>
    </row>
    <row r="119" spans="1:11" x14ac:dyDescent="0.2">
      <c r="A119" s="49" t="s">
        <v>134</v>
      </c>
      <c r="B119" s="49" t="s">
        <v>311</v>
      </c>
      <c r="C119" s="49" t="s">
        <v>312</v>
      </c>
      <c r="D119" s="53">
        <v>1184792617</v>
      </c>
      <c r="E119" s="53">
        <v>0</v>
      </c>
      <c r="F119" s="53">
        <v>0</v>
      </c>
      <c r="G119" s="53">
        <v>1184792617</v>
      </c>
      <c r="H119" s="53">
        <v>99242444</v>
      </c>
      <c r="I119" s="53">
        <v>865658769</v>
      </c>
      <c r="J119" s="54">
        <v>73.06</v>
      </c>
      <c r="K119" s="53">
        <v>319133848</v>
      </c>
    </row>
    <row r="120" spans="1:11" x14ac:dyDescent="0.2">
      <c r="A120" s="49" t="s">
        <v>134</v>
      </c>
      <c r="B120" s="49" t="s">
        <v>307</v>
      </c>
      <c r="C120" s="49" t="s">
        <v>308</v>
      </c>
      <c r="D120" s="53">
        <v>215740664</v>
      </c>
      <c r="E120" s="53">
        <v>0</v>
      </c>
      <c r="F120" s="53">
        <v>-1734081</v>
      </c>
      <c r="G120" s="53">
        <v>214006583</v>
      </c>
      <c r="H120" s="53">
        <v>8000000</v>
      </c>
      <c r="I120" s="53">
        <v>214006583</v>
      </c>
      <c r="J120" s="54">
        <v>100</v>
      </c>
      <c r="K120" s="53">
        <v>0</v>
      </c>
    </row>
    <row r="121" spans="1:11" x14ac:dyDescent="0.2">
      <c r="A121" s="49" t="s">
        <v>134</v>
      </c>
      <c r="B121" s="49" t="s">
        <v>355</v>
      </c>
      <c r="C121" s="49" t="s">
        <v>356</v>
      </c>
      <c r="D121" s="53">
        <v>148115354</v>
      </c>
      <c r="E121" s="53">
        <v>0</v>
      </c>
      <c r="F121" s="53">
        <v>0</v>
      </c>
      <c r="G121" s="53">
        <v>148115354</v>
      </c>
      <c r="H121" s="53">
        <v>390824</v>
      </c>
      <c r="I121" s="53">
        <v>146833874</v>
      </c>
      <c r="J121" s="54">
        <v>99.13</v>
      </c>
      <c r="K121" s="53">
        <v>1281480</v>
      </c>
    </row>
    <row r="122" spans="1:11" x14ac:dyDescent="0.2">
      <c r="A122" s="49" t="s">
        <v>134</v>
      </c>
      <c r="B122" s="49" t="s">
        <v>309</v>
      </c>
      <c r="C122" s="49" t="s">
        <v>310</v>
      </c>
      <c r="D122" s="53">
        <v>168175863</v>
      </c>
      <c r="E122" s="53">
        <v>0</v>
      </c>
      <c r="F122" s="53">
        <v>0</v>
      </c>
      <c r="G122" s="53">
        <v>168175863</v>
      </c>
      <c r="H122" s="53">
        <v>0</v>
      </c>
      <c r="I122" s="53">
        <v>168175863</v>
      </c>
      <c r="J122" s="54">
        <v>100</v>
      </c>
      <c r="K122" s="53">
        <v>0</v>
      </c>
    </row>
    <row r="123" spans="1:11" x14ac:dyDescent="0.2">
      <c r="A123" s="49" t="s">
        <v>134</v>
      </c>
      <c r="B123" s="49" t="s">
        <v>357</v>
      </c>
      <c r="C123" s="49" t="s">
        <v>358</v>
      </c>
      <c r="D123" s="53">
        <v>216589000</v>
      </c>
      <c r="E123" s="53">
        <v>0</v>
      </c>
      <c r="F123" s="53">
        <v>0</v>
      </c>
      <c r="G123" s="53">
        <v>216589000</v>
      </c>
      <c r="H123" s="53">
        <v>0</v>
      </c>
      <c r="I123" s="53">
        <v>0</v>
      </c>
      <c r="J123" s="54">
        <v>0</v>
      </c>
      <c r="K123" s="53">
        <v>216589000</v>
      </c>
    </row>
    <row r="124" spans="1:11" x14ac:dyDescent="0.2">
      <c r="A124" s="49" t="s">
        <v>134</v>
      </c>
      <c r="B124" s="49" t="s">
        <v>359</v>
      </c>
      <c r="C124" s="49" t="s">
        <v>360</v>
      </c>
      <c r="D124" s="53">
        <v>25158069216</v>
      </c>
      <c r="E124" s="53">
        <v>0</v>
      </c>
      <c r="F124" s="53">
        <v>-445859216</v>
      </c>
      <c r="G124" s="53">
        <v>24712210000</v>
      </c>
      <c r="H124" s="53">
        <v>1150668699</v>
      </c>
      <c r="I124" s="53">
        <v>16679084939</v>
      </c>
      <c r="J124" s="54">
        <v>67.489999999999995</v>
      </c>
      <c r="K124" s="53">
        <v>8033125061</v>
      </c>
    </row>
    <row r="125" spans="1:11" x14ac:dyDescent="0.2">
      <c r="A125" s="49" t="s">
        <v>134</v>
      </c>
      <c r="B125" s="49" t="s">
        <v>361</v>
      </c>
      <c r="C125" s="49" t="s">
        <v>362</v>
      </c>
      <c r="D125" s="53">
        <v>25158069216</v>
      </c>
      <c r="E125" s="53">
        <v>0</v>
      </c>
      <c r="F125" s="53">
        <v>-445859216</v>
      </c>
      <c r="G125" s="53">
        <v>24712210000</v>
      </c>
      <c r="H125" s="53">
        <v>1150668699</v>
      </c>
      <c r="I125" s="53">
        <v>16679084939</v>
      </c>
      <c r="J125" s="54">
        <v>67.489999999999995</v>
      </c>
      <c r="K125" s="53">
        <v>8033125061</v>
      </c>
    </row>
    <row r="126" spans="1:11" x14ac:dyDescent="0.2">
      <c r="A126" s="49" t="s">
        <v>134</v>
      </c>
      <c r="B126" s="49" t="s">
        <v>299</v>
      </c>
      <c r="C126" s="49" t="s">
        <v>300</v>
      </c>
      <c r="D126" s="53">
        <v>6636995128</v>
      </c>
      <c r="E126" s="53">
        <v>0</v>
      </c>
      <c r="F126" s="53">
        <v>0</v>
      </c>
      <c r="G126" s="53">
        <v>6636995128</v>
      </c>
      <c r="H126" s="53">
        <v>121638978</v>
      </c>
      <c r="I126" s="53">
        <v>5506461710</v>
      </c>
      <c r="J126" s="54">
        <v>82.97</v>
      </c>
      <c r="K126" s="53">
        <v>1130533418</v>
      </c>
    </row>
    <row r="127" spans="1:11" x14ac:dyDescent="0.2">
      <c r="A127" s="49" t="s">
        <v>134</v>
      </c>
      <c r="B127" s="49" t="s">
        <v>289</v>
      </c>
      <c r="C127" s="49" t="s">
        <v>290</v>
      </c>
      <c r="D127" s="53">
        <v>2143382645</v>
      </c>
      <c r="E127" s="53">
        <v>0</v>
      </c>
      <c r="F127" s="53">
        <v>-105869654</v>
      </c>
      <c r="G127" s="53">
        <v>2037512991</v>
      </c>
      <c r="H127" s="53">
        <v>38472700</v>
      </c>
      <c r="I127" s="53">
        <v>1988687267</v>
      </c>
      <c r="J127" s="54">
        <v>97.6</v>
      </c>
      <c r="K127" s="53">
        <v>48825724</v>
      </c>
    </row>
    <row r="128" spans="1:11" x14ac:dyDescent="0.2">
      <c r="A128" s="49" t="s">
        <v>134</v>
      </c>
      <c r="B128" s="49" t="s">
        <v>291</v>
      </c>
      <c r="C128" s="49" t="s">
        <v>292</v>
      </c>
      <c r="D128" s="53">
        <v>657126111</v>
      </c>
      <c r="E128" s="53">
        <v>0</v>
      </c>
      <c r="F128" s="53">
        <v>0</v>
      </c>
      <c r="G128" s="53">
        <v>657126111</v>
      </c>
      <c r="H128" s="53">
        <v>13097627</v>
      </c>
      <c r="I128" s="53">
        <v>216560632</v>
      </c>
      <c r="J128" s="54">
        <v>32.96</v>
      </c>
      <c r="K128" s="53">
        <v>440565479</v>
      </c>
    </row>
    <row r="129" spans="1:11" x14ac:dyDescent="0.2">
      <c r="A129" s="49" t="s">
        <v>134</v>
      </c>
      <c r="B129" s="49" t="s">
        <v>363</v>
      </c>
      <c r="C129" s="49" t="s">
        <v>364</v>
      </c>
      <c r="D129" s="53">
        <v>279600670</v>
      </c>
      <c r="E129" s="53">
        <v>0</v>
      </c>
      <c r="F129" s="53">
        <v>-279600670</v>
      </c>
      <c r="G129" s="53">
        <v>0</v>
      </c>
      <c r="H129" s="53">
        <v>0</v>
      </c>
      <c r="I129" s="53">
        <v>0</v>
      </c>
      <c r="J129" s="54">
        <v>0</v>
      </c>
      <c r="K129" s="53">
        <v>0</v>
      </c>
    </row>
    <row r="130" spans="1:11" x14ac:dyDescent="0.2">
      <c r="A130" s="49" t="s">
        <v>134</v>
      </c>
      <c r="B130" s="49" t="s">
        <v>365</v>
      </c>
      <c r="C130" s="49" t="s">
        <v>366</v>
      </c>
      <c r="D130" s="53">
        <v>690462098</v>
      </c>
      <c r="E130" s="53">
        <v>0</v>
      </c>
      <c r="F130" s="53">
        <v>0</v>
      </c>
      <c r="G130" s="53">
        <v>690462098</v>
      </c>
      <c r="H130" s="53">
        <v>68883335</v>
      </c>
      <c r="I130" s="53">
        <v>577984659</v>
      </c>
      <c r="J130" s="54">
        <v>83.71</v>
      </c>
      <c r="K130" s="53">
        <v>112477439</v>
      </c>
    </row>
    <row r="131" spans="1:11" x14ac:dyDescent="0.2">
      <c r="A131" s="49" t="s">
        <v>134</v>
      </c>
      <c r="B131" s="49" t="s">
        <v>367</v>
      </c>
      <c r="C131" s="49" t="s">
        <v>368</v>
      </c>
      <c r="D131" s="53">
        <v>1785000</v>
      </c>
      <c r="E131" s="53">
        <v>0</v>
      </c>
      <c r="F131" s="53">
        <v>-1785000</v>
      </c>
      <c r="G131" s="53">
        <v>0</v>
      </c>
      <c r="H131" s="53">
        <v>0</v>
      </c>
      <c r="I131" s="53">
        <v>0</v>
      </c>
      <c r="J131" s="54">
        <v>0</v>
      </c>
      <c r="K131" s="53">
        <v>0</v>
      </c>
    </row>
    <row r="132" spans="1:11" x14ac:dyDescent="0.2">
      <c r="A132" s="49" t="s">
        <v>134</v>
      </c>
      <c r="B132" s="49" t="s">
        <v>293</v>
      </c>
      <c r="C132" s="49" t="s">
        <v>294</v>
      </c>
      <c r="D132" s="53">
        <v>185419010</v>
      </c>
      <c r="E132" s="53">
        <v>0</v>
      </c>
      <c r="F132" s="53">
        <v>0</v>
      </c>
      <c r="G132" s="53">
        <v>185419010</v>
      </c>
      <c r="H132" s="53">
        <v>0</v>
      </c>
      <c r="I132" s="53">
        <v>182640332</v>
      </c>
      <c r="J132" s="54">
        <v>98.5</v>
      </c>
      <c r="K132" s="53">
        <v>2778678</v>
      </c>
    </row>
    <row r="133" spans="1:11" x14ac:dyDescent="0.2">
      <c r="A133" s="49" t="s">
        <v>134</v>
      </c>
      <c r="B133" s="49" t="s">
        <v>369</v>
      </c>
      <c r="C133" s="49" t="s">
        <v>370</v>
      </c>
      <c r="D133" s="53">
        <v>570000000</v>
      </c>
      <c r="E133" s="53">
        <v>0</v>
      </c>
      <c r="F133" s="53">
        <v>0</v>
      </c>
      <c r="G133" s="53">
        <v>570000000</v>
      </c>
      <c r="H133" s="53">
        <v>87915712</v>
      </c>
      <c r="I133" s="53">
        <v>224442668</v>
      </c>
      <c r="J133" s="54">
        <v>39.380000000000003</v>
      </c>
      <c r="K133" s="53">
        <v>345557332</v>
      </c>
    </row>
    <row r="134" spans="1:11" x14ac:dyDescent="0.2">
      <c r="A134" s="49" t="s">
        <v>134</v>
      </c>
      <c r="B134" s="49" t="s">
        <v>371</v>
      </c>
      <c r="C134" s="49" t="s">
        <v>372</v>
      </c>
      <c r="D134" s="53">
        <v>5423958273</v>
      </c>
      <c r="E134" s="53">
        <v>0</v>
      </c>
      <c r="F134" s="53">
        <v>0</v>
      </c>
      <c r="G134" s="53">
        <v>5423958273</v>
      </c>
      <c r="H134" s="53">
        <v>194332336</v>
      </c>
      <c r="I134" s="53">
        <v>3469689433</v>
      </c>
      <c r="J134" s="54">
        <v>63.97</v>
      </c>
      <c r="K134" s="53">
        <v>1954268840</v>
      </c>
    </row>
    <row r="135" spans="1:11" x14ac:dyDescent="0.2">
      <c r="A135" s="49" t="s">
        <v>134</v>
      </c>
      <c r="B135" s="49" t="s">
        <v>357</v>
      </c>
      <c r="C135" s="49" t="s">
        <v>358</v>
      </c>
      <c r="D135" s="53">
        <v>3796014328</v>
      </c>
      <c r="E135" s="53">
        <v>0</v>
      </c>
      <c r="F135" s="53">
        <v>0</v>
      </c>
      <c r="G135" s="53">
        <v>3796014328</v>
      </c>
      <c r="H135" s="53">
        <v>527753582</v>
      </c>
      <c r="I135" s="53">
        <v>1666527880</v>
      </c>
      <c r="J135" s="54">
        <v>43.9</v>
      </c>
      <c r="K135" s="53">
        <v>2129486448</v>
      </c>
    </row>
    <row r="136" spans="1:11" x14ac:dyDescent="0.2">
      <c r="A136" s="49" t="s">
        <v>134</v>
      </c>
      <c r="B136" s="49" t="s">
        <v>295</v>
      </c>
      <c r="C136" s="49" t="s">
        <v>296</v>
      </c>
      <c r="D136" s="53">
        <v>875811958</v>
      </c>
      <c r="E136" s="53">
        <v>0</v>
      </c>
      <c r="F136" s="53">
        <v>-58603892</v>
      </c>
      <c r="G136" s="53">
        <v>817208066</v>
      </c>
      <c r="H136" s="53">
        <v>0</v>
      </c>
      <c r="I136" s="53">
        <v>817208066</v>
      </c>
      <c r="J136" s="54">
        <v>100</v>
      </c>
      <c r="K136" s="53">
        <v>0</v>
      </c>
    </row>
    <row r="137" spans="1:11" x14ac:dyDescent="0.2">
      <c r="A137" s="49" t="s">
        <v>134</v>
      </c>
      <c r="B137" s="49" t="s">
        <v>301</v>
      </c>
      <c r="C137" s="49" t="s">
        <v>302</v>
      </c>
      <c r="D137" s="53">
        <v>2381055430</v>
      </c>
      <c r="E137" s="53">
        <v>0</v>
      </c>
      <c r="F137" s="53">
        <v>0</v>
      </c>
      <c r="G137" s="53">
        <v>2381055430</v>
      </c>
      <c r="H137" s="53">
        <v>98574429</v>
      </c>
      <c r="I137" s="53">
        <v>1071118988</v>
      </c>
      <c r="J137" s="54">
        <v>44.99</v>
      </c>
      <c r="K137" s="53">
        <v>1309936442</v>
      </c>
    </row>
    <row r="138" spans="1:11" x14ac:dyDescent="0.2">
      <c r="A138" s="49" t="s">
        <v>134</v>
      </c>
      <c r="B138" s="49" t="s">
        <v>373</v>
      </c>
      <c r="C138" s="49" t="s">
        <v>374</v>
      </c>
      <c r="D138" s="53">
        <v>1516458565</v>
      </c>
      <c r="E138" s="53">
        <v>0</v>
      </c>
      <c r="F138" s="53">
        <v>0</v>
      </c>
      <c r="G138" s="53">
        <v>1516458565</v>
      </c>
      <c r="H138" s="53">
        <v>0</v>
      </c>
      <c r="I138" s="53">
        <v>957763304</v>
      </c>
      <c r="J138" s="54">
        <v>63.16</v>
      </c>
      <c r="K138" s="53">
        <v>558695261</v>
      </c>
    </row>
    <row r="139" spans="1:11" x14ac:dyDescent="0.2">
      <c r="A139" s="49" t="s">
        <v>134</v>
      </c>
      <c r="B139" s="49" t="s">
        <v>375</v>
      </c>
      <c r="C139" s="49" t="s">
        <v>376</v>
      </c>
      <c r="D139" s="53">
        <v>2720488380</v>
      </c>
      <c r="E139" s="53">
        <v>0</v>
      </c>
      <c r="F139" s="53">
        <v>-2944096</v>
      </c>
      <c r="G139" s="53">
        <v>2717544284</v>
      </c>
      <c r="H139" s="53">
        <v>0</v>
      </c>
      <c r="I139" s="53">
        <v>2612371594</v>
      </c>
      <c r="J139" s="54">
        <v>96.13</v>
      </c>
      <c r="K139" s="53">
        <v>105172690</v>
      </c>
    </row>
    <row r="140" spans="1:11" x14ac:dyDescent="0.2">
      <c r="A140" s="49" t="s">
        <v>134</v>
      </c>
      <c r="B140" s="49" t="s">
        <v>377</v>
      </c>
      <c r="C140" s="49" t="s">
        <v>378</v>
      </c>
      <c r="D140" s="53">
        <v>2720488380</v>
      </c>
      <c r="E140" s="53">
        <v>0</v>
      </c>
      <c r="F140" s="53">
        <v>-2944096</v>
      </c>
      <c r="G140" s="53">
        <v>2717544284</v>
      </c>
      <c r="H140" s="53">
        <v>0</v>
      </c>
      <c r="I140" s="53">
        <v>2612371594</v>
      </c>
      <c r="J140" s="54">
        <v>96.13</v>
      </c>
      <c r="K140" s="53">
        <v>105172690</v>
      </c>
    </row>
    <row r="141" spans="1:11" x14ac:dyDescent="0.2">
      <c r="A141" s="49" t="s">
        <v>134</v>
      </c>
      <c r="B141" s="49" t="s">
        <v>379</v>
      </c>
      <c r="C141" s="49" t="s">
        <v>380</v>
      </c>
      <c r="D141" s="53">
        <v>2720488380</v>
      </c>
      <c r="E141" s="53">
        <v>0</v>
      </c>
      <c r="F141" s="53">
        <v>-2944096</v>
      </c>
      <c r="G141" s="53">
        <v>2717544284</v>
      </c>
      <c r="H141" s="53">
        <v>0</v>
      </c>
      <c r="I141" s="53">
        <v>2612371594</v>
      </c>
      <c r="J141" s="54">
        <v>96.13</v>
      </c>
      <c r="K141" s="53">
        <v>105172690</v>
      </c>
    </row>
    <row r="142" spans="1:11" x14ac:dyDescent="0.2">
      <c r="A142" s="49" t="s">
        <v>134</v>
      </c>
      <c r="B142" s="49" t="s">
        <v>321</v>
      </c>
      <c r="C142" s="49" t="s">
        <v>322</v>
      </c>
      <c r="D142" s="53">
        <v>245315690</v>
      </c>
      <c r="E142" s="53">
        <v>0</v>
      </c>
      <c r="F142" s="53">
        <v>-2944096</v>
      </c>
      <c r="G142" s="53">
        <v>242371594</v>
      </c>
      <c r="H142" s="53">
        <v>0</v>
      </c>
      <c r="I142" s="53">
        <v>242371594</v>
      </c>
      <c r="J142" s="54">
        <v>100</v>
      </c>
      <c r="K142" s="53">
        <v>0</v>
      </c>
    </row>
    <row r="143" spans="1:11" x14ac:dyDescent="0.2">
      <c r="A143" s="49" t="s">
        <v>134</v>
      </c>
      <c r="B143" s="49" t="s">
        <v>323</v>
      </c>
      <c r="C143" s="49" t="s">
        <v>324</v>
      </c>
      <c r="D143" s="53">
        <v>2475172690</v>
      </c>
      <c r="E143" s="53">
        <v>0</v>
      </c>
      <c r="F143" s="53">
        <v>0</v>
      </c>
      <c r="G143" s="53">
        <v>2475172690</v>
      </c>
      <c r="H143" s="53">
        <v>0</v>
      </c>
      <c r="I143" s="53">
        <v>2370000000</v>
      </c>
      <c r="J143" s="54">
        <v>95.75</v>
      </c>
      <c r="K143" s="53">
        <v>105172690</v>
      </c>
    </row>
    <row r="144" spans="1:11" x14ac:dyDescent="0.2">
      <c r="A144" s="49" t="s">
        <v>134</v>
      </c>
      <c r="B144" s="49" t="s">
        <v>381</v>
      </c>
      <c r="C144" s="49" t="s">
        <v>382</v>
      </c>
      <c r="D144" s="53">
        <v>6378458194</v>
      </c>
      <c r="E144" s="53">
        <v>-1312800</v>
      </c>
      <c r="F144" s="53">
        <v>-52779020</v>
      </c>
      <c r="G144" s="53">
        <v>6325679174</v>
      </c>
      <c r="H144" s="53">
        <v>136473220</v>
      </c>
      <c r="I144" s="53">
        <v>4469960303</v>
      </c>
      <c r="J144" s="54">
        <v>70.66</v>
      </c>
      <c r="K144" s="53">
        <v>1855718871</v>
      </c>
    </row>
    <row r="145" spans="1:11" x14ac:dyDescent="0.2">
      <c r="A145" s="49" t="s">
        <v>134</v>
      </c>
      <c r="B145" s="49" t="s">
        <v>383</v>
      </c>
      <c r="C145" s="49" t="s">
        <v>384</v>
      </c>
      <c r="D145" s="53">
        <v>6378458194</v>
      </c>
      <c r="E145" s="53">
        <v>-1312800</v>
      </c>
      <c r="F145" s="53">
        <v>-52779020</v>
      </c>
      <c r="G145" s="53">
        <v>6325679174</v>
      </c>
      <c r="H145" s="53">
        <v>136473220</v>
      </c>
      <c r="I145" s="53">
        <v>4469960303</v>
      </c>
      <c r="J145" s="54">
        <v>70.66</v>
      </c>
      <c r="K145" s="53">
        <v>1855718871</v>
      </c>
    </row>
    <row r="146" spans="1:11" x14ac:dyDescent="0.2">
      <c r="A146" s="49" t="s">
        <v>134</v>
      </c>
      <c r="B146" s="49" t="s">
        <v>385</v>
      </c>
      <c r="C146" s="49" t="s">
        <v>386</v>
      </c>
      <c r="D146" s="53">
        <v>6378458194</v>
      </c>
      <c r="E146" s="53">
        <v>-1312800</v>
      </c>
      <c r="F146" s="53">
        <v>-52779020</v>
      </c>
      <c r="G146" s="53">
        <v>6325679174</v>
      </c>
      <c r="H146" s="53">
        <v>136473220</v>
      </c>
      <c r="I146" s="53">
        <v>4469960303</v>
      </c>
      <c r="J146" s="54">
        <v>70.66</v>
      </c>
      <c r="K146" s="53">
        <v>1855718871</v>
      </c>
    </row>
    <row r="147" spans="1:11" x14ac:dyDescent="0.2">
      <c r="A147" s="49" t="s">
        <v>134</v>
      </c>
      <c r="B147" s="49" t="s">
        <v>289</v>
      </c>
      <c r="C147" s="49" t="s">
        <v>290</v>
      </c>
      <c r="D147" s="53">
        <v>2730508266</v>
      </c>
      <c r="E147" s="53">
        <v>-1312800</v>
      </c>
      <c r="F147" s="53">
        <v>-52779017</v>
      </c>
      <c r="G147" s="53">
        <v>2677729249</v>
      </c>
      <c r="H147" s="53">
        <v>0</v>
      </c>
      <c r="I147" s="53">
        <v>2158556043</v>
      </c>
      <c r="J147" s="54">
        <v>80.61</v>
      </c>
      <c r="K147" s="53">
        <v>519173206</v>
      </c>
    </row>
    <row r="148" spans="1:11" x14ac:dyDescent="0.2">
      <c r="A148" s="49" t="s">
        <v>134</v>
      </c>
      <c r="B148" s="49" t="s">
        <v>387</v>
      </c>
      <c r="C148" s="49" t="s">
        <v>388</v>
      </c>
      <c r="D148" s="53">
        <v>1034776874</v>
      </c>
      <c r="E148" s="53">
        <v>0</v>
      </c>
      <c r="F148" s="53">
        <v>0</v>
      </c>
      <c r="G148" s="53">
        <v>1034776874</v>
      </c>
      <c r="H148" s="53">
        <v>0</v>
      </c>
      <c r="I148" s="53">
        <v>448775527</v>
      </c>
      <c r="J148" s="54">
        <v>43.37</v>
      </c>
      <c r="K148" s="53">
        <v>586001347</v>
      </c>
    </row>
    <row r="149" spans="1:11" x14ac:dyDescent="0.2">
      <c r="A149" s="49" t="s">
        <v>134</v>
      </c>
      <c r="B149" s="49" t="s">
        <v>333</v>
      </c>
      <c r="C149" s="49" t="s">
        <v>334</v>
      </c>
      <c r="D149" s="53">
        <v>273447132</v>
      </c>
      <c r="E149" s="53">
        <v>0</v>
      </c>
      <c r="F149" s="53">
        <v>0</v>
      </c>
      <c r="G149" s="53">
        <v>273447132</v>
      </c>
      <c r="H149" s="53">
        <v>0</v>
      </c>
      <c r="I149" s="53">
        <v>233807353</v>
      </c>
      <c r="J149" s="54">
        <v>85.5</v>
      </c>
      <c r="K149" s="53">
        <v>39639779</v>
      </c>
    </row>
    <row r="150" spans="1:11" x14ac:dyDescent="0.2">
      <c r="A150" s="49" t="s">
        <v>134</v>
      </c>
      <c r="B150" s="49" t="s">
        <v>389</v>
      </c>
      <c r="C150" s="49" t="s">
        <v>390</v>
      </c>
      <c r="D150" s="53">
        <v>987881559</v>
      </c>
      <c r="E150" s="53">
        <v>0</v>
      </c>
      <c r="F150" s="53">
        <v>0</v>
      </c>
      <c r="G150" s="53">
        <v>987881559</v>
      </c>
      <c r="H150" s="53">
        <v>130783970</v>
      </c>
      <c r="I150" s="53">
        <v>953403342</v>
      </c>
      <c r="J150" s="54">
        <v>96.51</v>
      </c>
      <c r="K150" s="53">
        <v>34478217</v>
      </c>
    </row>
    <row r="151" spans="1:11" x14ac:dyDescent="0.2">
      <c r="A151" s="49" t="s">
        <v>134</v>
      </c>
      <c r="B151" s="49" t="s">
        <v>335</v>
      </c>
      <c r="C151" s="49" t="s">
        <v>336</v>
      </c>
      <c r="D151" s="53">
        <v>70836621</v>
      </c>
      <c r="E151" s="53">
        <v>0</v>
      </c>
      <c r="F151" s="53">
        <v>0</v>
      </c>
      <c r="G151" s="53">
        <v>70836621</v>
      </c>
      <c r="H151" s="53">
        <v>0</v>
      </c>
      <c r="I151" s="53">
        <v>6177850</v>
      </c>
      <c r="J151" s="54">
        <v>8.7200000000000006</v>
      </c>
      <c r="K151" s="53">
        <v>64658771</v>
      </c>
    </row>
    <row r="152" spans="1:11" x14ac:dyDescent="0.2">
      <c r="A152" s="49" t="s">
        <v>134</v>
      </c>
      <c r="B152" s="49" t="s">
        <v>355</v>
      </c>
      <c r="C152" s="49" t="s">
        <v>356</v>
      </c>
      <c r="D152" s="53">
        <v>525231326</v>
      </c>
      <c r="E152" s="53">
        <v>0</v>
      </c>
      <c r="F152" s="53">
        <v>0</v>
      </c>
      <c r="G152" s="53">
        <v>525231326</v>
      </c>
      <c r="H152" s="53">
        <v>5689250</v>
      </c>
      <c r="I152" s="53">
        <v>524287010</v>
      </c>
      <c r="J152" s="54">
        <v>99.82</v>
      </c>
      <c r="K152" s="53">
        <v>944316</v>
      </c>
    </row>
    <row r="153" spans="1:11" x14ac:dyDescent="0.2">
      <c r="A153" s="49" t="s">
        <v>134</v>
      </c>
      <c r="B153" s="49" t="s">
        <v>369</v>
      </c>
      <c r="C153" s="49" t="s">
        <v>370</v>
      </c>
      <c r="D153" s="53">
        <v>755776416</v>
      </c>
      <c r="E153" s="53">
        <v>0</v>
      </c>
      <c r="F153" s="53">
        <v>-3</v>
      </c>
      <c r="G153" s="53">
        <v>755776413</v>
      </c>
      <c r="H153" s="53">
        <v>0</v>
      </c>
      <c r="I153" s="53">
        <v>144953178</v>
      </c>
      <c r="J153" s="54">
        <v>19.18</v>
      </c>
      <c r="K153" s="53">
        <v>610823235</v>
      </c>
    </row>
    <row r="154" spans="1:11" x14ac:dyDescent="0.2">
      <c r="A154" s="55"/>
      <c r="B154" s="56"/>
      <c r="C154" s="56"/>
      <c r="D154" s="56"/>
      <c r="E154" s="56"/>
      <c r="F154" s="56"/>
      <c r="G154" s="56"/>
      <c r="H154" s="56"/>
      <c r="I154" s="56"/>
      <c r="J154" s="56"/>
      <c r="K154" s="57"/>
    </row>
    <row r="155" spans="1:11" x14ac:dyDescent="0.2">
      <c r="A155" s="58"/>
      <c r="B155" s="59"/>
      <c r="C155" s="59"/>
      <c r="D155" s="59"/>
      <c r="E155" s="59"/>
      <c r="F155" s="59"/>
      <c r="G155" s="59"/>
      <c r="H155" s="59"/>
      <c r="I155" s="59"/>
      <c r="J155" s="59"/>
      <c r="K155" s="60"/>
    </row>
    <row r="156" spans="1:11" x14ac:dyDescent="0.2">
      <c r="A156" s="58"/>
      <c r="B156" s="59"/>
      <c r="C156" s="59"/>
      <c r="D156" s="59"/>
      <c r="E156" s="59"/>
      <c r="F156" s="59"/>
      <c r="G156" s="59"/>
      <c r="H156" s="59"/>
      <c r="I156" s="59"/>
      <c r="J156" s="59"/>
      <c r="K156" s="60"/>
    </row>
    <row r="157" spans="1:11" x14ac:dyDescent="0.2">
      <c r="A157" s="58"/>
      <c r="B157" s="59"/>
      <c r="C157" s="59"/>
      <c r="D157" s="59"/>
      <c r="E157" s="59"/>
      <c r="F157" s="59"/>
      <c r="G157" s="59"/>
      <c r="H157" s="59"/>
      <c r="I157" s="59"/>
      <c r="J157" s="59"/>
      <c r="K157" s="60"/>
    </row>
    <row r="158" spans="1:11" x14ac:dyDescent="0.2">
      <c r="A158" s="58"/>
      <c r="B158" s="59"/>
      <c r="C158" s="59"/>
      <c r="D158" s="59"/>
      <c r="E158" s="59"/>
      <c r="F158" s="59"/>
      <c r="G158" s="59"/>
      <c r="H158" s="59"/>
      <c r="I158" s="59"/>
      <c r="J158" s="59"/>
      <c r="K158" s="60"/>
    </row>
    <row r="159" spans="1:11" x14ac:dyDescent="0.2">
      <c r="A159" s="58"/>
      <c r="B159" s="59"/>
      <c r="C159" s="56" t="s">
        <v>112</v>
      </c>
      <c r="D159" s="59"/>
      <c r="E159" s="59"/>
      <c r="F159" s="59"/>
      <c r="G159" s="61" t="s">
        <v>113</v>
      </c>
      <c r="H159" s="61"/>
      <c r="I159" s="59"/>
      <c r="J159" s="59"/>
      <c r="K159" s="60"/>
    </row>
    <row r="160" spans="1:11" x14ac:dyDescent="0.2">
      <c r="A160" s="58"/>
      <c r="B160" s="59"/>
      <c r="C160" s="59" t="s">
        <v>114</v>
      </c>
      <c r="D160" s="59"/>
      <c r="E160" s="59"/>
      <c r="F160" s="59"/>
      <c r="G160" s="62" t="s">
        <v>115</v>
      </c>
      <c r="H160" s="62"/>
      <c r="I160" s="59"/>
      <c r="J160" s="59"/>
      <c r="K160" s="60"/>
    </row>
    <row r="161" spans="1:11" x14ac:dyDescent="0.2">
      <c r="A161" s="58"/>
      <c r="B161" s="59"/>
      <c r="C161" s="59" t="s">
        <v>116</v>
      </c>
      <c r="D161" s="59"/>
      <c r="E161" s="59"/>
      <c r="F161" s="59"/>
      <c r="G161" s="62" t="s">
        <v>117</v>
      </c>
      <c r="H161" s="62"/>
      <c r="I161" s="59"/>
      <c r="J161" s="59"/>
      <c r="K161" s="60"/>
    </row>
    <row r="162" spans="1:11" x14ac:dyDescent="0.2">
      <c r="A162" s="63"/>
      <c r="B162" s="64"/>
      <c r="C162" s="64" t="s">
        <v>118</v>
      </c>
      <c r="D162" s="64"/>
      <c r="E162" s="64"/>
      <c r="F162" s="64"/>
      <c r="G162" s="65" t="s">
        <v>118</v>
      </c>
      <c r="H162" s="65"/>
      <c r="I162" s="64"/>
      <c r="J162" s="64"/>
      <c r="K162" s="66"/>
    </row>
  </sheetData>
  <mergeCells count="10">
    <mergeCell ref="G159:H159"/>
    <mergeCell ref="G160:H160"/>
    <mergeCell ref="G161:H161"/>
    <mergeCell ref="G162:H162"/>
    <mergeCell ref="A1:K1"/>
    <mergeCell ref="A2:K2"/>
    <mergeCell ref="A3:K3"/>
    <mergeCell ref="A4:K4"/>
    <mergeCell ref="J5:K5"/>
    <mergeCell ref="J6:K6"/>
  </mergeCells>
  <printOptions horizontalCentered="1"/>
  <pageMargins left="0.55118110236220474" right="0.55118110236220474" top="0.59055118110236227" bottom="0.59055118110236227" header="0.51181102362204722" footer="0.51181102362204722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9BDA-9E6D-487A-B5E0-9D2F14596D18}">
  <dimension ref="A1:M30"/>
  <sheetViews>
    <sheetView workbookViewId="0">
      <selection activeCell="A13" sqref="A13"/>
    </sheetView>
  </sheetViews>
  <sheetFormatPr baseColWidth="10" defaultColWidth="63.85546875" defaultRowHeight="15" x14ac:dyDescent="0.25"/>
  <cols>
    <col min="1" max="1" width="63.85546875" style="114"/>
    <col min="2" max="4" width="18" customWidth="1"/>
    <col min="5" max="5" width="17.140625" customWidth="1"/>
    <col min="6" max="6" width="15.85546875" customWidth="1"/>
    <col min="7" max="7" width="17.7109375" customWidth="1"/>
    <col min="8" max="8" width="18.28515625" customWidth="1"/>
    <col min="9" max="9" width="10.7109375" customWidth="1"/>
    <col min="10" max="10" width="14.85546875" customWidth="1"/>
    <col min="11" max="11" width="10.5703125" customWidth="1"/>
    <col min="12" max="12" width="12.85546875" customWidth="1"/>
    <col min="13" max="13" width="8.85546875" customWidth="1"/>
  </cols>
  <sheetData>
    <row r="1" spans="1:13" s="71" customFormat="1" ht="15.75" x14ac:dyDescent="0.25">
      <c r="A1" s="68" t="s">
        <v>104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15.75" x14ac:dyDescent="0.25">
      <c r="A2" s="72" t="s">
        <v>105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x14ac:dyDescent="0.25">
      <c r="A3" s="72" t="s">
        <v>106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x14ac:dyDescent="0.25">
      <c r="A4" s="75" t="s">
        <v>391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</row>
    <row r="5" spans="1:13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</row>
    <row r="6" spans="1:13" x14ac:dyDescent="0.25">
      <c r="A6" s="81" t="s">
        <v>392</v>
      </c>
      <c r="B6" s="82"/>
      <c r="C6" s="82"/>
      <c r="D6" s="82"/>
      <c r="E6" s="82"/>
      <c r="F6" s="82"/>
      <c r="G6" s="82"/>
      <c r="H6" s="82"/>
      <c r="I6" s="83"/>
      <c r="J6" s="84" t="s">
        <v>393</v>
      </c>
      <c r="K6" s="84"/>
      <c r="L6" s="84"/>
      <c r="M6" s="85"/>
    </row>
    <row r="7" spans="1:13" x14ac:dyDescent="0.25">
      <c r="A7" s="86" t="s">
        <v>394</v>
      </c>
      <c r="B7" s="87"/>
      <c r="C7" s="87"/>
      <c r="D7" s="87"/>
      <c r="E7" s="87"/>
      <c r="F7" s="87"/>
      <c r="G7" s="87"/>
      <c r="H7" s="87"/>
      <c r="I7" s="88"/>
      <c r="J7" s="89" t="s">
        <v>395</v>
      </c>
      <c r="K7" s="89"/>
      <c r="L7" s="89"/>
      <c r="M7" s="90"/>
    </row>
    <row r="8" spans="1:13" ht="26.25" x14ac:dyDescent="0.25">
      <c r="A8" s="91" t="s">
        <v>396</v>
      </c>
      <c r="B8" s="92" t="s">
        <v>397</v>
      </c>
      <c r="C8" s="92" t="s">
        <v>2</v>
      </c>
      <c r="D8" s="93" t="s">
        <v>398</v>
      </c>
      <c r="E8" s="93" t="s">
        <v>399</v>
      </c>
      <c r="F8" s="92" t="s">
        <v>400</v>
      </c>
      <c r="G8" s="93" t="s">
        <v>401</v>
      </c>
      <c r="H8" s="93" t="s">
        <v>402</v>
      </c>
      <c r="I8" s="91" t="s">
        <v>403</v>
      </c>
      <c r="J8" s="94" t="s">
        <v>404</v>
      </c>
      <c r="K8" s="94" t="s">
        <v>405</v>
      </c>
      <c r="L8" s="94" t="s">
        <v>406</v>
      </c>
      <c r="M8" s="91" t="s">
        <v>407</v>
      </c>
    </row>
    <row r="9" spans="1:13" x14ac:dyDescent="0.25">
      <c r="A9" s="95" t="s">
        <v>20</v>
      </c>
      <c r="B9" s="96">
        <v>-378470965000</v>
      </c>
      <c r="C9" s="95" t="s">
        <v>408</v>
      </c>
      <c r="D9" s="95" t="s">
        <v>408</v>
      </c>
      <c r="E9" s="96">
        <v>-378470965000</v>
      </c>
      <c r="F9" s="96">
        <v>-24229676092</v>
      </c>
      <c r="G9" s="96">
        <v>-193300432680</v>
      </c>
      <c r="H9" s="96">
        <v>-185170532320</v>
      </c>
      <c r="I9" s="95">
        <v>51.07</v>
      </c>
      <c r="J9" s="95" t="s">
        <v>408</v>
      </c>
      <c r="K9" s="95" t="s">
        <v>408</v>
      </c>
      <c r="L9" s="95" t="s">
        <v>408</v>
      </c>
      <c r="M9" s="95">
        <v>0</v>
      </c>
    </row>
    <row r="10" spans="1:13" x14ac:dyDescent="0.25">
      <c r="A10" s="95" t="s">
        <v>21</v>
      </c>
      <c r="B10" s="96">
        <v>-378470965000</v>
      </c>
      <c r="C10" s="95" t="s">
        <v>408</v>
      </c>
      <c r="D10" s="95" t="s">
        <v>408</v>
      </c>
      <c r="E10" s="96">
        <v>-378470965000</v>
      </c>
      <c r="F10" s="96">
        <v>-24229676092</v>
      </c>
      <c r="G10" s="96">
        <v>-193300432680</v>
      </c>
      <c r="H10" s="96">
        <v>-185170532320</v>
      </c>
      <c r="I10" s="95">
        <v>51.07</v>
      </c>
      <c r="J10" s="95" t="s">
        <v>408</v>
      </c>
      <c r="K10" s="95" t="s">
        <v>408</v>
      </c>
      <c r="L10" s="95" t="s">
        <v>408</v>
      </c>
      <c r="M10" s="95">
        <v>0</v>
      </c>
    </row>
    <row r="11" spans="1:13" x14ac:dyDescent="0.25">
      <c r="A11" s="97" t="s">
        <v>409</v>
      </c>
      <c r="B11" s="97" t="s">
        <v>408</v>
      </c>
      <c r="C11" s="97" t="s">
        <v>408</v>
      </c>
      <c r="D11" s="97" t="s">
        <v>408</v>
      </c>
      <c r="E11" s="97" t="s">
        <v>408</v>
      </c>
      <c r="F11" s="97" t="s">
        <v>408</v>
      </c>
      <c r="G11" s="98">
        <v>-4566655</v>
      </c>
      <c r="H11" s="98">
        <v>4566655</v>
      </c>
      <c r="I11" s="97">
        <v>0</v>
      </c>
      <c r="J11" s="97" t="s">
        <v>408</v>
      </c>
      <c r="K11" s="97" t="s">
        <v>408</v>
      </c>
      <c r="L11" s="97" t="s">
        <v>408</v>
      </c>
      <c r="M11" s="97">
        <v>0</v>
      </c>
    </row>
    <row r="12" spans="1:13" x14ac:dyDescent="0.25">
      <c r="A12" s="97" t="s">
        <v>410</v>
      </c>
      <c r="B12" s="98">
        <v>-30446000</v>
      </c>
      <c r="C12" s="97" t="s">
        <v>408</v>
      </c>
      <c r="D12" s="97" t="s">
        <v>408</v>
      </c>
      <c r="E12" s="98">
        <v>-30446000</v>
      </c>
      <c r="F12" s="98">
        <v>-2274135</v>
      </c>
      <c r="G12" s="98">
        <v>-29805396</v>
      </c>
      <c r="H12" s="98">
        <v>-640604</v>
      </c>
      <c r="I12" s="97">
        <v>97.9</v>
      </c>
      <c r="J12" s="97" t="s">
        <v>408</v>
      </c>
      <c r="K12" s="97" t="s">
        <v>408</v>
      </c>
      <c r="L12" s="97" t="s">
        <v>408</v>
      </c>
      <c r="M12" s="97">
        <v>0</v>
      </c>
    </row>
    <row r="13" spans="1:13" x14ac:dyDescent="0.25">
      <c r="A13" s="97" t="s">
        <v>411</v>
      </c>
      <c r="B13" s="98">
        <v>-190160000</v>
      </c>
      <c r="C13" s="97" t="s">
        <v>408</v>
      </c>
      <c r="D13" s="97" t="s">
        <v>408</v>
      </c>
      <c r="E13" s="98">
        <v>-190160000</v>
      </c>
      <c r="F13" s="97" t="s">
        <v>408</v>
      </c>
      <c r="G13" s="98">
        <v>-3653277900</v>
      </c>
      <c r="H13" s="98">
        <v>3463117900</v>
      </c>
      <c r="I13" s="97">
        <v>1921.16</v>
      </c>
      <c r="J13" s="97" t="s">
        <v>408</v>
      </c>
      <c r="K13" s="97" t="s">
        <v>408</v>
      </c>
      <c r="L13" s="97" t="s">
        <v>408</v>
      </c>
      <c r="M13" s="97">
        <v>0</v>
      </c>
    </row>
    <row r="14" spans="1:13" x14ac:dyDescent="0.25">
      <c r="A14" s="97" t="s">
        <v>412</v>
      </c>
      <c r="B14" s="98">
        <v>-1706545000</v>
      </c>
      <c r="C14" s="97" t="s">
        <v>408</v>
      </c>
      <c r="D14" s="97" t="s">
        <v>408</v>
      </c>
      <c r="E14" s="98">
        <v>-1706545000</v>
      </c>
      <c r="F14" s="97" t="s">
        <v>408</v>
      </c>
      <c r="G14" s="98">
        <v>-440606411</v>
      </c>
      <c r="H14" s="98">
        <v>-1265938589</v>
      </c>
      <c r="I14" s="97">
        <v>25.82</v>
      </c>
      <c r="J14" s="97" t="s">
        <v>408</v>
      </c>
      <c r="K14" s="97" t="s">
        <v>408</v>
      </c>
      <c r="L14" s="97" t="s">
        <v>408</v>
      </c>
      <c r="M14" s="97">
        <v>0</v>
      </c>
    </row>
    <row r="15" spans="1:13" x14ac:dyDescent="0.25">
      <c r="A15" s="97" t="s">
        <v>413</v>
      </c>
      <c r="B15" s="98">
        <v>-24075155000</v>
      </c>
      <c r="C15" s="97" t="s">
        <v>408</v>
      </c>
      <c r="D15" s="97" t="s">
        <v>408</v>
      </c>
      <c r="E15" s="98">
        <v>-24075155000</v>
      </c>
      <c r="F15" s="97" t="s">
        <v>408</v>
      </c>
      <c r="G15" s="98">
        <v>-24075155000</v>
      </c>
      <c r="H15" s="97" t="s">
        <v>408</v>
      </c>
      <c r="I15" s="97">
        <v>100</v>
      </c>
      <c r="J15" s="97" t="s">
        <v>408</v>
      </c>
      <c r="K15" s="97" t="s">
        <v>408</v>
      </c>
      <c r="L15" s="97" t="s">
        <v>408</v>
      </c>
      <c r="M15" s="97">
        <v>0</v>
      </c>
    </row>
    <row r="16" spans="1:13" x14ac:dyDescent="0.25">
      <c r="A16" s="97" t="s">
        <v>414</v>
      </c>
      <c r="B16" s="98">
        <v>-10889784000</v>
      </c>
      <c r="C16" s="97" t="s">
        <v>408</v>
      </c>
      <c r="D16" s="97" t="s">
        <v>408</v>
      </c>
      <c r="E16" s="98">
        <v>-10889784000</v>
      </c>
      <c r="F16" s="97" t="s">
        <v>408</v>
      </c>
      <c r="G16" s="98">
        <v>-10889784000</v>
      </c>
      <c r="H16" s="97" t="s">
        <v>408</v>
      </c>
      <c r="I16" s="97">
        <v>100</v>
      </c>
      <c r="J16" s="97" t="s">
        <v>408</v>
      </c>
      <c r="K16" s="97" t="s">
        <v>408</v>
      </c>
      <c r="L16" s="97" t="s">
        <v>408</v>
      </c>
      <c r="M16" s="97">
        <v>0</v>
      </c>
    </row>
    <row r="17" spans="1:13" x14ac:dyDescent="0.25">
      <c r="A17" s="97" t="s">
        <v>415</v>
      </c>
      <c r="B17" s="98">
        <v>-2825163000</v>
      </c>
      <c r="C17" s="97" t="s">
        <v>408</v>
      </c>
      <c r="D17" s="97" t="s">
        <v>408</v>
      </c>
      <c r="E17" s="98">
        <v>-2825163000</v>
      </c>
      <c r="F17" s="97" t="s">
        <v>408</v>
      </c>
      <c r="G17" s="98">
        <v>-2825163000</v>
      </c>
      <c r="H17" s="97" t="s">
        <v>408</v>
      </c>
      <c r="I17" s="97">
        <v>100</v>
      </c>
      <c r="J17" s="97" t="s">
        <v>408</v>
      </c>
      <c r="K17" s="97" t="s">
        <v>408</v>
      </c>
      <c r="L17" s="97" t="s">
        <v>408</v>
      </c>
      <c r="M17" s="97">
        <v>0</v>
      </c>
    </row>
    <row r="18" spans="1:13" x14ac:dyDescent="0.25">
      <c r="A18" s="97" t="s">
        <v>416</v>
      </c>
      <c r="B18" s="98">
        <v>-3500000000</v>
      </c>
      <c r="C18" s="97" t="s">
        <v>408</v>
      </c>
      <c r="D18" s="97" t="s">
        <v>408</v>
      </c>
      <c r="E18" s="98">
        <v>-3500000000</v>
      </c>
      <c r="F18" s="98">
        <v>-91153565</v>
      </c>
      <c r="G18" s="98">
        <v>-1122739771</v>
      </c>
      <c r="H18" s="98">
        <v>-2377260229</v>
      </c>
      <c r="I18" s="97">
        <v>32.08</v>
      </c>
      <c r="J18" s="97" t="s">
        <v>408</v>
      </c>
      <c r="K18" s="97" t="s">
        <v>408</v>
      </c>
      <c r="L18" s="97" t="s">
        <v>408</v>
      </c>
      <c r="M18" s="97">
        <v>0</v>
      </c>
    </row>
    <row r="19" spans="1:13" x14ac:dyDescent="0.25">
      <c r="A19" s="97" t="s">
        <v>417</v>
      </c>
      <c r="B19" s="98">
        <v>-252000000</v>
      </c>
      <c r="C19" s="97" t="s">
        <v>408</v>
      </c>
      <c r="D19" s="97" t="s">
        <v>408</v>
      </c>
      <c r="E19" s="98">
        <v>-252000000</v>
      </c>
      <c r="F19" s="98">
        <v>-14694320</v>
      </c>
      <c r="G19" s="98">
        <v>-104171396</v>
      </c>
      <c r="H19" s="98">
        <v>-147828604</v>
      </c>
      <c r="I19" s="97">
        <v>41.34</v>
      </c>
      <c r="J19" s="97" t="s">
        <v>408</v>
      </c>
      <c r="K19" s="97" t="s">
        <v>408</v>
      </c>
      <c r="L19" s="97" t="s">
        <v>408</v>
      </c>
      <c r="M19" s="97">
        <v>0</v>
      </c>
    </row>
    <row r="20" spans="1:13" x14ac:dyDescent="0.25">
      <c r="A20" s="97" t="s">
        <v>418</v>
      </c>
      <c r="B20" s="97" t="s">
        <v>408</v>
      </c>
      <c r="C20" s="97" t="s">
        <v>408</v>
      </c>
      <c r="D20" s="97" t="s">
        <v>408</v>
      </c>
      <c r="E20" s="97" t="s">
        <v>408</v>
      </c>
      <c r="F20" s="98">
        <v>-9894</v>
      </c>
      <c r="G20" s="98">
        <v>-823595</v>
      </c>
      <c r="H20" s="98">
        <v>823595</v>
      </c>
      <c r="I20" s="97">
        <v>0</v>
      </c>
      <c r="J20" s="97" t="s">
        <v>408</v>
      </c>
      <c r="K20" s="97" t="s">
        <v>408</v>
      </c>
      <c r="L20" s="97" t="s">
        <v>408</v>
      </c>
      <c r="M20" s="97">
        <v>0</v>
      </c>
    </row>
    <row r="21" spans="1:13" x14ac:dyDescent="0.25">
      <c r="A21" s="97" t="s">
        <v>419</v>
      </c>
      <c r="B21" s="98">
        <v>-335001712000</v>
      </c>
      <c r="C21" s="97" t="s">
        <v>408</v>
      </c>
      <c r="D21" s="97" t="s">
        <v>408</v>
      </c>
      <c r="E21" s="98">
        <v>-335001712000</v>
      </c>
      <c r="F21" s="98">
        <v>-24121544178</v>
      </c>
      <c r="G21" s="98">
        <v>-150154339556</v>
      </c>
      <c r="H21" s="98">
        <v>-184847372444</v>
      </c>
      <c r="I21" s="97">
        <v>44.82</v>
      </c>
      <c r="J21" s="97" t="s">
        <v>408</v>
      </c>
      <c r="K21" s="97" t="s">
        <v>408</v>
      </c>
      <c r="L21" s="97" t="s">
        <v>408</v>
      </c>
      <c r="M21" s="97">
        <v>0</v>
      </c>
    </row>
    <row r="22" spans="1:13" x14ac:dyDescent="0.25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x14ac:dyDescent="0.25">
      <c r="A23" s="102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3"/>
    </row>
    <row r="24" spans="1:13" x14ac:dyDescent="0.25">
      <c r="A24" s="102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3"/>
    </row>
    <row r="25" spans="1:13" x14ac:dyDescent="0.25">
      <c r="A25" s="102"/>
      <c r="B25" s="104"/>
      <c r="C25" s="100"/>
      <c r="D25" s="100"/>
      <c r="E25" s="100"/>
      <c r="F25" s="100"/>
      <c r="G25" s="100"/>
      <c r="H25" s="100"/>
      <c r="I25" s="105"/>
      <c r="J25" s="105"/>
      <c r="K25" s="105"/>
      <c r="L25" s="105"/>
      <c r="M25" s="103"/>
    </row>
    <row r="26" spans="1:13" ht="15" customHeight="1" x14ac:dyDescent="0.25">
      <c r="A26" s="102"/>
      <c r="B26" s="106" t="s">
        <v>112</v>
      </c>
      <c r="C26" s="106"/>
      <c r="D26" s="100"/>
      <c r="E26" s="100"/>
      <c r="F26" s="100"/>
      <c r="G26" s="100"/>
      <c r="H26" s="100"/>
      <c r="I26" s="100"/>
      <c r="J26" s="107" t="s">
        <v>113</v>
      </c>
      <c r="K26" s="107"/>
      <c r="L26" s="100"/>
      <c r="M26" s="103"/>
    </row>
    <row r="27" spans="1:13" ht="15" customHeight="1" x14ac:dyDescent="0.25">
      <c r="A27" s="102"/>
      <c r="B27" s="108" t="s">
        <v>114</v>
      </c>
      <c r="C27" s="108"/>
      <c r="D27" s="100"/>
      <c r="E27" s="100"/>
      <c r="F27" s="100"/>
      <c r="G27" s="100"/>
      <c r="H27" s="100"/>
      <c r="I27" s="100"/>
      <c r="J27" s="109" t="s">
        <v>115</v>
      </c>
      <c r="K27" s="109"/>
      <c r="L27" s="100"/>
      <c r="M27" s="103"/>
    </row>
    <row r="28" spans="1:13" x14ac:dyDescent="0.25">
      <c r="A28" s="102"/>
      <c r="B28" s="110" t="s">
        <v>116</v>
      </c>
      <c r="C28" s="110"/>
      <c r="D28" s="100"/>
      <c r="E28" s="100"/>
      <c r="F28" s="100"/>
      <c r="G28" s="100"/>
      <c r="H28" s="100"/>
      <c r="I28" s="100"/>
      <c r="J28" s="109" t="s">
        <v>117</v>
      </c>
      <c r="K28" s="109"/>
      <c r="L28" s="100"/>
      <c r="M28" s="103"/>
    </row>
    <row r="29" spans="1:13" x14ac:dyDescent="0.25">
      <c r="A29" s="102"/>
      <c r="B29" s="110" t="s">
        <v>118</v>
      </c>
      <c r="C29" s="110"/>
      <c r="D29" s="100"/>
      <c r="E29" s="100"/>
      <c r="F29" s="100"/>
      <c r="G29" s="100"/>
      <c r="H29" s="100"/>
      <c r="I29" s="100"/>
      <c r="J29" s="109" t="s">
        <v>118</v>
      </c>
      <c r="K29" s="109"/>
      <c r="L29" s="100"/>
      <c r="M29" s="103"/>
    </row>
    <row r="30" spans="1:13" x14ac:dyDescent="0.25">
      <c r="A30" s="111"/>
      <c r="B30" s="112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13"/>
    </row>
  </sheetData>
  <mergeCells count="13">
    <mergeCell ref="B26:C26"/>
    <mergeCell ref="B27:C27"/>
    <mergeCell ref="J27:K27"/>
    <mergeCell ref="B28:C28"/>
    <mergeCell ref="J28:K28"/>
    <mergeCell ref="B29:C29"/>
    <mergeCell ref="J29:K29"/>
    <mergeCell ref="A1:M1"/>
    <mergeCell ref="A2:M2"/>
    <mergeCell ref="A3:M3"/>
    <mergeCell ref="A4:M4"/>
    <mergeCell ref="J6:M6"/>
    <mergeCell ref="J7:M7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8390-C034-4D9A-9016-66057A5C46F8}">
  <dimension ref="A2:U41"/>
  <sheetViews>
    <sheetView tabSelected="1" view="pageBreakPreview" zoomScaleNormal="100" zoomScaleSheetLayoutView="100" workbookViewId="0">
      <pane xSplit="6" ySplit="7" topLeftCell="G34" activePane="bottomRight" state="frozen"/>
      <selection pane="topRight" activeCell="G1" sqref="G1"/>
      <selection pane="bottomLeft" activeCell="A8" sqref="A8"/>
      <selection pane="bottomRight" activeCell="A36" sqref="A36:N36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56.85546875" customWidth="1"/>
    <col min="4" max="4" width="21.5703125" bestFit="1" customWidth="1"/>
    <col min="5" max="5" width="19.85546875" customWidth="1"/>
    <col min="6" max="6" width="17" customWidth="1"/>
    <col min="7" max="7" width="20.5703125" hidden="1" customWidth="1"/>
    <col min="8" max="10" width="20.140625" hidden="1" customWidth="1"/>
    <col min="11" max="11" width="21.85546875" hidden="1" customWidth="1"/>
    <col min="12" max="12" width="20.140625" hidden="1" customWidth="1"/>
    <col min="13" max="14" width="19.42578125" hidden="1" customWidth="1"/>
    <col min="15" max="15" width="20.140625" customWidth="1"/>
    <col min="16" max="16" width="20.140625" hidden="1" customWidth="1"/>
    <col min="17" max="17" width="18.85546875" hidden="1" customWidth="1"/>
    <col min="18" max="18" width="20.85546875" hidden="1" customWidth="1"/>
    <col min="19" max="19" width="22.85546875" customWidth="1"/>
    <col min="20" max="20" width="10" customWidth="1"/>
    <col min="23" max="23" width="12" bestFit="1" customWidth="1"/>
  </cols>
  <sheetData>
    <row r="2" spans="2:21" x14ac:dyDescent="0.25">
      <c r="B2" s="115" t="s">
        <v>420</v>
      </c>
    </row>
    <row r="3" spans="2:21" x14ac:dyDescent="0.25">
      <c r="B3" s="115" t="s">
        <v>421</v>
      </c>
    </row>
    <row r="4" spans="2:21" x14ac:dyDescent="0.25">
      <c r="B4" s="115" t="s">
        <v>422</v>
      </c>
    </row>
    <row r="5" spans="2:21" x14ac:dyDescent="0.25">
      <c r="B5" s="116" t="s">
        <v>423</v>
      </c>
      <c r="F5" t="s">
        <v>424</v>
      </c>
    </row>
    <row r="7" spans="2:21" ht="63.75" customHeight="1" x14ac:dyDescent="0.25">
      <c r="B7" s="117" t="s">
        <v>425</v>
      </c>
      <c r="C7" s="117" t="s">
        <v>426</v>
      </c>
      <c r="D7" s="118" t="s">
        <v>427</v>
      </c>
      <c r="E7" s="118" t="s">
        <v>428</v>
      </c>
      <c r="F7" s="118" t="s">
        <v>429</v>
      </c>
      <c r="G7" s="118" t="s">
        <v>430</v>
      </c>
      <c r="H7" s="119" t="s">
        <v>431</v>
      </c>
      <c r="I7" s="119" t="s">
        <v>432</v>
      </c>
      <c r="J7" s="118" t="s">
        <v>433</v>
      </c>
      <c r="K7" s="118" t="s">
        <v>434</v>
      </c>
      <c r="L7" s="118" t="s">
        <v>435</v>
      </c>
      <c r="M7" s="118" t="s">
        <v>436</v>
      </c>
      <c r="N7" s="118" t="s">
        <v>437</v>
      </c>
      <c r="O7" s="118" t="s">
        <v>438</v>
      </c>
      <c r="P7" s="118" t="s">
        <v>439</v>
      </c>
      <c r="Q7" s="118" t="s">
        <v>440</v>
      </c>
      <c r="R7" s="118" t="s">
        <v>441</v>
      </c>
      <c r="S7" s="120" t="s">
        <v>442</v>
      </c>
      <c r="T7" s="120" t="s">
        <v>443</v>
      </c>
    </row>
    <row r="8" spans="2:21" x14ac:dyDescent="0.25">
      <c r="B8" s="121" t="s">
        <v>444</v>
      </c>
      <c r="C8" s="115" t="s">
        <v>445</v>
      </c>
      <c r="D8" s="122">
        <f t="shared" ref="D8:S8" si="0">+D9+D16</f>
        <v>5371454816</v>
      </c>
      <c r="E8" s="122">
        <f t="shared" si="0"/>
        <v>0</v>
      </c>
      <c r="F8" s="122">
        <f t="shared" ref="F8:F19" si="1">+D8+E8</f>
        <v>5371454816</v>
      </c>
      <c r="G8" s="122">
        <f t="shared" si="0"/>
        <v>0</v>
      </c>
      <c r="H8" s="122">
        <f t="shared" si="0"/>
        <v>217228331</v>
      </c>
      <c r="I8" s="122">
        <f t="shared" si="0"/>
        <v>485460132</v>
      </c>
      <c r="J8" s="122">
        <f t="shared" si="0"/>
        <v>546838539</v>
      </c>
      <c r="K8" s="122">
        <f t="shared" si="0"/>
        <v>175624202</v>
      </c>
      <c r="L8" s="122">
        <f t="shared" si="0"/>
        <v>646209294</v>
      </c>
      <c r="M8" s="122">
        <f t="shared" si="0"/>
        <v>54240702</v>
      </c>
      <c r="N8" s="122">
        <f>+N9+N16</f>
        <v>591131345</v>
      </c>
      <c r="O8" s="122">
        <f t="shared" si="0"/>
        <v>160186381</v>
      </c>
      <c r="P8" s="122">
        <f t="shared" si="0"/>
        <v>0</v>
      </c>
      <c r="Q8" s="122">
        <f t="shared" si="0"/>
        <v>0</v>
      </c>
      <c r="R8" s="122">
        <f t="shared" si="0"/>
        <v>0</v>
      </c>
      <c r="S8" s="122">
        <f t="shared" si="0"/>
        <v>2876918926</v>
      </c>
      <c r="T8" s="123">
        <f>S8/D8</f>
        <v>0.53559399167437771</v>
      </c>
      <c r="U8" s="124"/>
    </row>
    <row r="9" spans="2:21" x14ac:dyDescent="0.25">
      <c r="B9" s="125" t="s">
        <v>446</v>
      </c>
      <c r="C9" t="s">
        <v>447</v>
      </c>
      <c r="D9" s="122">
        <f>+D10</f>
        <v>5288131562</v>
      </c>
      <c r="E9" s="122">
        <f>+E10</f>
        <v>0</v>
      </c>
      <c r="F9" s="122">
        <f t="shared" si="1"/>
        <v>5288131562</v>
      </c>
      <c r="G9" s="122">
        <f>+G10</f>
        <v>0</v>
      </c>
      <c r="H9" s="122">
        <f t="shared" ref="H9:R9" si="2">+H10</f>
        <v>217228331</v>
      </c>
      <c r="I9" s="122">
        <f t="shared" si="2"/>
        <v>485460132</v>
      </c>
      <c r="J9" s="122">
        <f t="shared" si="2"/>
        <v>471847608</v>
      </c>
      <c r="K9" s="122">
        <f t="shared" si="2"/>
        <v>175624202</v>
      </c>
      <c r="L9" s="122">
        <f t="shared" si="2"/>
        <v>646209294</v>
      </c>
      <c r="M9" s="122">
        <f t="shared" si="2"/>
        <v>54240702</v>
      </c>
      <c r="N9" s="122">
        <f t="shared" si="2"/>
        <v>582799022</v>
      </c>
      <c r="O9" s="122">
        <f t="shared" si="2"/>
        <v>160186381</v>
      </c>
      <c r="P9" s="122">
        <f t="shared" si="2"/>
        <v>0</v>
      </c>
      <c r="Q9" s="122">
        <f t="shared" si="2"/>
        <v>0</v>
      </c>
      <c r="R9" s="122">
        <f t="shared" si="2"/>
        <v>0</v>
      </c>
      <c r="S9" s="122">
        <f>+S10</f>
        <v>2793595672</v>
      </c>
      <c r="T9" s="123">
        <f>S9/D9</f>
        <v>0.52827650735365728</v>
      </c>
    </row>
    <row r="10" spans="2:21" x14ac:dyDescent="0.25">
      <c r="B10" s="125" t="s">
        <v>448</v>
      </c>
      <c r="C10" t="s">
        <v>449</v>
      </c>
      <c r="D10" s="126">
        <f>D11+D15</f>
        <v>5288131562</v>
      </c>
      <c r="E10" s="122">
        <f>+E11+E15</f>
        <v>0</v>
      </c>
      <c r="F10" s="122">
        <f t="shared" si="1"/>
        <v>5288131562</v>
      </c>
      <c r="G10" s="122">
        <f>+G11+G15</f>
        <v>0</v>
      </c>
      <c r="H10" s="122">
        <f t="shared" ref="H10:R10" si="3">+H11+H15</f>
        <v>217228331</v>
      </c>
      <c r="I10" s="122">
        <f t="shared" si="3"/>
        <v>485460132</v>
      </c>
      <c r="J10" s="122">
        <f t="shared" si="3"/>
        <v>471847608</v>
      </c>
      <c r="K10" s="122">
        <f t="shared" si="3"/>
        <v>175624202</v>
      </c>
      <c r="L10" s="122">
        <f t="shared" si="3"/>
        <v>646209294</v>
      </c>
      <c r="M10" s="122">
        <f t="shared" si="3"/>
        <v>54240702</v>
      </c>
      <c r="N10" s="122">
        <f t="shared" si="3"/>
        <v>582799022</v>
      </c>
      <c r="O10" s="122">
        <f t="shared" si="3"/>
        <v>160186381</v>
      </c>
      <c r="P10" s="122">
        <f t="shared" si="3"/>
        <v>0</v>
      </c>
      <c r="Q10" s="122">
        <f t="shared" si="3"/>
        <v>0</v>
      </c>
      <c r="R10" s="122">
        <f t="shared" si="3"/>
        <v>0</v>
      </c>
      <c r="S10" s="122">
        <f>+S11+S15</f>
        <v>2793595672</v>
      </c>
      <c r="T10" s="123">
        <f>S10/D11</f>
        <v>0.52827650735365728</v>
      </c>
    </row>
    <row r="11" spans="2:21" ht="15.75" x14ac:dyDescent="0.25">
      <c r="B11" s="125" t="s">
        <v>450</v>
      </c>
      <c r="C11" t="s">
        <v>451</v>
      </c>
      <c r="D11" s="126">
        <f>4282599049+1005532513</f>
        <v>5288131562</v>
      </c>
      <c r="E11" s="122"/>
      <c r="F11" s="122">
        <f t="shared" si="1"/>
        <v>5288131562</v>
      </c>
      <c r="G11" s="122">
        <v>0</v>
      </c>
      <c r="H11" s="122">
        <v>217228331</v>
      </c>
      <c r="I11" s="122">
        <v>485460132</v>
      </c>
      <c r="J11" s="127">
        <v>471847608</v>
      </c>
      <c r="K11" s="122">
        <v>175624202</v>
      </c>
      <c r="L11" s="122">
        <v>646209294</v>
      </c>
      <c r="M11" s="122">
        <v>54240702</v>
      </c>
      <c r="N11" s="128">
        <v>582799022</v>
      </c>
      <c r="O11" s="122">
        <v>160186381</v>
      </c>
      <c r="P11" s="122"/>
      <c r="Q11" s="122"/>
      <c r="R11" s="122"/>
      <c r="S11" s="122">
        <f>SUM(G11:R11)</f>
        <v>2793595672</v>
      </c>
      <c r="T11" s="123">
        <f>S11/F11</f>
        <v>0.52827650735365728</v>
      </c>
    </row>
    <row r="12" spans="2:21" ht="30" hidden="1" customHeight="1" x14ac:dyDescent="0.25">
      <c r="B12" s="125" t="s">
        <v>452</v>
      </c>
      <c r="C12" t="s">
        <v>453</v>
      </c>
      <c r="D12" s="122"/>
      <c r="E12" s="122"/>
      <c r="F12" s="122">
        <f t="shared" si="1"/>
        <v>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3">
        <v>0</v>
      </c>
    </row>
    <row r="13" spans="2:21" ht="20.25" hidden="1" customHeight="1" x14ac:dyDescent="0.25">
      <c r="B13" s="125" t="s">
        <v>454</v>
      </c>
      <c r="C13" t="s">
        <v>455</v>
      </c>
      <c r="D13" s="122"/>
      <c r="E13" s="122"/>
      <c r="F13" s="122">
        <f t="shared" si="1"/>
        <v>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3">
        <v>0</v>
      </c>
    </row>
    <row r="14" spans="2:21" ht="30.75" hidden="1" customHeight="1" x14ac:dyDescent="0.25">
      <c r="B14" s="125" t="s">
        <v>456</v>
      </c>
      <c r="C14" t="s">
        <v>457</v>
      </c>
      <c r="D14" s="122"/>
      <c r="E14" s="122"/>
      <c r="F14" s="122">
        <f t="shared" si="1"/>
        <v>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3">
        <v>0</v>
      </c>
    </row>
    <row r="15" spans="2:21" x14ac:dyDescent="0.25">
      <c r="B15" s="125" t="s">
        <v>458</v>
      </c>
      <c r="C15" t="s">
        <v>459</v>
      </c>
      <c r="D15" s="122"/>
      <c r="E15" s="122"/>
      <c r="F15" s="122">
        <f t="shared" si="1"/>
        <v>0</v>
      </c>
      <c r="G15" s="122">
        <v>0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>
        <f t="shared" ref="S15:S18" si="4">SUM(G15:R15)</f>
        <v>0</v>
      </c>
      <c r="T15" s="123">
        <v>0</v>
      </c>
    </row>
    <row r="16" spans="2:21" x14ac:dyDescent="0.25">
      <c r="B16" s="125" t="s">
        <v>460</v>
      </c>
      <c r="C16" t="s">
        <v>461</v>
      </c>
      <c r="D16" s="122">
        <f t="shared" ref="D16:N16" si="5">SUM(D17:D19)</f>
        <v>83323254</v>
      </c>
      <c r="E16" s="122">
        <f t="shared" si="5"/>
        <v>0</v>
      </c>
      <c r="F16" s="122">
        <f t="shared" si="5"/>
        <v>83323254</v>
      </c>
      <c r="G16" s="122">
        <f t="shared" si="5"/>
        <v>0</v>
      </c>
      <c r="H16" s="122">
        <f t="shared" si="5"/>
        <v>0</v>
      </c>
      <c r="I16" s="122">
        <f t="shared" si="5"/>
        <v>0</v>
      </c>
      <c r="J16" s="122">
        <f t="shared" si="5"/>
        <v>74990931</v>
      </c>
      <c r="K16" s="122">
        <f t="shared" si="5"/>
        <v>0</v>
      </c>
      <c r="L16" s="122">
        <f t="shared" si="5"/>
        <v>0</v>
      </c>
      <c r="M16" s="122">
        <f t="shared" si="5"/>
        <v>0</v>
      </c>
      <c r="N16" s="122">
        <f t="shared" si="5"/>
        <v>8332323</v>
      </c>
      <c r="O16" s="122"/>
      <c r="P16" s="122"/>
      <c r="Q16" s="122"/>
      <c r="R16" s="122"/>
      <c r="S16" s="122">
        <f t="shared" si="4"/>
        <v>83323254</v>
      </c>
      <c r="T16" s="123">
        <v>0</v>
      </c>
    </row>
    <row r="17" spans="1:20" ht="15.75" x14ac:dyDescent="0.25">
      <c r="B17" s="125" t="s">
        <v>462</v>
      </c>
      <c r="C17" t="s">
        <v>463</v>
      </c>
      <c r="D17" s="122">
        <v>0</v>
      </c>
      <c r="E17" s="122"/>
      <c r="F17" s="122">
        <f t="shared" si="1"/>
        <v>0</v>
      </c>
      <c r="G17" s="122"/>
      <c r="H17" s="122"/>
      <c r="I17" s="122"/>
      <c r="J17" s="122"/>
      <c r="K17" s="122"/>
      <c r="L17" s="122"/>
      <c r="M17" s="122">
        <v>0</v>
      </c>
      <c r="N17" s="128">
        <v>8332323</v>
      </c>
      <c r="O17" s="122">
        <v>0</v>
      </c>
      <c r="P17" s="122"/>
      <c r="Q17" s="122"/>
      <c r="R17" s="122"/>
      <c r="S17" s="122">
        <f t="shared" si="4"/>
        <v>8332323</v>
      </c>
      <c r="T17" s="123">
        <v>0</v>
      </c>
    </row>
    <row r="18" spans="1:20" x14ac:dyDescent="0.25">
      <c r="B18" s="125" t="s">
        <v>464</v>
      </c>
      <c r="C18" t="s">
        <v>465</v>
      </c>
      <c r="D18" s="122">
        <v>83323254</v>
      </c>
      <c r="E18" s="122"/>
      <c r="F18" s="122">
        <f t="shared" si="1"/>
        <v>83323254</v>
      </c>
      <c r="G18" s="122"/>
      <c r="H18" s="122"/>
      <c r="I18" s="122"/>
      <c r="J18" s="122">
        <v>74990931</v>
      </c>
      <c r="K18" s="122">
        <v>0</v>
      </c>
      <c r="L18" s="122">
        <v>0</v>
      </c>
      <c r="M18" s="122"/>
      <c r="N18" s="122"/>
      <c r="O18" s="122"/>
      <c r="P18" s="122"/>
      <c r="Q18" s="122"/>
      <c r="R18" s="122"/>
      <c r="S18" s="122">
        <f t="shared" si="4"/>
        <v>74990931</v>
      </c>
      <c r="T18" s="123">
        <v>0</v>
      </c>
    </row>
    <row r="19" spans="1:20" x14ac:dyDescent="0.25">
      <c r="A19">
        <v>0</v>
      </c>
      <c r="B19" s="125" t="s">
        <v>466</v>
      </c>
      <c r="C19" t="s">
        <v>467</v>
      </c>
      <c r="D19" s="122"/>
      <c r="E19" s="122"/>
      <c r="F19" s="122">
        <f t="shared" si="1"/>
        <v>0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3">
        <v>0</v>
      </c>
    </row>
    <row r="20" spans="1:20" x14ac:dyDescent="0.25">
      <c r="B20" s="125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</row>
    <row r="21" spans="1:20" x14ac:dyDescent="0.25">
      <c r="B21" s="129" t="s">
        <v>20</v>
      </c>
      <c r="C21" s="129"/>
      <c r="D21" s="130">
        <f>+D8</f>
        <v>5371454816</v>
      </c>
      <c r="E21" s="130">
        <f>+E8</f>
        <v>0</v>
      </c>
      <c r="F21" s="130">
        <f>+F8</f>
        <v>5371454816</v>
      </c>
      <c r="G21" s="130">
        <f t="shared" ref="G21:R21" si="6">+G8</f>
        <v>0</v>
      </c>
      <c r="H21" s="130">
        <f t="shared" si="6"/>
        <v>217228331</v>
      </c>
      <c r="I21" s="130">
        <f t="shared" si="6"/>
        <v>485460132</v>
      </c>
      <c r="J21" s="130">
        <f t="shared" si="6"/>
        <v>546838539</v>
      </c>
      <c r="K21" s="130">
        <f t="shared" si="6"/>
        <v>175624202</v>
      </c>
      <c r="L21" s="130">
        <f t="shared" si="6"/>
        <v>646209294</v>
      </c>
      <c r="M21" s="130">
        <f t="shared" si="6"/>
        <v>54240702</v>
      </c>
      <c r="N21" s="130">
        <f t="shared" si="6"/>
        <v>591131345</v>
      </c>
      <c r="O21" s="130">
        <f t="shared" si="6"/>
        <v>160186381</v>
      </c>
      <c r="P21" s="130">
        <f t="shared" si="6"/>
        <v>0</v>
      </c>
      <c r="Q21" s="130">
        <f>+Q8</f>
        <v>0</v>
      </c>
      <c r="R21" s="130">
        <f t="shared" si="6"/>
        <v>0</v>
      </c>
      <c r="S21" s="130">
        <f>+S8</f>
        <v>2876918926</v>
      </c>
      <c r="T21" s="131">
        <f>+S21/F21</f>
        <v>0.53559399167437771</v>
      </c>
    </row>
    <row r="22" spans="1:20" ht="16.5" customHeight="1" x14ac:dyDescent="0.25">
      <c r="B22" s="125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20" x14ac:dyDescent="0.25">
      <c r="B23" s="132" t="s">
        <v>468</v>
      </c>
      <c r="C23" s="115" t="s">
        <v>469</v>
      </c>
      <c r="D23" s="122">
        <f>+D24+D25</f>
        <v>39657685775</v>
      </c>
      <c r="E23" s="122">
        <f t="shared" ref="E23:S23" si="7">+E24+E25</f>
        <v>-944153444</v>
      </c>
      <c r="F23" s="122">
        <f t="shared" si="7"/>
        <v>38713532331</v>
      </c>
      <c r="G23" s="122">
        <f t="shared" si="7"/>
        <v>913001177</v>
      </c>
      <c r="H23" s="122">
        <f t="shared" si="7"/>
        <v>4703357837</v>
      </c>
      <c r="I23" s="122">
        <f t="shared" si="7"/>
        <v>6804961259</v>
      </c>
      <c r="J23" s="122">
        <f t="shared" si="7"/>
        <v>5453046369</v>
      </c>
      <c r="K23" s="122">
        <f t="shared" si="7"/>
        <v>4908845502</v>
      </c>
      <c r="L23" s="122">
        <f t="shared" si="7"/>
        <v>1581935886</v>
      </c>
      <c r="M23" s="122">
        <f t="shared" si="7"/>
        <v>934407720</v>
      </c>
      <c r="N23" s="122">
        <f t="shared" si="7"/>
        <v>1334221251</v>
      </c>
      <c r="O23" s="122">
        <f t="shared" si="7"/>
        <v>1349316320</v>
      </c>
      <c r="P23" s="122">
        <f t="shared" si="7"/>
        <v>0</v>
      </c>
      <c r="Q23" s="122">
        <f t="shared" si="7"/>
        <v>0</v>
      </c>
      <c r="R23" s="122">
        <f t="shared" si="7"/>
        <v>0</v>
      </c>
      <c r="S23" s="122">
        <f t="shared" si="7"/>
        <v>27983093321</v>
      </c>
      <c r="T23" s="133">
        <f>+S23/F23</f>
        <v>0.72282459481467765</v>
      </c>
    </row>
    <row r="24" spans="1:20" x14ac:dyDescent="0.25">
      <c r="B24" t="s">
        <v>470</v>
      </c>
      <c r="C24" t="s">
        <v>471</v>
      </c>
      <c r="D24" s="122"/>
      <c r="E24" s="122"/>
      <c r="F24" s="122">
        <f>+D24+E24</f>
        <v>0</v>
      </c>
      <c r="G24" s="122"/>
      <c r="H24" s="122"/>
      <c r="I24" s="122"/>
      <c r="J24" s="122"/>
      <c r="K24" s="122">
        <f>+I24+J24</f>
        <v>0</v>
      </c>
      <c r="L24" s="122"/>
      <c r="M24" s="122"/>
      <c r="N24" s="122"/>
      <c r="O24" s="122"/>
      <c r="P24" s="122"/>
      <c r="Q24" s="122"/>
      <c r="R24" s="122"/>
      <c r="S24" s="122"/>
      <c r="T24" s="133">
        <v>0</v>
      </c>
    </row>
    <row r="25" spans="1:20" x14ac:dyDescent="0.25">
      <c r="B25" t="s">
        <v>472</v>
      </c>
      <c r="C25" t="s">
        <v>473</v>
      </c>
      <c r="D25" s="122">
        <f>+D26+D28+D29+D30</f>
        <v>39657685775</v>
      </c>
      <c r="E25" s="122">
        <f>+E26+E28+E29+E30</f>
        <v>-944153444</v>
      </c>
      <c r="F25" s="122">
        <f>+F26+F28+F29+F30</f>
        <v>38713532331</v>
      </c>
      <c r="G25" s="122">
        <f t="shared" ref="G25:R25" si="8">+G26+G28+G29+G30</f>
        <v>913001177</v>
      </c>
      <c r="H25" s="122">
        <f t="shared" si="8"/>
        <v>4703357837</v>
      </c>
      <c r="I25" s="122">
        <f t="shared" si="8"/>
        <v>6804961259</v>
      </c>
      <c r="J25" s="122">
        <f t="shared" si="8"/>
        <v>5453046369</v>
      </c>
      <c r="K25" s="122">
        <f t="shared" si="8"/>
        <v>4908845502</v>
      </c>
      <c r="L25" s="122">
        <f t="shared" si="8"/>
        <v>1581935886</v>
      </c>
      <c r="M25" s="122">
        <f t="shared" si="8"/>
        <v>934407720</v>
      </c>
      <c r="N25" s="122">
        <f t="shared" si="8"/>
        <v>1334221251</v>
      </c>
      <c r="O25" s="122">
        <f t="shared" si="8"/>
        <v>1349316320</v>
      </c>
      <c r="P25" s="122">
        <f t="shared" si="8"/>
        <v>0</v>
      </c>
      <c r="Q25" s="122">
        <f t="shared" si="8"/>
        <v>0</v>
      </c>
      <c r="R25" s="122">
        <f t="shared" si="8"/>
        <v>0</v>
      </c>
      <c r="S25" s="122">
        <f>+S26+S28+S29+S30</f>
        <v>27983093321</v>
      </c>
      <c r="T25" s="133">
        <f>+S25/F25</f>
        <v>0.72282459481467765</v>
      </c>
    </row>
    <row r="26" spans="1:20" ht="15.75" x14ac:dyDescent="0.25">
      <c r="B26" t="s">
        <v>474</v>
      </c>
      <c r="C26" t="s">
        <v>475</v>
      </c>
      <c r="D26" s="122">
        <v>39657685775</v>
      </c>
      <c r="E26" s="122">
        <v>-944153444</v>
      </c>
      <c r="F26" s="122">
        <f>+D26+E26</f>
        <v>38713532331</v>
      </c>
      <c r="G26" s="122">
        <v>913001177</v>
      </c>
      <c r="H26" s="122">
        <v>4703357837</v>
      </c>
      <c r="I26" s="122">
        <v>6804961259</v>
      </c>
      <c r="J26" s="122">
        <v>5453046369</v>
      </c>
      <c r="K26" s="122">
        <v>4908845502</v>
      </c>
      <c r="L26" s="122">
        <v>1581935886</v>
      </c>
      <c r="M26" s="134">
        <v>934407720</v>
      </c>
      <c r="N26" s="122">
        <v>1334221251</v>
      </c>
      <c r="O26" s="122">
        <v>1349316320</v>
      </c>
      <c r="P26" s="122"/>
      <c r="Q26" s="122"/>
      <c r="R26" s="122"/>
      <c r="S26" s="122">
        <f>SUM(G26:R26)</f>
        <v>27983093321</v>
      </c>
      <c r="T26" s="133">
        <f>+S26/F26</f>
        <v>0.72282459481467765</v>
      </c>
    </row>
    <row r="27" spans="1:20" x14ac:dyDescent="0.25">
      <c r="B27" t="s">
        <v>476</v>
      </c>
      <c r="C27" t="s">
        <v>477</v>
      </c>
      <c r="D27" s="122"/>
      <c r="E27" s="122"/>
      <c r="F27" s="122">
        <f>+D27+E27</f>
        <v>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33">
        <v>0</v>
      </c>
    </row>
    <row r="28" spans="1:20" x14ac:dyDescent="0.25">
      <c r="B28" t="s">
        <v>478</v>
      </c>
      <c r="C28" t="s">
        <v>479</v>
      </c>
      <c r="D28" s="122"/>
      <c r="E28" s="122"/>
      <c r="F28" s="122">
        <f>+D28+E28</f>
        <v>0</v>
      </c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33">
        <v>0</v>
      </c>
    </row>
    <row r="29" spans="1:20" x14ac:dyDescent="0.25">
      <c r="B29" t="s">
        <v>480</v>
      </c>
      <c r="C29" t="s">
        <v>481</v>
      </c>
      <c r="D29" s="122"/>
      <c r="E29" s="122"/>
      <c r="F29" s="122">
        <f>+D29+E29</f>
        <v>0</v>
      </c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33">
        <v>0</v>
      </c>
    </row>
    <row r="30" spans="1:20" x14ac:dyDescent="0.25">
      <c r="B30" t="s">
        <v>482</v>
      </c>
      <c r="C30" t="s">
        <v>483</v>
      </c>
      <c r="D30" s="122"/>
      <c r="E30" s="122"/>
      <c r="F30" s="122">
        <f>+D30+E30</f>
        <v>0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33">
        <v>0</v>
      </c>
    </row>
    <row r="31" spans="1:20" x14ac:dyDescent="0.25"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20" x14ac:dyDescent="0.25">
      <c r="B32" s="135" t="s">
        <v>20</v>
      </c>
      <c r="C32" s="135"/>
      <c r="D32" s="136">
        <f>+D23</f>
        <v>39657685775</v>
      </c>
      <c r="E32" s="136">
        <f t="shared" ref="E32:S32" si="9">+E23</f>
        <v>-944153444</v>
      </c>
      <c r="F32" s="136">
        <f t="shared" si="9"/>
        <v>38713532331</v>
      </c>
      <c r="G32" s="136">
        <f t="shared" si="9"/>
        <v>913001177</v>
      </c>
      <c r="H32" s="136">
        <f>+H23</f>
        <v>4703357837</v>
      </c>
      <c r="I32" s="136">
        <f>+I23</f>
        <v>6804961259</v>
      </c>
      <c r="J32" s="136">
        <f t="shared" si="9"/>
        <v>5453046369</v>
      </c>
      <c r="K32" s="136">
        <f t="shared" si="9"/>
        <v>4908845502</v>
      </c>
      <c r="L32" s="136">
        <f t="shared" si="9"/>
        <v>1581935886</v>
      </c>
      <c r="M32" s="136">
        <f t="shared" si="9"/>
        <v>934407720</v>
      </c>
      <c r="N32" s="136">
        <f t="shared" si="9"/>
        <v>1334221251</v>
      </c>
      <c r="O32" s="136">
        <f t="shared" si="9"/>
        <v>1349316320</v>
      </c>
      <c r="P32" s="136">
        <f t="shared" si="9"/>
        <v>0</v>
      </c>
      <c r="Q32" s="136">
        <f t="shared" si="9"/>
        <v>0</v>
      </c>
      <c r="R32" s="136">
        <f t="shared" si="9"/>
        <v>0</v>
      </c>
      <c r="S32" s="136">
        <f t="shared" si="9"/>
        <v>27983093321</v>
      </c>
      <c r="T32" s="137">
        <f>+S32/F32</f>
        <v>0.72282459481467765</v>
      </c>
    </row>
    <row r="33" spans="1:20" x14ac:dyDescent="0.25"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</row>
    <row r="34" spans="1:20" x14ac:dyDescent="0.25">
      <c r="B34" s="138" t="s">
        <v>484</v>
      </c>
      <c r="C34" s="138"/>
      <c r="D34" s="139">
        <f>+D21+D32</f>
        <v>45029140591</v>
      </c>
      <c r="E34" s="139">
        <f t="shared" ref="E34:R34" si="10">+E21+E32</f>
        <v>-944153444</v>
      </c>
      <c r="F34" s="139">
        <f>+F21+F32</f>
        <v>44084987147</v>
      </c>
      <c r="G34" s="139">
        <f t="shared" si="10"/>
        <v>913001177</v>
      </c>
      <c r="H34" s="139">
        <f t="shared" si="10"/>
        <v>4920586168</v>
      </c>
      <c r="I34" s="139">
        <f>+I21+I32</f>
        <v>7290421391</v>
      </c>
      <c r="J34" s="139">
        <f t="shared" si="10"/>
        <v>5999884908</v>
      </c>
      <c r="K34" s="139">
        <f t="shared" si="10"/>
        <v>5084469704</v>
      </c>
      <c r="L34" s="139">
        <f t="shared" si="10"/>
        <v>2228145180</v>
      </c>
      <c r="M34" s="139">
        <f t="shared" si="10"/>
        <v>988648422</v>
      </c>
      <c r="N34" s="139">
        <f t="shared" si="10"/>
        <v>1925352596</v>
      </c>
      <c r="O34" s="139">
        <f t="shared" si="10"/>
        <v>1509502701</v>
      </c>
      <c r="P34" s="139">
        <f t="shared" si="10"/>
        <v>0</v>
      </c>
      <c r="Q34" s="139">
        <f t="shared" si="10"/>
        <v>0</v>
      </c>
      <c r="R34" s="139">
        <f t="shared" si="10"/>
        <v>0</v>
      </c>
      <c r="S34" s="139">
        <f>+S21+S32</f>
        <v>30860012247</v>
      </c>
      <c r="T34" s="140">
        <f>+S34/F34</f>
        <v>0.70001182361918945</v>
      </c>
    </row>
    <row r="35" spans="1:20" x14ac:dyDescent="0.25">
      <c r="B35" s="141"/>
      <c r="C35" s="141"/>
      <c r="D35" s="142"/>
      <c r="E35" s="142"/>
      <c r="F35" s="142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4"/>
    </row>
    <row r="36" spans="1:20" ht="78" customHeight="1" x14ac:dyDescent="0.25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7"/>
      <c r="P36" s="147"/>
      <c r="Q36" s="147"/>
      <c r="R36" s="147"/>
      <c r="S36" s="148"/>
      <c r="T36" s="147"/>
    </row>
    <row r="37" spans="1:20" ht="16.899999999999999" customHeight="1" x14ac:dyDescent="0.25">
      <c r="C37" s="149" t="s">
        <v>112</v>
      </c>
      <c r="O37" s="150" t="s">
        <v>113</v>
      </c>
      <c r="P37" s="150"/>
      <c r="Q37" s="150"/>
      <c r="R37" s="150"/>
      <c r="S37" s="150"/>
      <c r="T37" s="150"/>
    </row>
    <row r="38" spans="1:20" ht="28.9" customHeight="1" x14ac:dyDescent="0.25">
      <c r="C38" s="151" t="s">
        <v>485</v>
      </c>
      <c r="G38" s="152" t="s">
        <v>486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</row>
    <row r="39" spans="1:20" ht="28.9" customHeight="1" x14ac:dyDescent="0.25">
      <c r="C39" s="154"/>
      <c r="G39" s="155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</row>
    <row r="41" spans="1:20" ht="17.25" x14ac:dyDescent="0.25">
      <c r="B41" t="s">
        <v>487</v>
      </c>
      <c r="F41" s="156"/>
      <c r="K41" s="127"/>
    </row>
  </sheetData>
  <mergeCells count="3">
    <mergeCell ref="A36:N36"/>
    <mergeCell ref="O37:T37"/>
    <mergeCell ref="G38:T38"/>
  </mergeCells>
  <printOptions horizontalCentered="1"/>
  <pageMargins left="0.82677165354330717" right="0.78740157480314965" top="0.62992125984251968" bottom="0.70866141732283472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 GASTOS 30 SEPT</vt:lpstr>
      <vt:lpstr>EJEC RESERVAS 30 SEPT</vt:lpstr>
      <vt:lpstr>EJEC RENTAS E INGRESOS 30 SEPT</vt:lpstr>
      <vt:lpstr>EJEC RESERV INGRESOS 30 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Santos Murillo, Maria Eva</cp:lastModifiedBy>
  <cp:lastPrinted>2021-10-08T01:22:05Z</cp:lastPrinted>
  <dcterms:created xsi:type="dcterms:W3CDTF">2021-10-01T01:37:22Z</dcterms:created>
  <dcterms:modified xsi:type="dcterms:W3CDTF">2021-10-11T19:30:51Z</dcterms:modified>
</cp:coreProperties>
</file>