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uaespdc-my.sharepoint.com/personal/osbaldo_cortes_uaesp_gov_co/Documents/Escritorio/Seguimiento PMA fin/"/>
    </mc:Choice>
  </mc:AlternateContent>
  <xr:revisionPtr revIDLastSave="1" documentId="13_ncr:1_{7835BDF2-C645-4EC3-8B5F-964FCB852067}" xr6:coauthVersionLast="47" xr6:coauthVersionMax="47" xr10:uidLastSave="{3D6B8FE6-FD1F-459C-86E0-41161831AEAE}"/>
  <bookViews>
    <workbookView xWindow="28680" yWindow="-120" windowWidth="21840" windowHeight="13740" xr2:uid="{00000000-000D-0000-FFFF-FFFF00000000}"/>
  </bookViews>
  <sheets>
    <sheet name="Hoja1" sheetId="1" r:id="rId1"/>
  </sheets>
  <definedNames>
    <definedName name="_xlnm._FilterDatabase" localSheetId="0" hidden="1">Hoja1!$A$7:$T$41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1" l="1"/>
  <c r="F56" i="1"/>
  <c r="F54" i="1"/>
  <c r="F53" i="1"/>
  <c r="F51" i="1"/>
  <c r="F46" i="1"/>
  <c r="F52" i="1"/>
  <c r="F49" i="1"/>
  <c r="F47" i="1"/>
  <c r="F45" i="1"/>
  <c r="F43" i="1"/>
  <c r="F44" i="1"/>
  <c r="F48" i="1"/>
  <c r="F50" i="1"/>
  <c r="F55" i="1"/>
  <c r="F57" i="1"/>
  <c r="F59" i="1"/>
  <c r="F60" i="1"/>
  <c r="M10" i="1"/>
  <c r="L38" i="1"/>
  <c r="L34" i="1"/>
  <c r="L30" i="1"/>
  <c r="L29" i="1"/>
  <c r="L26" i="1"/>
  <c r="L22" i="1"/>
  <c r="L19" i="1"/>
  <c r="L17" i="1"/>
  <c r="L14" i="1"/>
  <c r="I30" i="1"/>
  <c r="I31" i="1"/>
  <c r="I27" i="1"/>
  <c r="I24" i="1"/>
  <c r="I21" i="1"/>
  <c r="I15" i="1"/>
  <c r="I10" i="1"/>
  <c r="I11" i="1"/>
  <c r="I12" i="1"/>
  <c r="I13" i="1"/>
  <c r="I14" i="1"/>
  <c r="I16" i="1"/>
  <c r="I17" i="1"/>
  <c r="I18" i="1"/>
  <c r="I19" i="1"/>
  <c r="I20" i="1"/>
  <c r="I22" i="1"/>
  <c r="I23" i="1"/>
  <c r="I25" i="1"/>
  <c r="I26" i="1"/>
  <c r="I28" i="1"/>
  <c r="I29" i="1"/>
  <c r="I32" i="1"/>
  <c r="I33" i="1"/>
  <c r="I34" i="1"/>
  <c r="I35" i="1"/>
  <c r="I36" i="1"/>
  <c r="I37" i="1"/>
  <c r="I38" i="1"/>
  <c r="I39" i="1"/>
  <c r="I40" i="1"/>
  <c r="I41" i="1"/>
  <c r="I9" i="1"/>
  <c r="L9" i="1"/>
  <c r="E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Parra A</author>
    <author>lhernandez</author>
    <author>HERNAN ALONSO RODRIGUEZ MORA</author>
    <author>Maria Elvira Zea</author>
  </authors>
  <commentList>
    <comment ref="A7" authorId="0" shapeId="0" xr:uid="{00000000-0006-0000-0000-000001000000}">
      <text>
        <r>
          <rPr>
            <b/>
            <sz val="9"/>
            <color indexed="81"/>
            <rFont val="Tahoma"/>
            <family val="2"/>
          </rPr>
          <t xml:space="preserve">Número consecutivo asignado a cada hallazgo
</t>
        </r>
      </text>
    </comment>
    <comment ref="B7" authorId="0" shapeId="0" xr:uid="{00000000-0006-0000-0000-000002000000}">
      <text>
        <r>
          <rPr>
            <b/>
            <sz val="10"/>
            <color indexed="81"/>
            <rFont val="Tahoma"/>
            <family val="2"/>
          </rPr>
          <t>Título de los hallazgos archivísticos</t>
        </r>
      </text>
    </comment>
    <comment ref="C7" authorId="1" shapeId="0" xr:uid="{00000000-0006-0000-0000-000003000000}">
      <text>
        <r>
          <rPr>
            <b/>
            <sz val="10"/>
            <color indexed="81"/>
            <rFont val="Tahoma"/>
            <family val="2"/>
          </rPr>
          <t>Cada una de las actividades propuestas</t>
        </r>
      </text>
    </comment>
    <comment ref="D7" authorId="0" shapeId="0" xr:uid="{00000000-0006-0000-0000-000004000000}">
      <text>
        <r>
          <rPr>
            <b/>
            <sz val="11"/>
            <color indexed="81"/>
            <rFont val="Tahoma"/>
            <family val="2"/>
          </rPr>
          <t>Se registra el ítem determinado para cada acción el cual corresponde a las actividades propuestas</t>
        </r>
      </text>
    </comment>
    <comment ref="F7" authorId="0" shapeId="0" xr:uid="{00000000-0006-0000-0000-000005000000}">
      <text>
        <r>
          <rPr>
            <b/>
            <sz val="10"/>
            <color indexed="81"/>
            <rFont val="Tahoma"/>
            <family val="2"/>
          </rPr>
          <t>La descripción d elas metas que se pretender realizar para alcanzar el objetivo</t>
        </r>
      </text>
    </comment>
    <comment ref="I7" authorId="0" shapeId="0" xr:uid="{00000000-0006-0000-0000-000006000000}">
      <text>
        <r>
          <rPr>
            <b/>
            <sz val="10"/>
            <color indexed="81"/>
            <rFont val="Tahoma"/>
            <family val="2"/>
          </rPr>
          <t>Casilla con fórmula, el cual resulta del total de semanas ejecutadas del proyecto</t>
        </r>
      </text>
    </comment>
    <comment ref="K7" authorId="0" shapeId="0" xr:uid="{00000000-0006-0000-0000-00000800000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xr:uid="{00000000-0006-0000-0000-000009000000}">
      <text>
        <r>
          <rPr>
            <b/>
            <sz val="10"/>
            <color indexed="81"/>
            <rFont val="Tahoma"/>
            <family val="2"/>
          </rPr>
          <t xml:space="preserve">Casilla con formula automática, la cual registra el porcentaje de avance del objetivo
</t>
        </r>
      </text>
    </comment>
    <comment ref="M7" authorId="0" shapeId="0" xr:uid="{00000000-0006-0000-0000-00000A000000}">
      <text>
        <r>
          <rPr>
            <b/>
            <sz val="11"/>
            <color indexed="81"/>
            <rFont val="Tahoma"/>
            <family val="2"/>
          </rPr>
          <t xml:space="preserve">Registrar los avances ejecutados a la fecha. </t>
        </r>
        <r>
          <rPr>
            <b/>
            <sz val="9"/>
            <color indexed="81"/>
            <rFont val="Tahoma"/>
            <family val="2"/>
          </rPr>
          <t xml:space="preserve">
</t>
        </r>
      </text>
    </comment>
    <comment ref="N7" authorId="0" shapeId="0" xr:uid="{00000000-0006-0000-0000-00000B000000}">
      <text>
        <r>
          <rPr>
            <b/>
            <sz val="11"/>
            <color indexed="81"/>
            <rFont val="Tahoma"/>
            <family val="2"/>
          </rPr>
          <t xml:space="preserve">El nombre de las Áreas y personas responsables para el cumplimiento de cada objetivo
</t>
        </r>
      </text>
    </comment>
    <comment ref="O7" authorId="2" shapeId="0" xr:uid="{00000000-0006-0000-0000-00000C000000}">
      <text>
        <r>
          <rPr>
            <b/>
            <sz val="9"/>
            <color indexed="81"/>
            <rFont val="Tahoma"/>
            <family val="2"/>
          </rPr>
          <t>Se registra la información relatica a los soportes que evidencian el cierre del hallazgo (fotos, videos, documentos, etc.)</t>
        </r>
      </text>
    </comment>
    <comment ref="P7" authorId="3" shapeId="0" xr:uid="{00000000-0006-0000-0000-00000D000000}">
      <text>
        <r>
          <rPr>
            <sz val="9"/>
            <color indexed="81"/>
            <rFont val="Tahoma"/>
            <family val="2"/>
          </rPr>
          <t xml:space="preserve">Dejar las observaciones frente al cumplimiento y efectividad de las tareas implementadas. 
</t>
        </r>
      </text>
    </comment>
    <comment ref="R7" authorId="2" shapeId="0" xr:uid="{00000000-0006-0000-0000-00000E000000}">
      <text>
        <r>
          <rPr>
            <b/>
            <sz val="9"/>
            <color indexed="81"/>
            <rFont val="Tahoma"/>
            <family val="2"/>
          </rPr>
          <t xml:space="preserve">Fecha en que se cierra completamente el hallazgo
</t>
        </r>
      </text>
    </comment>
    <comment ref="S7" authorId="2" shapeId="0" xr:uid="{00000000-0006-0000-0000-00000F000000}">
      <text>
        <r>
          <rPr>
            <b/>
            <sz val="9"/>
            <color indexed="81"/>
            <rFont val="Tahoma"/>
            <family val="2"/>
          </rPr>
          <t>Número de radicado con el cual la entidad realiza el cierre del hallazgo</t>
        </r>
      </text>
    </comment>
    <comment ref="G8" authorId="0" shapeId="0" xr:uid="{00000000-0006-0000-0000-000010000000}">
      <text>
        <r>
          <rPr>
            <b/>
            <sz val="9"/>
            <color indexed="81"/>
            <rFont val="Tahoma"/>
            <family val="2"/>
          </rPr>
          <t>Fecha de inicio de actividades para alcanzar la   meta</t>
        </r>
      </text>
    </comment>
    <comment ref="H8" authorId="0" shapeId="0" xr:uid="{00000000-0006-0000-0000-000011000000}">
      <text>
        <r>
          <rPr>
            <b/>
            <sz val="10"/>
            <color indexed="81"/>
            <rFont val="Tahoma"/>
            <family val="2"/>
          </rPr>
          <t>Fecha en que se culmina la meta</t>
        </r>
        <r>
          <rPr>
            <b/>
            <sz val="9"/>
            <color indexed="81"/>
            <rFont val="Tahoma"/>
            <family val="2"/>
          </rPr>
          <t xml:space="preserve">
</t>
        </r>
      </text>
    </comment>
  </commentList>
</comments>
</file>

<file path=xl/sharedStrings.xml><?xml version="1.0" encoding="utf-8"?>
<sst xmlns="http://schemas.openxmlformats.org/spreadsheetml/2006/main" count="263" uniqueCount="199">
  <si>
    <t xml:space="preserve">Entidad: </t>
  </si>
  <si>
    <t xml:space="preserve">NIT: </t>
  </si>
  <si>
    <t>900126860-4</t>
  </si>
  <si>
    <t xml:space="preserve">Representante Legal: </t>
  </si>
  <si>
    <t>Luz Amanda Camacho Sanchez</t>
  </si>
  <si>
    <t xml:space="preserve">Fecha de iniciación: </t>
  </si>
  <si>
    <t>Responsable del proceso:</t>
  </si>
  <si>
    <t>Ruben Dario Perilla Cardenas</t>
  </si>
  <si>
    <t>Fecha de finalización:</t>
  </si>
  <si>
    <t xml:space="preserve">Cargo: </t>
  </si>
  <si>
    <t xml:space="preserve">Subdirector Administrativo </t>
  </si>
  <si>
    <t>Fecha y número de Acta de aprobación del PMA</t>
  </si>
  <si>
    <t>Acta 08 de 5 de octubre de 2022</t>
  </si>
  <si>
    <t>Plan de Mejoramiento</t>
  </si>
  <si>
    <t>Seguimiento Control Interno</t>
  </si>
  <si>
    <t>Seguimiento AGN</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</si>
  <si>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</si>
  <si>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</si>
  <si>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</si>
  <si>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</si>
  <si>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</si>
  <si>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</si>
  <si>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</si>
  <si>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</si>
  <si>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</si>
  <si>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</si>
  <si>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</si>
  <si>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</si>
  <si>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</si>
  <si>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</si>
  <si>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</si>
  <si>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</si>
  <si>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</si>
  <si>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</si>
  <si>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</si>
  <si>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</si>
  <si>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</si>
  <si>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r>
      <rPr>
        <b/>
        <sz val="9"/>
        <rFont val="Arial"/>
        <family val="2"/>
      </rPr>
      <t>Formulación, aprobación y convalidación de las tablas de retención documental (TRD) y cuadros de clasificación documental (CCD).</t>
    </r>
    <r>
      <rPr>
        <sz val="9"/>
        <rFont val="Arial"/>
        <family val="2"/>
      </rPr>
      <t xml:space="preserve"> 
La entidad no cumple con lo estipulado en el Acuerdo AGN N° 04 de 2019, inciso d) del artículo 12 de la Ley 1712 de 2014 Ley de Transparencia, Acuerdo 04 de 2015.</t>
    </r>
  </si>
  <si>
    <t>Contratar un tercero para la elaboración de las TRD.</t>
  </si>
  <si>
    <t>Contrato y acta inicio del contrato.</t>
  </si>
  <si>
    <t>Se solicitaron cotizaciones para la elaboración de las TRD las cuales llegaron las siguientes:  
20227000561412 Skaphe Tecnología SAS; 20227000582632 - Data file Colombia; 20227000608012 Carlos Daniel Cantor Guzmán. Se enviaron por correo al Dr. Rubén Perilla para su revisión y comienzo de la contratación.
Se esta a la espera del envió de los estudios previos por parte de la Dra. Angela Morales para revisión y ajustes.</t>
  </si>
  <si>
    <t xml:space="preserve">Radicados
Correos </t>
  </si>
  <si>
    <t>Elaboración de las TRD Y CCD (Levantamiento de la información y validación con las oficinas productoras).</t>
  </si>
  <si>
    <t xml:space="preserve">TRD y Cuadro de Clasificación Documental. </t>
  </si>
  <si>
    <t>Elaboración de las Fichas de Valoración Documental y la Memoria Descriptiva.</t>
  </si>
  <si>
    <t>Fichas de Valoración Documental y Memoria Descriptiva.</t>
  </si>
  <si>
    <t>Presentación de las TRD ante el Comité Institucional de Gestión y Desempeño para su aprobación.</t>
  </si>
  <si>
    <t>Acta de aprobación del comité Institucional de Gestión y Desempeño.</t>
  </si>
  <si>
    <t>Envío de las TRD para convalidación ante el CDA.</t>
  </si>
  <si>
    <r>
      <rPr>
        <b/>
        <sz val="9"/>
        <rFont val="Arial"/>
        <family val="2"/>
      </rPr>
      <t>Elaboración y aprobación del Programa de Gestión Documental (PGD).</t>
    </r>
    <r>
      <rPr>
        <sz val="9"/>
        <rFont val="Arial"/>
        <family val="2"/>
      </rPr>
      <t xml:space="preserve">
La entidad no ha realizado los procesos de seguimiento e implementación del instrumento PGD.</t>
    </r>
  </si>
  <si>
    <t>Fortalecer el Programa de Gestión Documental conforme el marco legal aplicable y lineamientos expedidos por el AGN y formular y documentar a corto, mediano y largo plazo, el desarrollo sistemático de los procesos de la gestión documental</t>
  </si>
  <si>
    <t>Programas</t>
  </si>
  <si>
    <t>Asignar el presupuesto anual para el PGD que incluya la contratación de profesionales especializados en gestión documental para desarrollar el PMA.</t>
  </si>
  <si>
    <t>Presupuesto aprobado, que incluya actividades del PGD.</t>
  </si>
  <si>
    <t>Subdirección Administrativa y Financiera y Oficina Asesora de Planeación</t>
  </si>
  <si>
    <t>Implementación de los programas, seguimiento y dejar evidencias.</t>
  </si>
  <si>
    <t>Actas de Seguimiento.</t>
  </si>
  <si>
    <t xml:space="preserve">Oficina de TIC, Oficina Asesora de Planeación, Oficina Asesora de Comunicaciones y Relaciones Interinstitucionales, Subdirección Administrativa y Financiera - Gestión Documental </t>
  </si>
  <si>
    <r>
      <rPr>
        <b/>
        <sz val="9"/>
        <color rgb="FF000000"/>
        <rFont val="Arial"/>
        <family val="2"/>
      </rPr>
      <t xml:space="preserve">Elaboración de los Inventarios Documentales - FUID. 
</t>
    </r>
    <r>
      <rPr>
        <sz val="9"/>
        <color rgb="FF000000"/>
        <rFont val="Arial"/>
        <family val="2"/>
      </rPr>
      <t xml:space="preserve">
La entidad no cuenta con Inventarios documentales de los archivos de gestión. </t>
    </r>
  </si>
  <si>
    <t>Realizar los inventarios documentales de los archivos de gestión, con el fin de dar cumplimiento al Acuerdo AGN No.042 y 038 de 2002</t>
  </si>
  <si>
    <t>Socializar el formato de inventario FUID.</t>
  </si>
  <si>
    <t>Presentación y lista de asistencia.</t>
  </si>
  <si>
    <t>Se realizo la socialización presencial del formato Único de Inventario Documental  -FUID el 28 de noviembre del 2022, la cual fue agendada por el área de talento humanos por Teams</t>
  </si>
  <si>
    <t>Grupo de Gestión Documental</t>
  </si>
  <si>
    <t>Inventarios documentales en el FUID.</t>
  </si>
  <si>
    <t>Todas las dependencias y grupo de archivo de gestión centralizado</t>
  </si>
  <si>
    <t>Desarrollar cada una de las fases establecidas en el programa de gestión documental, con el fin de definir y desarrollar el SGDEA – DC para la Unidad, el cual debe ofrecer ciertas funcionalidades que garanticen la fiabilidad, integridad, confiabilidad y disponibilidad de los documentos electrónicos y su preservación en el tiempo de aquellos que se requiera por su utilidad para la administración y la ciudadanía</t>
  </si>
  <si>
    <t>Conformar grupo interdisciplinario para la coordinación de las actividades requeridas para la consolidación del SGDEA</t>
  </si>
  <si>
    <t>Acto Administrativo.</t>
  </si>
  <si>
    <t>Oficina de TIC, Oficina Asesora de Planeación y Subdirección Administrativa y Financiera</t>
  </si>
  <si>
    <t xml:space="preserve">Radicado
Correo 
Acta de conformación del grupo </t>
  </si>
  <si>
    <t>Realizar el diagnóstico integral de archivos y desarrollar las fases de; planeación, análisis, diseño, aprobación e implementación del SGDEA.</t>
  </si>
  <si>
    <t xml:space="preserve">Oficina de TIC, Oficina Asesora de Planeación y Subdirección Administrativa y Financiera - Gestión Documental </t>
  </si>
  <si>
    <t>Fase de evaluación monitoreo y control del SGDEA.</t>
  </si>
  <si>
    <r>
      <rPr>
        <b/>
        <sz val="9"/>
        <rFont val="Arial"/>
        <family val="2"/>
      </rPr>
      <t>Aplicación de procedimientos en la unidad de correspondencia.</t>
    </r>
    <r>
      <rPr>
        <sz val="9"/>
        <rFont val="Arial"/>
        <family val="2"/>
      </rPr>
      <t xml:space="preserve">
La entidad debe por medio de un profesional de Gestión
Documental, analizar y elaborar los procedimientos para la producción,
recepción, distribución, seguimiento, Conservación y consulta de los
documentos, Los manuales de procedimientos que establezcan los
cargos de los funcionarios autorizados para firmar la documentación con
destino interno y externo. Procedimiento para la digitalización y
comunicaciones oficiales. Y de esta manera cumplir con lo tipificado en
Acuerdo 060 de 2001, Circular externa 05 de 2012. Razón por la cual la
entidad no cumple.</t>
    </r>
  </si>
  <si>
    <t>Implementar las acciones necesarias para el cumplimiento del Acuerdo del AGN No,060 de 2001.
Pautas  para   la Administración de Comunicaciones Oficiales.  Circular externa 05 de 2012.</t>
  </si>
  <si>
    <t xml:space="preserve">Actualización del procedimiento actual de correspondencia para la producción, recepción, distribución, seguimiento, conservación, consulta y donde se establezcan los cargos de los funcionarios autorizados para firmar de las comunicaciones oficiales de la entidad. </t>
  </si>
  <si>
    <t>Procedimiento actualizado y publicado.</t>
  </si>
  <si>
    <t xml:space="preserve">Subdirección Administrativa y Financiera - Correspondencia, Oficina de TIC, Oficina Asesora de Planeación, Oficina Asesora de Comunicaciones y Relaciones Interinstitucionales. </t>
  </si>
  <si>
    <t xml:space="preserve">Correos </t>
  </si>
  <si>
    <t>Elaborar procedimiento para la digitalización y comunicaciones oficiales, electrónicas, de documentos análogos a digitales y su posterior cargue en el sistema de gestión documental.</t>
  </si>
  <si>
    <t>Procedimiento aprobado y publicado.</t>
  </si>
  <si>
    <t xml:space="preserve">Oficina de TIC, Oficina Asesora de Planeación y  Subdirección Administrativa y Financiera - Gestión Documental.
</t>
  </si>
  <si>
    <t>Socialización de procedimientos aprobados.</t>
  </si>
  <si>
    <t>Subdirección Administrativa -  Grupo de Gestión Documental y TTHH,</t>
  </si>
  <si>
    <t>Establecer controles que permitan realizar un adecuado seguimiento a las comunicaciones, utilizando los códigos de las dependencias, la numeración consecutiva y sistemas que permitan la consulta oportunamente.</t>
  </si>
  <si>
    <t>Planillas de correspondencia y reporte de Orfeo.</t>
  </si>
  <si>
    <t>Subdirección Administrativa y Financiera -  Gestión Documental - Correspondencia.</t>
  </si>
  <si>
    <r>
      <rPr>
        <b/>
        <sz val="9"/>
        <color theme="1"/>
        <rFont val="Arial"/>
        <family val="2"/>
      </rPr>
      <t>Organización de los Archivos de Gestión</t>
    </r>
    <r>
      <rPr>
        <sz val="9"/>
        <color theme="1"/>
        <rFont val="Arial"/>
        <family val="2"/>
      </rPr>
      <t xml:space="preserve">
La entidad no cumple con la organización de los archivos de gestión con lo estipulado en el Acuerdo 042 de 2002, Acuerdo 005 de 2013, Acuerdo 002 de 2014</t>
    </r>
  </si>
  <si>
    <t>Aplicación del procedimiento GDO-PC-04 V2 Organización de Archivos de Gestión, actividades de clasificación, ordenación y descripción</t>
  </si>
  <si>
    <t xml:space="preserve">Fortalecer  el proceso de organización de los archivos de la Entidad a través de capacitaciones </t>
  </si>
  <si>
    <t>Presentación y listas de asistencia.</t>
  </si>
  <si>
    <t>Subdirección Administrativa -  Grupo de Gestión Documental y TTHH</t>
  </si>
  <si>
    <t>Presentación 
Listas de asistencia.</t>
  </si>
  <si>
    <t>Realizar seguimiento a la organización de los archivos de gestión por dependencias de acuerdo con el procedimiento de Organización de Archivos de Gestión.</t>
  </si>
  <si>
    <t xml:space="preserve">Actas de reunión. </t>
  </si>
  <si>
    <t>Actas de reunión
Radicado No 20221100269381 - 20221100279961</t>
  </si>
  <si>
    <r>
      <t xml:space="preserve">Gestión de Documentos Electrónicos
</t>
    </r>
    <r>
      <rPr>
        <sz val="9"/>
        <color theme="1"/>
        <rFont val="Arial"/>
        <family val="2"/>
      </rPr>
      <t>La entidad no cuenta con un lineamiento general que regule la creación, conformación y gestión de expediente digitales tales como: autenticidad, integridad, inalterabilidad, fiabilidad, disponibilidad y conservación, que garanticen que los documentos electrónicos mantienen su valor de evidencia a lo largo del ciclo de vida, incluyendo los expedientes mixtos (híbridos), digitales y electrónicos. Según lo estipulado en los Artículos 2.8.2.6.1 al 2.8.2.8.3 del Decreto 1080 de 2015 y Acuerdo 02 de 2014.</t>
    </r>
  </si>
  <si>
    <t>Elaborar, implementar, socializar y realizar seguimiento del procedimiento para  la conformación de expedientes  mixtos (híbridos), digitales y electrónicos, que garantice la autenticidad, integridad, inalterabilidad, fiabilidad, disponibilidad y conservación de los expedientes electrónicos.</t>
  </si>
  <si>
    <t>Procedimiento aprobado, socializado y publicado.</t>
  </si>
  <si>
    <t>Oficina de TIC, Oficina Asesora de Planeación y  Subdirección Administrativa y Financiera - Gestión Documental y Talento Humano.</t>
  </si>
  <si>
    <t>Numeración de Actos Administrativos
La entidad presuntamente incumple con lo tipificado en el Artículo 6 del Acuerdos 060 de 2001, el articulo 15 del acuerdo 05 de 2013.</t>
  </si>
  <si>
    <t>Actualizar el procedimiento para la expedición de actos administrativos en los términos del Acuerdo 060 de 2001.</t>
  </si>
  <si>
    <t>Subdirección Administrativa y Financiera  y Subdirección de Asuntos Legales</t>
  </si>
  <si>
    <t>Actualizar la plantilla para la elaboración de actos administrativos según lo indica el Acuerdo 060 de 2001</t>
  </si>
  <si>
    <t>Plantilla actualizada.</t>
  </si>
  <si>
    <t>Socialización y seguimiento a la implementación de los anteriores documentos por las dependencias competentes.</t>
  </si>
  <si>
    <t>Presentación y lista de asistencia</t>
  </si>
  <si>
    <t>Controlar la generación de actos administrativos  y su publicación.</t>
  </si>
  <si>
    <t>Reporte consecutivo administrativos y actas.</t>
  </si>
  <si>
    <t xml:space="preserve">Subdirección Administrativa y Financiera </t>
  </si>
  <si>
    <r>
      <rPr>
        <b/>
        <sz val="9"/>
        <rFont val="Arial"/>
        <family val="2"/>
      </rPr>
      <t>Intervención de Fondos Documentales Acumulados</t>
    </r>
    <r>
      <rPr>
        <sz val="9"/>
        <rFont val="Arial"/>
        <family val="2"/>
      </rPr>
      <t xml:space="preserve">
La entidad presuntamente incumple con lo estipulado en el Acuerdo 02 de 2004 y Acuerdo 04 de 2019, artículo 2.8.7.1.3 literal c) del Decreto 1080 de 2015, al no contar con TVD y no tener organizados los fondos documentales acumulados.</t>
    </r>
  </si>
  <si>
    <t>Contar con las Tablas de Valoración Documental para los Fondo Documental de la UAESP, aprobadas, convalidadas e implementadas</t>
  </si>
  <si>
    <t>Radicado envío de las TVD ajustadas por parte del contratista.</t>
  </si>
  <si>
    <t>Subdirección Administrativa y Financiera  y Contratista - Documentos Inteligentes</t>
  </si>
  <si>
    <r>
      <t xml:space="preserve">Aprobar las TVD para el fondo de la </t>
    </r>
    <r>
      <rPr>
        <b/>
        <sz val="9"/>
        <rFont val="Arial"/>
        <family val="2"/>
      </rPr>
      <t>EDIS, EDIS en Liquidación, UESP y UAESP</t>
    </r>
    <r>
      <rPr>
        <sz val="9"/>
        <rFont val="Arial"/>
        <family val="2"/>
      </rPr>
      <t xml:space="preserve"> y sus soportes, por parte del Comité Institucional de Gestión y Desempeño de la entidad </t>
    </r>
  </si>
  <si>
    <t>Acta de Comité</t>
  </si>
  <si>
    <t>Subdirección Administrativa y Financiera. Contratista - Documentos Inteligentes y Comité Institucional de Gestión y Desempeño</t>
  </si>
  <si>
    <r>
      <t xml:space="preserve">Remitir para convalidación las TVD de los fondos de la </t>
    </r>
    <r>
      <rPr>
        <b/>
        <sz val="9"/>
        <rFont val="Arial"/>
        <family val="2"/>
      </rPr>
      <t>EDIS, EDIS en Liquidación, UESP y UAESP</t>
    </r>
    <r>
      <rPr>
        <sz val="9"/>
        <rFont val="Arial"/>
        <family val="2"/>
      </rPr>
      <t xml:space="preserve"> al Consejo Distrital de Archivos. </t>
    </r>
  </si>
  <si>
    <t xml:space="preserve">Oficio remisorio </t>
  </si>
  <si>
    <t xml:space="preserve">Radicados </t>
  </si>
  <si>
    <t>Oficio respuesta.</t>
  </si>
  <si>
    <t>Consejo Distrital de Archivos de Bogotá</t>
  </si>
  <si>
    <r>
      <t xml:space="preserve">Elaboración e implementación del Sistema Integrado de Conservación
(SIC).
</t>
    </r>
    <r>
      <rPr>
        <sz val="9"/>
        <rFont val="Arial"/>
        <family val="2"/>
      </rPr>
      <t>La entidad no implementa los programas específicos contemplados en el SIC</t>
    </r>
  </si>
  <si>
    <t>Implementar el Sistema Integrado de Conservación en la entidad, para la conservación y preservación de la documentación en todos sus soportes.</t>
  </si>
  <si>
    <t>Conformar grupo interdisciplinario para la coordinación de las actividades requeridas para la consolidación del Sistema Integrado de Conservación</t>
  </si>
  <si>
    <t>Acto Administrativo</t>
  </si>
  <si>
    <t>Socializar el Sistema Integrado de Conservación y los documentos que lo conforman.</t>
  </si>
  <si>
    <t>Subdirección Administrativa y Financiera - Gestión Documental.</t>
  </si>
  <si>
    <t>Implementar los programas específicos del Sistema Integrado de Conservación en la entidad, para la conservación y preservación de la documentación en todos sus soportes. Acuerdo 006 de 2014</t>
  </si>
  <si>
    <t>Actas de reunión.</t>
  </si>
  <si>
    <t>Oficina de TIC, Oficina Asesora de Planeación y  Subdirección Administrativa y Financiera - Gestión Documental.</t>
  </si>
  <si>
    <t>Seguimiento y Control del SIC.</t>
  </si>
  <si>
    <t>Actas de seguimiento.</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</si>
  <si>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</si>
  <si>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</si>
  <si>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</si>
  <si>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</si>
  <si>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</si>
  <si>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</si>
  <si>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</si>
  <si>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</si>
  <si>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</si>
  <si>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</si>
  <si>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</si>
  <si>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</si>
  <si>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</si>
  <si>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</si>
  <si>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</si>
  <si>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</si>
  <si>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</si>
  <si>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</si>
  <si>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</si>
  <si>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</si>
  <si>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OCL - 06/01/20
Para esta acción el proceso no presenta autoevaluación / evidencias, como esta se encuentra dentro de fechas de ejecución, la OCI, realizará la respectiva evaluación en el próximo seguimiento.</t>
  </si>
  <si>
    <t>Seguimiento No. 1 - 60/01/2023 - Radicado No. 20231100004901</t>
  </si>
  <si>
    <t>Unidad Administrativa Especial de Servicios Públicos - UAESP</t>
  </si>
  <si>
    <t xml:space="preserve">Desarrollar los pasos metodológicos que permitan la actualización, aprobación por parte del Comité Institucional de Gestión y Desempeño  de la Tabla de Retención Documental y el respectivo Cuadro de Clasificación de la UAESP y el envío al Consejo Distrital de Archivo de Bogotá - (CDA).
</t>
  </si>
  <si>
    <t>Subdirección Administrativa y  Financiera  y Subdirección de Asuntos Legales</t>
  </si>
  <si>
    <t>Subdirección Administrativa y  Financiera y todas las dependencias</t>
  </si>
  <si>
    <t>Subdirección Administrativa y  Financiera, Contratista (tercero) y Comité Institucional de Gestión y Desempeño</t>
  </si>
  <si>
    <t xml:space="preserve">Oficio de envió. </t>
  </si>
  <si>
    <t xml:space="preserve">Subdirección Administrativa y  Financiera y Grupo de Gestión Documental </t>
  </si>
  <si>
    <r>
      <t xml:space="preserve">Elaboración y aprobación de los programas del PGD: </t>
    </r>
    <r>
      <rPr>
        <b/>
        <sz val="9"/>
        <color rgb="FF000000"/>
        <rFont val="Arial"/>
        <family val="2"/>
      </rPr>
      <t xml:space="preserve">(Programa de Gestión Documental), </t>
    </r>
    <r>
      <rPr>
        <sz val="9"/>
        <color rgb="FF000000"/>
        <rFont val="Arial"/>
        <family val="2"/>
      </rPr>
      <t>en colaboración con los procesos de la entidad.
1. Programa de normalización de formas y formularios electrónicos.
2. Programas de documentos vitales y esenciales.
3. Programa de documentos electrónicos.
4. Programas de archivos descentralizados.
5. Programas de reprografías.
6. Programas de documentos especiales.
7. Plan institucional de formación y capacitación.
8. Programa de auditoría y control.</t>
    </r>
  </si>
  <si>
    <t xml:space="preserve">Oficina de TIC, Oficina Asesora de Planeación, Oficina Asesora de Comunicaciones y Relaciones Interinstitucionales, Oficina de 
Control Interno, Subdirección Administrativa y Financiera (tthh, Apoyo Logístico, presupuesto y financiera) </t>
  </si>
  <si>
    <t xml:space="preserve">Presentación
Evaluación y Lista de asistencia </t>
  </si>
  <si>
    <t>Realizar los inventarios de las dependencia con los expedientes entregados al archivo de gestión centralizado hasta 2021.</t>
  </si>
  <si>
    <r>
      <rPr>
        <b/>
        <sz val="9"/>
        <rFont val="Arial"/>
        <family val="2"/>
      </rPr>
      <t xml:space="preserve">Modelo de requisitos para la gestión de documentos electrónicos. </t>
    </r>
    <r>
      <rPr>
        <sz val="9"/>
        <rFont val="Arial"/>
        <family val="2"/>
      </rPr>
      <t xml:space="preserve">
La entidad no cuenta con un SGDEA (Sistema de Gestión Documental Electrónico de Archivo). </t>
    </r>
  </si>
  <si>
    <t xml:space="preserve">Se elaboro oficio y envió al Dr. Ruben el radicado No 20227000064623 para revisión y firma de la Directora, con el fin que las dependencias asigne profesionales para atender el PMA. (OAP, OCI, OTIC, SAL y Comunicaciones).
Se envió el radicado No 20227000064623 a cada una de la dependencias, las cuales dieron repuesta por correo
Se agendo Reunión Virtual por Teams para la conformación del grupo interdisciplinario del PMA el 21 de diciembre de 2022.
</t>
  </si>
  <si>
    <t>Diagnóstico y documento del SGDEA aprobado.</t>
  </si>
  <si>
    <t xml:space="preserve">Se continua con la actualización del procedimiento, ya fue revisado por la OAP, se están realizando los ajustes solicitados, teniendo en cuenta el MANUAL DE USUARIO “Orfeo V.7”
Se envió nuevamente a la OAP para su revisión Final </t>
  </si>
  <si>
    <t xml:space="preserve">Se realizo la actualización del procedimiento de Organización de Archivos con radicado No 20227000059553
Se realizo la socialización presencial del formato Único de Inventario Documental  -FUID el 28 de noviembre del 2022, la cual fue agendad por el área de talento humanos por Teams
Se realizo la socialización del procedimiento de Organización de archivos </t>
  </si>
  <si>
    <t>Subdirección Administrativa y Financiera -  grupo de archivo de gestión centralizado y  Oficina Control Intento.</t>
  </si>
  <si>
    <t xml:space="preserve">Subsanar las siguientes observaciones de infraestructura del archivo de gestión centralizado: 
1- Reparar goteras y techo.
2- Reubicación de cajas, bolsas con documentos y compra de estanterías.
3- Fijar estanterías piso y muro.
4- Asignación de extintores para archivo.
5- Instalación iluminación pasillos.
6- Protección UV ventanas.
</t>
  </si>
  <si>
    <t xml:space="preserve">Se realizo el contrato 677 de 2022 para el arriendo del edificio de la Carrera 16 No 53-38 (Archivo de gestión centralizado)
Se realizo reunión con el administrador del Edificio para el Mantenimiento de la estructura del edificio del Archivo de gestión centralizado, de acuerdo con lo solicitado en el Informe de Inspección y vigilancia del AGN 
Octubre: El administrador del edificio continua con las adecuaciones locativas. 
Noviembre: De acuerdo a lo reportado en el mes pasado, se realizo mesa de trabajo el 24 de noviembre y 2 de diciembre  para revisar los arreglos locativos por  parte del área de apoyo logístico y la administración del edificios y se dejo registro fotográfico del antes y el después.  Se solicita el cierre al AGN con  el radicado No 20221100279961
</t>
  </si>
  <si>
    <t>Subdirección Administrativa y Financiera -  grupo de archivo de gestión centralizado y  Apoyo Logístico.</t>
  </si>
  <si>
    <t xml:space="preserve">Desarrollar los pasos metodológicos que permitan la elaboración y aplicación de procedimientos para  la gestión de documentos electrónicos </t>
  </si>
  <si>
    <t>Actualizar el procedimiento de Actos Administrativos según acuerdo 060 de 2001 y acuerdo 05 de 2013</t>
  </si>
  <si>
    <r>
      <t>El contratistas deberá realizar los ajustes correspondientes a la TVD para el fondo de la</t>
    </r>
    <r>
      <rPr>
        <b/>
        <sz val="9"/>
        <rFont val="Arial"/>
        <family val="2"/>
      </rPr>
      <t xml:space="preserve"> EDIS, EDIS en Liquidación, UESP y UAESP </t>
    </r>
    <r>
      <rPr>
        <sz val="9"/>
        <rFont val="Arial"/>
        <family val="2"/>
      </rPr>
      <t>de acuerdo a lo establecido en el contrato.</t>
    </r>
  </si>
  <si>
    <t xml:space="preserve">El contratista realizo los ajustes, se presentaron las TVD al Comité CIGD el 5 de octubre y se enviaron al CDA con radicados No 20227000236201, 20227000236211, 20227000236221 y  20227000236231.
Pendiente la respuesta por parte del CDA  </t>
  </si>
  <si>
    <t>Acta Comité</t>
  </si>
  <si>
    <t xml:space="preserve">Respuesta del Consejo Distrital de Archivos de Bogotá - CDA sobre la convalidación de las TVD y realizar los ajustes correspondientes si se requieren y volver a realizar los pasos anterior para su convalidación </t>
  </si>
  <si>
    <t>Se elaboro oficio y envió al Dr. Ruben el radicado No 20227000064623 para revisión y firma de la Directora, con el fin que las dependencias asigne profesionales para atender el PMA. (OAP, OCI, OTIC, SAL y Comunicaciones).
Se envió el radicado No 20227000064623 a cada una de la dependencias, las cuales dieron repuesta por correo
Se agendo Reunión Virtual por Teams para la conformación del grupo interdisciplinario del PMA el 21 de diciembre de 2022.</t>
  </si>
  <si>
    <t>Oficina de TIC, Oficina Asesora de Planeación y  Subdirección Administrativa y Financiera - Gestión Documental - Apoyo Logístico.</t>
  </si>
  <si>
    <t xml:space="preserve">Acción 7 </t>
  </si>
  <si>
    <t>OCL - 06/01/20
Para esta acción el proceso no presenta autoevaluación / evidencias, como esta se encuentra dentro de fechas de ejecución, la OCI realizará la respectiva evaluación en el próximo seguimiento.</t>
  </si>
  <si>
    <t xml:space="preserve">Se elaboró Instructivo, y formatos de numeración de  actos administrativos, y se continua con la actualización de Procedimiento </t>
  </si>
  <si>
    <t>OCL - 06/01/20
De acuerdo con la revisión de las evidencias allegadas por el proceso, entre las cuales se encuentra la presentación y el listado de asistencia, la OCI verifica el cumplimiento de la acción.</t>
  </si>
  <si>
    <r>
      <t>Osbaldo Cortes Lozano - OCL - 06/01/2023
De acuerdo con la revisión del total de las once (11) evidencias aportadas por el proceso; se observan avances sobre la fase inicial del proceso contratación; como lo es la solicitud de cotizaciones y envió al responsable de contratación; sin embargo como la meta establecida es: "</t>
    </r>
    <r>
      <rPr>
        <i/>
        <sz val="9"/>
        <rFont val="Arial"/>
        <family val="2"/>
      </rPr>
      <t>Contrato y acta de inicio de contrato</t>
    </r>
    <r>
      <rPr>
        <sz val="9"/>
        <rFont val="Arial"/>
        <family val="2"/>
      </rPr>
      <t>", la OCI recomienda tomar las medidas necesarias con el objetivo de dar cumplimiento con la meta propuesta, en los tiempos y calidad requerida, teniendo en cuenta que la fecha de cierre de esta actividad es el 28 de febrero de 2023.</t>
    </r>
  </si>
  <si>
    <t>OCL - 06/01/2023
Para esta acción el proceso no presenta autoevaluación / evidencias, como esta se encuentra dentro de fechas de ejecución, la OCI, realizará la respectiva evaluación en el próximo seguimiento.</t>
  </si>
  <si>
    <t>OCL - 06/01/2023
De acuerdo con la revisión de las siguientes evidencias:
1. Evaluación FUID 28 nov 2022.
2. Sensibilización Formato FUID 28 nov 2022
3. Listado de asistencia
La OCI, observa el cumplimento de la acción.</t>
  </si>
  <si>
    <t>OCL - 06/01/2023
De acuerdo con la revisión de las siguientes evidencias:
1. Acta de reunión 21 dic 2022 "Acta de conformación de grupo"
2. 20227000064623 "solicitud asignación personal"
3. Correo Respuesta dependencias asignación Profesional
La OCI, verifica el cumplimiento de la acción.</t>
  </si>
  <si>
    <t>OCL - 06/01/2023
De acuerdo con la revisión de las siguientes evidencias:
1. Correo 19 dic 2022 Envío Proc a OAP -&gt; correo remisión procedimientos "Correspondencia y Desarrollo de Colecciones" para revisión, aprobación y divulgación por parte de planeación. 
La OCI, observa avance sobre la actividad; sin embargo, como la meta establecida es: "Procedimiento actualizado y publicado", la OCI recomienda tomar las medidas necesarias con el objetivo de dar cumplimiento con la meta propuesta, en los tiempos y calidad requerida, teniendo en cuenta que la fecha de cierre de esta actividad es el 28 de febrero de 2023.</t>
  </si>
  <si>
    <t xml:space="preserve">OCL - 06/01/2023
De acuerdo con la revisión de las evidencias aportadas por el proceso y mediante la visita realizada por la OCI el 05/01/2023 al archivo de gestión, no se puede validar el cumplimiento de la acción No. 1 "Reparación goteras y techo,  toda vez que; se evidenció que las goteras en el cuarto piso se volvieron a presentar a raíz de las intervenciones realizadas, las cuales terminaron afectando algunas tejas, por esta razón la administración del edificio mediante comunicación vía correo electrónico, confirma la compra de las tejas y próximo inicio de obra, en la que se reemplazará la totalidad de las tejas, solucionando el problema de raíz. 
Por esta razón la acción continúa en proceso y se validaran los avances en la próxima visita al archivoI.
La OCI recomienda tomar las medidas necesarias con el objetivo de dar cumplimiento con la meta propuesta, en los tiempos y calidad requerida .
</t>
  </si>
  <si>
    <t>OCL - 06/01/2023
De acuerdo con la revisión de las evidencias aportadas por el proceso conformada por los borradores de los procedimientos:
1."GDO-PC-09 Exp. Actos Administrativos Fernando R 20 dic 2022".
2. "GDO-IN-01 V1 Inst  Elaboración y Numeración Actos Adm 2 nov 2022"
3. GDO-FM-01 V1 Registro y Control Actos Administrativos
Se verifica avance sobre la acción.
La OCI, recomienda continuar con las acciones necesarias con el objetivo de dar cumplimiento con la meta "Procedimiento aprobado, socializado y publicado.", en los tiempos y calidad requerida, teniendo en cuenta que la fecha de cierre de esta actividad es el 28 de febrero de 2023.</t>
  </si>
  <si>
    <r>
      <rPr>
        <sz val="9"/>
        <rFont val="Arial"/>
        <family val="2"/>
      </rPr>
      <t>OCL - 06/01/2023</t>
    </r>
    <r>
      <rPr>
        <b/>
        <sz val="9"/>
        <rFont val="Arial"/>
        <family val="2"/>
      </rPr>
      <t xml:space="preserve">
</t>
    </r>
    <r>
      <rPr>
        <sz val="9"/>
        <rFont val="Arial"/>
        <family val="2"/>
      </rPr>
      <t>De acuerdo con la revisión de la siguiente evidencia:
1. 20227000586942 - Entrega tablas de valoración documental por parte del contratista.
La OCI verifica le cumplimiento de la acción.</t>
    </r>
  </si>
  <si>
    <t>OCL - 06/01/2023
De acuerdo con la revisión de la siguiente evidencia:
1.Acta 08 CIGD Sesión Extraordinaria 05 de octubre 2022.
La OCI verifica le cumplimiento de la acción.</t>
  </si>
  <si>
    <t>OCL - 06/01/2023
De acuerdo con la revisión de las siguientes evidencias:
1. 20227000236201 Oficio remisorio (1)
2. 20227000236211 Oficio remisorio (2)
3. 20227000236221 Oficio remisorio (3)
4. 20227000236231 Oficio remisorio (4)
La OCI verifica le cumplimiento de la acción.</t>
  </si>
  <si>
    <t>OCL - 06/01/2023
De acuerdo con la revisión de las siguientes evidencias:
1. 01 Acta de reunión 21 dic 2022
2. 20227000064623 - Asignación personal prof para atender PMA.
3. Correo Respuesta dependencias asignación Profesional
La OCI verifica le cumplimiento de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</si>
</sst>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name val="Arial"/>
      <family val="2"/>
    </font>
    <font>
      <b/>
      <sz val="11"/>
      <color indexed="30"/>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b/>
      <sz val="10"/>
      <color indexed="81"/>
      <name val="Tahoma"/>
      <family val="2"/>
    </font>
    <font>
      <b/>
      <sz val="11"/>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sz val="9"/>
      <name val="Arial"/>
      <family val="2"/>
    </font>
    <font>
      <sz val="9"/>
      <color theme="1"/>
      <name val="Arial"/>
      <family val="2"/>
    </font>
    <font>
      <sz val="9"/>
      <color indexed="8"/>
      <name val="Arial"/>
      <family val="2"/>
    </font>
    <font>
      <b/>
      <sz val="10"/>
      <color theme="1"/>
      <name val="Arial"/>
      <family val="2"/>
    </font>
    <font>
      <sz val="11"/>
      <color theme="1"/>
      <name val="Calibri"/>
      <family val="2"/>
      <scheme val="minor"/>
    </font>
    <font>
      <b/>
      <sz val="9"/>
      <color rgb="FF000000"/>
      <name val="Arial"/>
      <family val="2"/>
    </font>
    <font>
      <sz val="9"/>
      <color rgb="FF000000"/>
      <name val="Arial"/>
      <family val="2"/>
    </font>
    <font>
      <sz val="10"/>
      <color rgb="FF000000"/>
      <name val="Arial"/>
      <family val="2"/>
    </font>
    <font>
      <i/>
      <sz val="9"/>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9" fillId="0" borderId="0" applyFont="0" applyFill="0" applyBorder="0" applyAlignment="0" applyProtection="0"/>
  </cellStyleXfs>
  <cellXfs count="184">
    <xf numFmtId="0" fontId="0" fillId="0" borderId="0" xfId="0"/>
    <xf numFmtId="0" fontId="7" fillId="0" borderId="0" xfId="0" applyFont="1" applyAlignment="1">
      <alignment horizontal="center" vertical="center" wrapText="1"/>
    </xf>
    <xf numFmtId="0" fontId="5" fillId="0" borderId="0" xfId="0" applyFont="1" applyAlignment="1">
      <alignment horizontal="justify" vertical="top" wrapText="1"/>
    </xf>
    <xf numFmtId="1" fontId="5" fillId="0" borderId="0" xfId="0" applyNumberFormat="1" applyFont="1" applyAlignment="1">
      <alignment horizontal="justify" vertical="top" wrapText="1"/>
    </xf>
    <xf numFmtId="9" fontId="5" fillId="0" borderId="0" xfId="0" applyNumberFormat="1" applyFont="1" applyAlignment="1">
      <alignment horizontal="justify" vertical="top" wrapText="1"/>
    </xf>
    <xf numFmtId="9" fontId="5" fillId="0" borderId="0" xfId="0" applyNumberFormat="1" applyFont="1" applyAlignment="1">
      <alignment horizontal="center" vertical="center" wrapText="1"/>
    </xf>
    <xf numFmtId="0" fontId="7" fillId="0" borderId="0" xfId="0" applyFont="1" applyAlignment="1">
      <alignment horizontal="justify" vertical="top" wrapText="1"/>
    </xf>
    <xf numFmtId="0" fontId="5" fillId="0" borderId="0" xfId="0" applyFont="1" applyAlignment="1">
      <alignment horizontal="justify" vertical="center" wrapText="1"/>
    </xf>
    <xf numFmtId="9" fontId="5" fillId="0" borderId="0" xfId="0" applyNumberFormat="1" applyFont="1" applyAlignment="1">
      <alignment horizontal="justify" vertical="center" wrapText="1"/>
    </xf>
    <xf numFmtId="0" fontId="7"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right" vertical="center" wrapText="1"/>
    </xf>
    <xf numFmtId="0" fontId="7" fillId="0" borderId="0" xfId="0" applyFont="1" applyAlignment="1">
      <alignment horizontal="right" vertical="center"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9" fontId="6" fillId="0" borderId="0" xfId="0" applyNumberFormat="1" applyFont="1" applyAlignment="1">
      <alignment horizontal="center" vertical="center" wrapText="1"/>
    </xf>
    <xf numFmtId="0" fontId="7" fillId="0" borderId="18" xfId="0" applyFont="1" applyBorder="1" applyAlignment="1">
      <alignment horizontal="justify" vertical="top" wrapText="1"/>
    </xf>
    <xf numFmtId="0" fontId="5" fillId="0" borderId="18" xfId="0" applyFont="1" applyBorder="1" applyAlignment="1">
      <alignment horizontal="justify" vertical="top" wrapText="1"/>
    </xf>
    <xf numFmtId="0" fontId="6" fillId="0" borderId="0" xfId="0" applyFont="1" applyAlignment="1">
      <alignment horizontal="center" vertical="center" textRotation="90"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4" xfId="0" applyFont="1" applyBorder="1" applyAlignment="1">
      <alignment horizontal="justify" vertical="top" wrapText="1"/>
    </xf>
    <xf numFmtId="0" fontId="5" fillId="0" borderId="4" xfId="0" applyFont="1" applyBorder="1" applyAlignment="1">
      <alignment horizontal="justify" vertical="top" wrapText="1"/>
    </xf>
    <xf numFmtId="0" fontId="7" fillId="0" borderId="11" xfId="0" applyFont="1" applyBorder="1" applyAlignment="1">
      <alignment horizontal="justify" vertical="top" wrapText="1"/>
    </xf>
    <xf numFmtId="0" fontId="7" fillId="0" borderId="10" xfId="0" applyFont="1" applyBorder="1" applyAlignment="1">
      <alignment horizontal="justify" vertical="top" wrapText="1"/>
    </xf>
    <xf numFmtId="0" fontId="7" fillId="0" borderId="19" xfId="0" applyFont="1" applyBorder="1" applyAlignment="1">
      <alignment horizontal="justify" vertical="top" wrapText="1"/>
    </xf>
    <xf numFmtId="0" fontId="7" fillId="0" borderId="15" xfId="0" applyFont="1" applyBorder="1" applyAlignment="1">
      <alignment horizontal="justify" vertical="top" wrapText="1"/>
    </xf>
    <xf numFmtId="0" fontId="5" fillId="0" borderId="10" xfId="0" applyFont="1" applyBorder="1" applyAlignment="1">
      <alignment horizontal="justify" vertical="top" wrapText="1"/>
    </xf>
    <xf numFmtId="0" fontId="5" fillId="0" borderId="11" xfId="0" applyFont="1" applyBorder="1" applyAlignment="1">
      <alignment horizontal="justify" vertical="top" wrapText="1"/>
    </xf>
    <xf numFmtId="0" fontId="4" fillId="4" borderId="10" xfId="0" applyFont="1" applyFill="1" applyBorder="1" applyAlignment="1">
      <alignment horizontal="center" vertical="center" wrapText="1"/>
    </xf>
    <xf numFmtId="0" fontId="12" fillId="4" borderId="11" xfId="0" applyFont="1" applyFill="1" applyBorder="1" applyAlignment="1">
      <alignment horizontal="center" vertical="center"/>
    </xf>
    <xf numFmtId="14" fontId="5" fillId="3" borderId="0" xfId="0" applyNumberFormat="1" applyFont="1" applyFill="1" applyAlignment="1">
      <alignment horizontal="justify" vertical="top" wrapText="1"/>
    </xf>
    <xf numFmtId="0" fontId="7" fillId="3" borderId="0" xfId="0" applyFont="1" applyFill="1" applyAlignment="1">
      <alignment horizontal="justify" vertical="center" wrapText="1"/>
    </xf>
    <xf numFmtId="0" fontId="0" fillId="3" borderId="0" xfId="0" applyFill="1"/>
    <xf numFmtId="0" fontId="1" fillId="3" borderId="6" xfId="0" applyFont="1" applyFill="1" applyBorder="1" applyAlignment="1">
      <alignment horizontal="left" vertical="center"/>
    </xf>
    <xf numFmtId="0" fontId="15" fillId="3" borderId="4" xfId="0" applyFont="1" applyFill="1" applyBorder="1" applyAlignment="1">
      <alignment horizontal="justify" vertical="top" wrapText="1"/>
    </xf>
    <xf numFmtId="0" fontId="15" fillId="0" borderId="4" xfId="0" applyFont="1" applyBorder="1" applyAlignment="1">
      <alignment horizontal="justify" vertical="top" wrapText="1"/>
    </xf>
    <xf numFmtId="0" fontId="16" fillId="0" borderId="4" xfId="0" applyFont="1" applyBorder="1" applyAlignment="1">
      <alignment horizontal="justify" vertical="top" wrapText="1"/>
    </xf>
    <xf numFmtId="14" fontId="4" fillId="3" borderId="4" xfId="0" applyNumberFormat="1" applyFont="1" applyFill="1" applyBorder="1" applyAlignment="1">
      <alignment horizontal="center" vertical="center" wrapText="1"/>
    </xf>
    <xf numFmtId="10" fontId="15" fillId="3" borderId="10" xfId="0" applyNumberFormat="1" applyFont="1" applyFill="1" applyBorder="1" applyAlignment="1">
      <alignment horizontal="center" vertical="center" wrapText="1"/>
    </xf>
    <xf numFmtId="9" fontId="15" fillId="0" borderId="10" xfId="0" applyNumberFormat="1" applyFont="1" applyBorder="1" applyAlignment="1">
      <alignment horizontal="justify" vertical="top" wrapText="1"/>
    </xf>
    <xf numFmtId="10" fontId="15" fillId="3" borderId="4" xfId="0" applyNumberFormat="1" applyFont="1" applyFill="1" applyBorder="1" applyAlignment="1">
      <alignment horizontal="center" vertical="center" wrapText="1"/>
    </xf>
    <xf numFmtId="9" fontId="15" fillId="0" borderId="4" xfId="0" applyNumberFormat="1" applyFont="1" applyBorder="1" applyAlignment="1">
      <alignment horizontal="justify" vertical="top" wrapText="1"/>
    </xf>
    <xf numFmtId="10" fontId="15" fillId="3" borderId="15" xfId="0" applyNumberFormat="1" applyFont="1" applyFill="1" applyBorder="1" applyAlignment="1">
      <alignment horizontal="center" vertical="center" wrapText="1"/>
    </xf>
    <xf numFmtId="9" fontId="5" fillId="0" borderId="15" xfId="0" applyNumberFormat="1" applyFont="1" applyBorder="1" applyAlignment="1">
      <alignment horizontal="justify" vertical="top" wrapText="1"/>
    </xf>
    <xf numFmtId="0" fontId="15" fillId="0" borderId="10" xfId="0" applyFont="1" applyBorder="1" applyAlignment="1">
      <alignment horizontal="justify" vertical="top" wrapText="1"/>
    </xf>
    <xf numFmtId="0" fontId="15" fillId="0" borderId="15" xfId="0" applyFont="1" applyBorder="1" applyAlignment="1">
      <alignment horizontal="justify" vertical="top" wrapText="1"/>
    </xf>
    <xf numFmtId="0" fontId="4" fillId="2" borderId="28" xfId="0" applyFont="1" applyFill="1" applyBorder="1" applyAlignment="1">
      <alignment horizontal="center" vertical="center" wrapText="1"/>
    </xf>
    <xf numFmtId="1" fontId="15" fillId="3" borderId="4"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3" borderId="4" xfId="0" applyFont="1" applyFill="1" applyBorder="1" applyAlignment="1">
      <alignment horizontal="justify" vertical="top" wrapText="1"/>
    </xf>
    <xf numFmtId="9" fontId="15" fillId="3" borderId="4" xfId="0" applyNumberFormat="1" applyFont="1" applyFill="1" applyBorder="1" applyAlignment="1">
      <alignment horizontal="justify" vertical="top" wrapText="1"/>
    </xf>
    <xf numFmtId="0" fontId="15" fillId="3" borderId="10" xfId="0" applyFont="1" applyFill="1" applyBorder="1" applyAlignment="1">
      <alignment horizontal="center" vertical="center" wrapText="1"/>
    </xf>
    <xf numFmtId="0" fontId="15" fillId="3" borderId="10" xfId="0" applyFont="1" applyFill="1" applyBorder="1" applyAlignment="1">
      <alignment horizontal="justify" vertical="top" wrapText="1"/>
    </xf>
    <xf numFmtId="14" fontId="4" fillId="3" borderId="10" xfId="0" applyNumberFormat="1" applyFont="1" applyFill="1" applyBorder="1" applyAlignment="1">
      <alignment horizontal="center" vertical="center" wrapText="1"/>
    </xf>
    <xf numFmtId="1" fontId="15" fillId="3" borderId="10"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1" fontId="15" fillId="3" borderId="15" xfId="0" applyNumberFormat="1" applyFont="1" applyFill="1" applyBorder="1" applyAlignment="1">
      <alignment horizontal="center" vertical="center" wrapText="1"/>
    </xf>
    <xf numFmtId="0" fontId="5" fillId="0" borderId="15" xfId="0" applyFont="1" applyBorder="1" applyAlignment="1">
      <alignment horizontal="justify" vertical="top" wrapText="1"/>
    </xf>
    <xf numFmtId="0" fontId="5" fillId="0" borderId="19" xfId="0" applyFont="1" applyBorder="1" applyAlignment="1">
      <alignment horizontal="justify" vertical="top" wrapText="1"/>
    </xf>
    <xf numFmtId="0" fontId="16" fillId="3" borderId="15" xfId="0" applyFont="1" applyFill="1" applyBorder="1" applyAlignment="1">
      <alignment horizontal="center" vertical="center" wrapText="1"/>
    </xf>
    <xf numFmtId="0" fontId="17" fillId="3" borderId="15" xfId="0" applyFont="1" applyFill="1" applyBorder="1" applyAlignment="1">
      <alignment horizontal="justify" vertical="top" wrapText="1"/>
    </xf>
    <xf numFmtId="14" fontId="4" fillId="3" borderId="15" xfId="0" applyNumberFormat="1" applyFont="1" applyFill="1" applyBorder="1" applyAlignment="1">
      <alignment horizontal="center" vertical="center" wrapText="1"/>
    </xf>
    <xf numFmtId="9" fontId="15" fillId="3" borderId="15" xfId="0" applyNumberFormat="1" applyFont="1" applyFill="1" applyBorder="1" applyAlignment="1">
      <alignment horizontal="justify" vertical="top" wrapText="1"/>
    </xf>
    <xf numFmtId="0" fontId="15" fillId="3" borderId="15" xfId="0" applyFont="1" applyFill="1" applyBorder="1" applyAlignment="1">
      <alignment horizontal="justify" vertical="top" wrapText="1"/>
    </xf>
    <xf numFmtId="0" fontId="17" fillId="0" borderId="10" xfId="0" applyFont="1" applyBorder="1" applyAlignment="1">
      <alignment horizontal="justify" vertical="top" wrapText="1"/>
    </xf>
    <xf numFmtId="9" fontId="15" fillId="3" borderId="10" xfId="0" applyNumberFormat="1" applyFont="1" applyFill="1" applyBorder="1" applyAlignment="1">
      <alignment horizontal="justify" vertical="top" wrapText="1"/>
    </xf>
    <xf numFmtId="0" fontId="17" fillId="0" borderId="15" xfId="0" applyFont="1" applyBorder="1" applyAlignment="1">
      <alignment horizontal="justify" vertical="top" wrapText="1"/>
    </xf>
    <xf numFmtId="0" fontId="17" fillId="3" borderId="10" xfId="0" applyFont="1" applyFill="1" applyBorder="1" applyAlignment="1">
      <alignment horizontal="justify" vertical="top" wrapText="1"/>
    </xf>
    <xf numFmtId="9" fontId="15" fillId="0" borderId="15" xfId="0" applyNumberFormat="1" applyFont="1" applyBorder="1" applyAlignment="1">
      <alignment horizontal="justify" vertical="top" wrapText="1"/>
    </xf>
    <xf numFmtId="0" fontId="18" fillId="0" borderId="29" xfId="0" applyFont="1" applyBorder="1" applyAlignment="1">
      <alignment horizontal="center" vertical="center" wrapText="1"/>
    </xf>
    <xf numFmtId="0" fontId="14" fillId="0" borderId="31" xfId="0" applyFont="1" applyBorder="1" applyAlignment="1">
      <alignment horizontal="justify" vertical="top" wrapText="1"/>
    </xf>
    <xf numFmtId="0" fontId="4" fillId="2" borderId="31" xfId="0" applyFont="1" applyFill="1" applyBorder="1" applyAlignment="1">
      <alignment horizontal="center" vertical="center" wrapText="1"/>
    </xf>
    <xf numFmtId="0" fontId="16" fillId="0" borderId="31" xfId="0" applyFont="1" applyBorder="1" applyAlignment="1">
      <alignment horizontal="justify" vertical="top" wrapText="1"/>
    </xf>
    <xf numFmtId="0" fontId="15" fillId="3" borderId="31" xfId="0" applyFont="1" applyFill="1" applyBorder="1" applyAlignment="1">
      <alignment horizontal="center" vertical="center" wrapText="1"/>
    </xf>
    <xf numFmtId="0" fontId="16" fillId="3" borderId="31" xfId="0" applyFont="1" applyFill="1" applyBorder="1" applyAlignment="1">
      <alignment horizontal="justify" vertical="top" wrapText="1"/>
    </xf>
    <xf numFmtId="14" fontId="4" fillId="3" borderId="31" xfId="0" applyNumberFormat="1" applyFont="1" applyFill="1" applyBorder="1" applyAlignment="1">
      <alignment horizontal="center" vertical="center" wrapText="1"/>
    </xf>
    <xf numFmtId="1" fontId="15" fillId="3" borderId="31" xfId="0" applyNumberFormat="1" applyFont="1" applyFill="1" applyBorder="1" applyAlignment="1">
      <alignment horizontal="center" vertical="center" wrapText="1"/>
    </xf>
    <xf numFmtId="10" fontId="15" fillId="3" borderId="31" xfId="0" applyNumberFormat="1" applyFont="1" applyFill="1" applyBorder="1" applyAlignment="1">
      <alignment horizontal="center" vertical="center" wrapText="1"/>
    </xf>
    <xf numFmtId="0" fontId="15" fillId="0" borderId="31" xfId="0" applyFont="1" applyBorder="1" applyAlignment="1">
      <alignment horizontal="justify" vertical="top" wrapText="1"/>
    </xf>
    <xf numFmtId="9" fontId="15" fillId="3" borderId="31" xfId="1" applyFont="1" applyFill="1" applyBorder="1" applyAlignment="1">
      <alignment horizontal="center" vertical="center" wrapText="1"/>
    </xf>
    <xf numFmtId="0" fontId="7" fillId="0" borderId="31" xfId="0" applyFont="1" applyBorder="1" applyAlignment="1">
      <alignment horizontal="justify" vertical="top" wrapText="1"/>
    </xf>
    <xf numFmtId="0" fontId="7" fillId="0" borderId="30" xfId="0" applyFont="1" applyBorder="1" applyAlignment="1">
      <alignment horizontal="justify" vertical="top" wrapText="1"/>
    </xf>
    <xf numFmtId="1" fontId="15" fillId="3" borderId="10" xfId="0" applyNumberFormat="1" applyFont="1" applyFill="1" applyBorder="1" applyAlignment="1">
      <alignment horizontal="left" vertical="top" wrapText="1"/>
    </xf>
    <xf numFmtId="0" fontId="15" fillId="3" borderId="4" xfId="0" applyFont="1" applyFill="1" applyBorder="1" applyAlignment="1" applyProtection="1">
      <alignment horizontal="left" vertical="top" wrapText="1"/>
      <protection locked="0"/>
    </xf>
    <xf numFmtId="9" fontId="15" fillId="3" borderId="4" xfId="0" applyNumberFormat="1" applyFont="1" applyFill="1" applyBorder="1" applyAlignment="1">
      <alignment horizontal="left" vertical="top" wrapText="1"/>
    </xf>
    <xf numFmtId="9" fontId="15" fillId="3" borderId="15" xfId="0" applyNumberFormat="1" applyFont="1" applyFill="1" applyBorder="1" applyAlignment="1">
      <alignment horizontal="left" vertical="top" wrapText="1"/>
    </xf>
    <xf numFmtId="0" fontId="1" fillId="0" borderId="4" xfId="0" applyFont="1" applyBorder="1" applyAlignment="1">
      <alignment horizontal="left" vertical="top"/>
    </xf>
    <xf numFmtId="0" fontId="7" fillId="3" borderId="0" xfId="0" applyFont="1" applyFill="1" applyAlignment="1">
      <alignment horizontal="center" vertical="center" wrapText="1"/>
    </xf>
    <xf numFmtId="0" fontId="21" fillId="0" borderId="10" xfId="0" applyFont="1" applyBorder="1" applyAlignment="1">
      <alignment horizontal="justify" vertical="top" wrapText="1"/>
    </xf>
    <xf numFmtId="0" fontId="16" fillId="3" borderId="15" xfId="0" applyFont="1" applyFill="1" applyBorder="1" applyAlignment="1">
      <alignment horizontal="justify" vertical="top" wrapText="1"/>
    </xf>
    <xf numFmtId="0" fontId="4" fillId="0" borderId="10" xfId="0" applyFont="1" applyBorder="1" applyAlignment="1">
      <alignment horizontal="left" vertical="top" wrapText="1"/>
    </xf>
    <xf numFmtId="10" fontId="15" fillId="3" borderId="10" xfId="0" applyNumberFormat="1" applyFont="1" applyFill="1" applyBorder="1" applyAlignment="1">
      <alignment horizontal="center" vertical="center" wrapText="1"/>
    </xf>
    <xf numFmtId="10" fontId="15" fillId="3" borderId="4" xfId="0" applyNumberFormat="1" applyFont="1" applyFill="1" applyBorder="1" applyAlignment="1">
      <alignment horizontal="center" vertical="center" wrapText="1"/>
    </xf>
    <xf numFmtId="9" fontId="15" fillId="3" borderId="32" xfId="1" applyFont="1" applyFill="1" applyBorder="1" applyAlignment="1">
      <alignment horizontal="center" vertical="center" wrapText="1"/>
    </xf>
    <xf numFmtId="9" fontId="15" fillId="3" borderId="21" xfId="1" applyFont="1" applyFill="1" applyBorder="1" applyAlignment="1">
      <alignment horizontal="center" vertical="center" wrapText="1"/>
    </xf>
    <xf numFmtId="9" fontId="15" fillId="3" borderId="33" xfId="1" applyFont="1" applyFill="1" applyBorder="1" applyAlignment="1">
      <alignment horizontal="center" vertical="center" wrapText="1"/>
    </xf>
    <xf numFmtId="10" fontId="15" fillId="3" borderId="15" xfId="0" applyNumberFormat="1"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3" borderId="1" xfId="0" applyFont="1" applyFill="1" applyBorder="1" applyAlignment="1">
      <alignment horizontal="left" vertical="center"/>
    </xf>
    <xf numFmtId="0" fontId="1" fillId="3" borderId="3" xfId="0" applyFont="1" applyFill="1" applyBorder="1" applyAlignment="1">
      <alignment horizontal="left" vertical="center"/>
    </xf>
    <xf numFmtId="0" fontId="1" fillId="3" borderId="2"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4" fillId="0" borderId="4" xfId="0" applyFont="1" applyBorder="1" applyAlignment="1">
      <alignment horizontal="left"/>
    </xf>
    <xf numFmtId="14" fontId="1" fillId="0" borderId="1" xfId="0" applyNumberFormat="1"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4" fillId="0" borderId="4" xfId="0" applyFont="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13" fillId="4" borderId="1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2" fillId="4" borderId="13" xfId="0" applyFont="1" applyFill="1" applyBorder="1" applyAlignment="1">
      <alignment horizontal="center" vertical="center"/>
    </xf>
    <xf numFmtId="0" fontId="12" fillId="4" borderId="26" xfId="0"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4" fillId="2" borderId="12" xfId="0" applyFont="1" applyFill="1" applyBorder="1" applyAlignment="1" applyProtection="1">
      <alignment horizontal="center" vertical="center" textRotation="90" wrapText="1"/>
      <protection locked="0"/>
    </xf>
    <xf numFmtId="0" fontId="4" fillId="2" borderId="27" xfId="0" applyFont="1" applyFill="1" applyBorder="1" applyAlignment="1" applyProtection="1">
      <alignment horizontal="center" vertical="center" textRotation="90" wrapText="1"/>
      <protection locked="0"/>
    </xf>
    <xf numFmtId="0" fontId="4" fillId="5" borderId="16"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0" fontId="15" fillId="0" borderId="10" xfId="0" applyFont="1" applyBorder="1" applyAlignment="1">
      <alignment horizontal="justify" vertical="top" wrapText="1"/>
    </xf>
    <xf numFmtId="0" fontId="15" fillId="0" borderId="4" xfId="0" applyFont="1" applyBorder="1" applyAlignment="1">
      <alignment horizontal="justify" vertical="top" wrapText="1"/>
    </xf>
    <xf numFmtId="0" fontId="15" fillId="0" borderId="15" xfId="0" applyFont="1" applyBorder="1" applyAlignment="1">
      <alignment horizontal="justify" vertical="top"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5" borderId="25" xfId="0" applyFont="1" applyFill="1" applyBorder="1" applyAlignment="1" applyProtection="1">
      <alignment horizontal="center" vertical="center" wrapText="1"/>
      <protection locked="0"/>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right" vertical="center" wrapText="1"/>
    </xf>
    <xf numFmtId="0" fontId="16" fillId="0" borderId="10" xfId="0" applyFont="1" applyBorder="1" applyAlignment="1">
      <alignment horizontal="justify" vertical="top" wrapText="1"/>
    </xf>
    <xf numFmtId="0" fontId="16" fillId="0" borderId="4" xfId="0" applyFont="1" applyBorder="1" applyAlignment="1">
      <alignment horizontal="justify" vertical="top" wrapText="1"/>
    </xf>
    <xf numFmtId="0" fontId="16" fillId="0" borderId="15" xfId="0" applyFont="1" applyBorder="1" applyAlignment="1">
      <alignment horizontal="justify" vertical="top"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7" xfId="0" applyFont="1" applyBorder="1" applyAlignment="1">
      <alignment horizontal="center" vertical="center" wrapText="1"/>
    </xf>
    <xf numFmtId="0" fontId="4" fillId="0" borderId="10" xfId="0" applyFont="1" applyBorder="1" applyAlignment="1">
      <alignment horizontal="justify" vertical="top" wrapText="1"/>
    </xf>
    <xf numFmtId="0" fontId="4" fillId="0" borderId="4" xfId="0" applyFont="1" applyBorder="1" applyAlignment="1">
      <alignment horizontal="justify" vertical="top" wrapText="1"/>
    </xf>
    <xf numFmtId="0" fontId="4" fillId="0" borderId="15" xfId="0" applyFont="1" applyBorder="1" applyAlignment="1">
      <alignment horizontal="justify" vertical="top"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5" fillId="0" borderId="32" xfId="0" applyFont="1" applyBorder="1" applyAlignment="1">
      <alignment horizontal="justify" vertical="top" wrapText="1"/>
    </xf>
    <xf numFmtId="0" fontId="15" fillId="0" borderId="33" xfId="0" applyFont="1" applyBorder="1" applyAlignment="1">
      <alignment horizontal="justify" vertical="top" wrapText="1"/>
    </xf>
    <xf numFmtId="0" fontId="15" fillId="0" borderId="21" xfId="0" applyFont="1" applyBorder="1" applyAlignment="1">
      <alignment horizontal="justify" vertical="top" wrapText="1"/>
    </xf>
    <xf numFmtId="14" fontId="4" fillId="3" borderId="4"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1" fillId="0" borderId="10" xfId="0" applyFont="1" applyBorder="1" applyAlignment="1">
      <alignment horizontal="justify" vertical="top" wrapText="1"/>
    </xf>
    <xf numFmtId="0" fontId="4" fillId="2" borderId="10" xfId="0" applyFont="1" applyFill="1" applyBorder="1" applyAlignment="1">
      <alignment horizontal="center" vertical="center" textRotation="1" wrapText="1"/>
    </xf>
    <xf numFmtId="0" fontId="4" fillId="2" borderId="15" xfId="0" applyFont="1" applyFill="1" applyBorder="1" applyAlignment="1">
      <alignment horizontal="center" vertical="center" textRotation="1" wrapText="1"/>
    </xf>
    <xf numFmtId="0" fontId="16" fillId="3" borderId="10" xfId="0" applyFont="1" applyFill="1" applyBorder="1" applyAlignment="1">
      <alignment horizontal="justify" vertical="top" wrapText="1"/>
    </xf>
    <xf numFmtId="0" fontId="16" fillId="3" borderId="4" xfId="0" applyFont="1" applyFill="1" applyBorder="1" applyAlignment="1">
      <alignment horizontal="justify" vertical="top" wrapText="1"/>
    </xf>
    <xf numFmtId="0" fontId="7" fillId="3" borderId="4" xfId="0" applyFont="1" applyFill="1" applyBorder="1" applyAlignment="1">
      <alignment horizontal="justify" vertical="top" wrapText="1"/>
    </xf>
    <xf numFmtId="0" fontId="7" fillId="3" borderId="15" xfId="0" applyFont="1" applyFill="1" applyBorder="1" applyAlignment="1">
      <alignment horizontal="justify" vertical="top" wrapText="1"/>
    </xf>
    <xf numFmtId="0" fontId="7" fillId="3" borderId="1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7" fillId="3" borderId="32" xfId="0" applyFont="1" applyFill="1" applyBorder="1" applyAlignment="1">
      <alignment horizontal="center" vertical="top" wrapText="1"/>
    </xf>
    <xf numFmtId="0" fontId="22" fillId="3" borderId="10" xfId="0" applyFont="1" applyFill="1" applyBorder="1" applyAlignment="1">
      <alignment horizontal="justify" vertical="top" wrapText="1"/>
    </xf>
    <xf numFmtId="0" fontId="7" fillId="3" borderId="33" xfId="0" applyFont="1" applyFill="1" applyBorder="1" applyAlignment="1">
      <alignment horizontal="center" vertical="top" wrapText="1"/>
    </xf>
    <xf numFmtId="0" fontId="5" fillId="3" borderId="4" xfId="0" applyFont="1" applyFill="1" applyBorder="1" applyAlignment="1">
      <alignment horizontal="justify" vertical="top" wrapText="1"/>
    </xf>
    <xf numFmtId="0" fontId="7" fillId="3" borderId="34" xfId="0" applyFont="1" applyFill="1" applyBorder="1" applyAlignment="1">
      <alignment horizontal="center" vertical="top" wrapText="1"/>
    </xf>
    <xf numFmtId="0" fontId="5" fillId="3" borderId="15" xfId="0" applyFont="1" applyFill="1" applyBorder="1" applyAlignment="1">
      <alignment horizontal="justify" vertical="top" wrapText="1"/>
    </xf>
    <xf numFmtId="0" fontId="5" fillId="3" borderId="10" xfId="0" applyFont="1" applyFill="1" applyBorder="1" applyAlignment="1">
      <alignment horizontal="justify"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showGridLines="0" tabSelected="1" topLeftCell="L7" zoomScaleNormal="100" zoomScaleSheetLayoutView="172" zoomScalePageLayoutView="55" workbookViewId="0">
      <selection activeCell="M9" sqref="M9:O41"/>
    </sheetView>
  </sheetViews>
  <sheetFormatPr baseColWidth="10" defaultColWidth="11.453125" defaultRowHeight="14.5" x14ac:dyDescent="0.35"/>
  <cols>
    <col min="1" max="1" width="5.1796875" customWidth="1"/>
    <col min="2" max="2" width="31" customWidth="1"/>
    <col min="3" max="3" width="8.453125" customWidth="1"/>
    <col min="4" max="4" width="25.26953125" customWidth="1"/>
    <col min="5" max="5" width="10.7265625" customWidth="1"/>
    <col min="6" max="6" width="35" customWidth="1"/>
    <col min="7" max="7" width="14.26953125" style="34" customWidth="1"/>
    <col min="8" max="8" width="14.54296875" style="34" customWidth="1"/>
    <col min="9" max="9" width="9.453125" customWidth="1"/>
    <col min="10" max="10" width="19" customWidth="1"/>
    <col min="11" max="11" width="22.453125" customWidth="1"/>
    <col min="12" max="12" width="17.1796875" customWidth="1"/>
    <col min="13" max="13" width="72.1796875" customWidth="1"/>
    <col min="14" max="14" width="34.81640625" customWidth="1"/>
    <col min="15" max="15" width="17.26953125" customWidth="1"/>
    <col min="16" max="16" width="48.1796875" customWidth="1"/>
    <col min="17" max="17" width="25.7265625" customWidth="1"/>
    <col min="20" max="20" width="20.1796875" customWidth="1"/>
  </cols>
  <sheetData>
    <row r="1" spans="1:20" ht="27" hidden="1" customHeight="1" x14ac:dyDescent="0.35">
      <c r="A1" s="99" t="s">
        <v>0</v>
      </c>
      <c r="B1" s="100"/>
      <c r="C1" s="101" t="s">
        <v>156</v>
      </c>
      <c r="D1" s="102"/>
      <c r="E1" s="102"/>
      <c r="F1" s="102"/>
      <c r="G1" s="102"/>
      <c r="H1" s="102"/>
      <c r="I1" s="103"/>
      <c r="J1" s="88" t="s">
        <v>1</v>
      </c>
      <c r="K1" s="104" t="s">
        <v>2</v>
      </c>
      <c r="L1" s="105"/>
      <c r="M1" s="105"/>
      <c r="N1" s="105"/>
      <c r="O1" s="105"/>
      <c r="P1" s="105"/>
      <c r="Q1" s="105"/>
      <c r="R1" s="105"/>
      <c r="S1" s="105"/>
      <c r="T1" s="106"/>
    </row>
    <row r="2" spans="1:20" ht="16.5" hidden="1" customHeight="1" x14ac:dyDescent="0.35">
      <c r="A2" s="107" t="s">
        <v>3</v>
      </c>
      <c r="B2" s="107"/>
      <c r="C2" s="101" t="s">
        <v>4</v>
      </c>
      <c r="D2" s="102"/>
      <c r="E2" s="102"/>
      <c r="F2" s="102"/>
      <c r="G2" s="102"/>
      <c r="H2" s="102"/>
      <c r="I2" s="103"/>
      <c r="J2" s="104" t="s">
        <v>5</v>
      </c>
      <c r="K2" s="106"/>
      <c r="L2" s="108">
        <v>44840</v>
      </c>
      <c r="M2" s="105"/>
      <c r="N2" s="105"/>
      <c r="O2" s="105"/>
      <c r="P2" s="105"/>
      <c r="Q2" s="105"/>
      <c r="R2" s="105"/>
      <c r="S2" s="105"/>
      <c r="T2" s="106"/>
    </row>
    <row r="3" spans="1:20" ht="16.5" hidden="1" customHeight="1" x14ac:dyDescent="0.35">
      <c r="A3" s="107" t="s">
        <v>6</v>
      </c>
      <c r="B3" s="107"/>
      <c r="C3" s="143" t="s">
        <v>7</v>
      </c>
      <c r="D3" s="144"/>
      <c r="E3" s="144"/>
      <c r="F3" s="144"/>
      <c r="G3" s="144"/>
      <c r="H3" s="144"/>
      <c r="I3" s="145"/>
      <c r="J3" s="109" t="s">
        <v>8</v>
      </c>
      <c r="K3" s="111"/>
      <c r="L3" s="108">
        <v>46022</v>
      </c>
      <c r="M3" s="105"/>
      <c r="N3" s="105"/>
      <c r="O3" s="105"/>
      <c r="P3" s="105"/>
      <c r="Q3" s="105"/>
      <c r="R3" s="105"/>
      <c r="S3" s="105"/>
      <c r="T3" s="106"/>
    </row>
    <row r="4" spans="1:20" ht="16.5" hidden="1" customHeight="1" x14ac:dyDescent="0.35">
      <c r="A4" s="107" t="s">
        <v>9</v>
      </c>
      <c r="B4" s="107"/>
      <c r="C4" s="101" t="s">
        <v>10</v>
      </c>
      <c r="D4" s="102"/>
      <c r="E4" s="102"/>
      <c r="F4" s="102"/>
      <c r="G4" s="102"/>
      <c r="H4" s="102"/>
      <c r="I4" s="35"/>
      <c r="J4" s="19"/>
      <c r="K4" s="19"/>
      <c r="L4" s="20"/>
      <c r="M4" s="20"/>
      <c r="N4" s="20"/>
      <c r="O4" s="20"/>
      <c r="P4" s="20"/>
      <c r="Q4" s="20"/>
      <c r="R4" s="20"/>
      <c r="S4" s="20"/>
      <c r="T4" s="21"/>
    </row>
    <row r="5" spans="1:20" ht="29.25" hidden="1" customHeight="1" thickBot="1" x14ac:dyDescent="0.4">
      <c r="A5" s="112" t="s">
        <v>11</v>
      </c>
      <c r="B5" s="112"/>
      <c r="C5" s="109" t="s">
        <v>12</v>
      </c>
      <c r="D5" s="110"/>
      <c r="E5" s="110"/>
      <c r="F5" s="110"/>
      <c r="G5" s="110"/>
      <c r="H5" s="110"/>
      <c r="I5" s="110"/>
      <c r="J5" s="110"/>
      <c r="K5" s="110"/>
      <c r="L5" s="110"/>
      <c r="M5" s="110"/>
      <c r="N5" s="110"/>
      <c r="O5" s="110"/>
      <c r="P5" s="110"/>
      <c r="Q5" s="110"/>
      <c r="R5" s="110"/>
      <c r="S5" s="110"/>
      <c r="T5" s="111"/>
    </row>
    <row r="6" spans="1:20" ht="15.5" hidden="1" x14ac:dyDescent="0.35">
      <c r="A6" s="118" t="s">
        <v>13</v>
      </c>
      <c r="B6" s="119"/>
      <c r="C6" s="120"/>
      <c r="D6" s="120"/>
      <c r="E6" s="120"/>
      <c r="F6" s="120"/>
      <c r="G6" s="120"/>
      <c r="H6" s="120"/>
      <c r="I6" s="120"/>
      <c r="J6" s="120"/>
      <c r="K6" s="120"/>
      <c r="L6" s="120"/>
      <c r="M6" s="120"/>
      <c r="N6" s="120"/>
      <c r="O6" s="121"/>
      <c r="P6" s="124" t="s">
        <v>14</v>
      </c>
      <c r="Q6" s="125"/>
      <c r="R6" s="115" t="s">
        <v>15</v>
      </c>
      <c r="S6" s="116"/>
      <c r="T6" s="117"/>
    </row>
    <row r="7" spans="1:20" ht="24.75" customHeight="1" x14ac:dyDescent="0.35">
      <c r="A7" s="126" t="s">
        <v>16</v>
      </c>
      <c r="B7" s="113" t="s">
        <v>17</v>
      </c>
      <c r="C7" s="113" t="s">
        <v>18</v>
      </c>
      <c r="D7" s="113" t="s">
        <v>19</v>
      </c>
      <c r="E7" s="113" t="s">
        <v>20</v>
      </c>
      <c r="F7" s="113" t="s">
        <v>21</v>
      </c>
      <c r="G7" s="113" t="s">
        <v>22</v>
      </c>
      <c r="H7" s="113"/>
      <c r="I7" s="113" t="s">
        <v>23</v>
      </c>
      <c r="J7" s="113" t="s">
        <v>24</v>
      </c>
      <c r="K7" s="113" t="s">
        <v>25</v>
      </c>
      <c r="L7" s="113" t="s">
        <v>26</v>
      </c>
      <c r="M7" s="113" t="s">
        <v>27</v>
      </c>
      <c r="N7" s="113" t="s">
        <v>28</v>
      </c>
      <c r="O7" s="140" t="s">
        <v>29</v>
      </c>
      <c r="P7" s="128" t="s">
        <v>30</v>
      </c>
      <c r="Q7" s="129" t="s">
        <v>31</v>
      </c>
      <c r="R7" s="136" t="s">
        <v>32</v>
      </c>
      <c r="S7" s="138" t="s">
        <v>33</v>
      </c>
      <c r="T7" s="122" t="s">
        <v>34</v>
      </c>
    </row>
    <row r="8" spans="1:20" ht="21" customHeight="1" thickBot="1" x14ac:dyDescent="0.4">
      <c r="A8" s="127"/>
      <c r="B8" s="114"/>
      <c r="C8" s="114"/>
      <c r="D8" s="114"/>
      <c r="E8" s="114"/>
      <c r="F8" s="114"/>
      <c r="G8" s="48" t="s">
        <v>35</v>
      </c>
      <c r="H8" s="48" t="s">
        <v>36</v>
      </c>
      <c r="I8" s="114"/>
      <c r="J8" s="114"/>
      <c r="K8" s="114"/>
      <c r="L8" s="114"/>
      <c r="M8" s="114"/>
      <c r="N8" s="114"/>
      <c r="O8" s="141"/>
      <c r="P8" s="129"/>
      <c r="Q8" s="142"/>
      <c r="R8" s="137"/>
      <c r="S8" s="139"/>
      <c r="T8" s="123"/>
    </row>
    <row r="9" spans="1:20" ht="150" customHeight="1" x14ac:dyDescent="0.35">
      <c r="A9" s="146">
        <v>1</v>
      </c>
      <c r="B9" s="130" t="s">
        <v>37</v>
      </c>
      <c r="C9" s="133">
        <v>3</v>
      </c>
      <c r="D9" s="130" t="s">
        <v>157</v>
      </c>
      <c r="E9" s="53">
        <v>1</v>
      </c>
      <c r="F9" s="54" t="s">
        <v>38</v>
      </c>
      <c r="G9" s="55">
        <v>44840</v>
      </c>
      <c r="H9" s="55">
        <v>44985</v>
      </c>
      <c r="I9" s="56">
        <f>(H9-G9)/7</f>
        <v>20.714285714285715</v>
      </c>
      <c r="J9" s="40">
        <v>0</v>
      </c>
      <c r="K9" s="84" t="s">
        <v>39</v>
      </c>
      <c r="L9" s="93">
        <f>AVERAGE(J9:J13)</f>
        <v>0</v>
      </c>
      <c r="M9" s="171" t="s">
        <v>40</v>
      </c>
      <c r="N9" s="171" t="s">
        <v>158</v>
      </c>
      <c r="O9" s="171" t="s">
        <v>41</v>
      </c>
      <c r="P9" s="38" t="s">
        <v>188</v>
      </c>
      <c r="Q9" s="22" t="s">
        <v>155</v>
      </c>
      <c r="R9" s="30"/>
      <c r="S9" s="30"/>
      <c r="T9" s="31"/>
    </row>
    <row r="10" spans="1:20" ht="90" customHeight="1" x14ac:dyDescent="0.35">
      <c r="A10" s="147"/>
      <c r="B10" s="131"/>
      <c r="C10" s="134"/>
      <c r="D10" s="131"/>
      <c r="E10" s="50">
        <v>2</v>
      </c>
      <c r="F10" s="36" t="s">
        <v>42</v>
      </c>
      <c r="G10" s="39">
        <v>44986</v>
      </c>
      <c r="H10" s="39">
        <v>45169</v>
      </c>
      <c r="I10" s="49">
        <f t="shared" ref="I10:I41" si="0">(H10-G10)/7</f>
        <v>26.142857142857142</v>
      </c>
      <c r="J10" s="42">
        <v>0</v>
      </c>
      <c r="K10" s="85" t="s">
        <v>43</v>
      </c>
      <c r="L10" s="94"/>
      <c r="M10" s="36" t="str">
        <f>F9</f>
        <v>Contratar un tercero para la elaboración de las TRD.</v>
      </c>
      <c r="N10" s="172" t="s">
        <v>159</v>
      </c>
      <c r="O10" s="173"/>
      <c r="P10" s="38" t="s">
        <v>189</v>
      </c>
      <c r="Q10" s="22" t="s">
        <v>155</v>
      </c>
      <c r="R10" s="22"/>
      <c r="S10" s="22"/>
      <c r="T10" s="16"/>
    </row>
    <row r="11" spans="1:20" ht="79.5" customHeight="1" x14ac:dyDescent="0.35">
      <c r="A11" s="147"/>
      <c r="B11" s="131"/>
      <c r="C11" s="134"/>
      <c r="D11" s="131"/>
      <c r="E11" s="50">
        <v>3</v>
      </c>
      <c r="F11" s="51" t="s">
        <v>44</v>
      </c>
      <c r="G11" s="39">
        <v>44986</v>
      </c>
      <c r="H11" s="39">
        <v>45169</v>
      </c>
      <c r="I11" s="49">
        <f t="shared" si="0"/>
        <v>26.142857142857142</v>
      </c>
      <c r="J11" s="42">
        <v>0</v>
      </c>
      <c r="K11" s="86" t="s">
        <v>45</v>
      </c>
      <c r="L11" s="94"/>
      <c r="M11" s="36"/>
      <c r="N11" s="172" t="s">
        <v>159</v>
      </c>
      <c r="O11" s="173"/>
      <c r="P11" s="38" t="s">
        <v>189</v>
      </c>
      <c r="Q11" s="22" t="s">
        <v>155</v>
      </c>
      <c r="R11" s="22"/>
      <c r="S11" s="22"/>
      <c r="T11" s="16"/>
    </row>
    <row r="12" spans="1:20" ht="82.5" customHeight="1" x14ac:dyDescent="0.35">
      <c r="A12" s="147"/>
      <c r="B12" s="131"/>
      <c r="C12" s="134"/>
      <c r="D12" s="131"/>
      <c r="E12" s="50">
        <v>4</v>
      </c>
      <c r="F12" s="51" t="s">
        <v>46</v>
      </c>
      <c r="G12" s="39">
        <v>45170</v>
      </c>
      <c r="H12" s="39">
        <v>45199</v>
      </c>
      <c r="I12" s="49">
        <f t="shared" si="0"/>
        <v>4.1428571428571432</v>
      </c>
      <c r="J12" s="42">
        <v>0</v>
      </c>
      <c r="K12" s="86" t="s">
        <v>47</v>
      </c>
      <c r="L12" s="94"/>
      <c r="M12" s="36"/>
      <c r="N12" s="172" t="s">
        <v>160</v>
      </c>
      <c r="O12" s="173"/>
      <c r="P12" s="38" t="s">
        <v>189</v>
      </c>
      <c r="Q12" s="22" t="s">
        <v>155</v>
      </c>
      <c r="R12" s="22"/>
      <c r="S12" s="22"/>
      <c r="T12" s="16"/>
    </row>
    <row r="13" spans="1:20" ht="83.15" customHeight="1" thickBot="1" x14ac:dyDescent="0.4">
      <c r="A13" s="148"/>
      <c r="B13" s="132"/>
      <c r="C13" s="135"/>
      <c r="D13" s="132"/>
      <c r="E13" s="61">
        <v>5</v>
      </c>
      <c r="F13" s="62" t="s">
        <v>48</v>
      </c>
      <c r="G13" s="63">
        <v>45200</v>
      </c>
      <c r="H13" s="63">
        <v>45657</v>
      </c>
      <c r="I13" s="58">
        <f t="shared" si="0"/>
        <v>65.285714285714292</v>
      </c>
      <c r="J13" s="44">
        <v>0</v>
      </c>
      <c r="K13" s="87" t="s">
        <v>161</v>
      </c>
      <c r="L13" s="98"/>
      <c r="M13" s="65"/>
      <c r="N13" s="91" t="s">
        <v>162</v>
      </c>
      <c r="O13" s="174"/>
      <c r="P13" s="38" t="s">
        <v>189</v>
      </c>
      <c r="Q13" s="22" t="s">
        <v>155</v>
      </c>
      <c r="R13" s="27"/>
      <c r="S13" s="27"/>
      <c r="T13" s="26"/>
    </row>
    <row r="14" spans="1:20" ht="180.75" customHeight="1" x14ac:dyDescent="0.35">
      <c r="A14" s="146">
        <v>2</v>
      </c>
      <c r="B14" s="130" t="s">
        <v>49</v>
      </c>
      <c r="C14" s="133">
        <v>4</v>
      </c>
      <c r="D14" s="150" t="s">
        <v>50</v>
      </c>
      <c r="E14" s="53">
        <v>1</v>
      </c>
      <c r="F14" s="90" t="s">
        <v>163</v>
      </c>
      <c r="G14" s="55">
        <v>44927</v>
      </c>
      <c r="H14" s="55">
        <v>45657</v>
      </c>
      <c r="I14" s="56">
        <f t="shared" si="0"/>
        <v>104.28571428571429</v>
      </c>
      <c r="J14" s="40">
        <v>0</v>
      </c>
      <c r="K14" s="67" t="s">
        <v>51</v>
      </c>
      <c r="L14" s="93">
        <f>AVERAGE(J14:J16)</f>
        <v>0</v>
      </c>
      <c r="M14" s="54"/>
      <c r="N14" s="171" t="s">
        <v>164</v>
      </c>
      <c r="O14" s="175"/>
      <c r="P14" s="38" t="s">
        <v>189</v>
      </c>
      <c r="Q14" s="22" t="s">
        <v>155</v>
      </c>
      <c r="R14" s="25"/>
      <c r="S14" s="25"/>
      <c r="T14" s="24"/>
    </row>
    <row r="15" spans="1:20" ht="89.15" customHeight="1" x14ac:dyDescent="0.35">
      <c r="A15" s="147"/>
      <c r="B15" s="131"/>
      <c r="C15" s="134"/>
      <c r="D15" s="151"/>
      <c r="E15" s="50">
        <v>2</v>
      </c>
      <c r="F15" s="36" t="s">
        <v>52</v>
      </c>
      <c r="G15" s="39">
        <v>44927</v>
      </c>
      <c r="H15" s="39">
        <v>46022</v>
      </c>
      <c r="I15" s="49">
        <f t="shared" ref="I15" si="1">(H15-G15)/7</f>
        <v>156.42857142857142</v>
      </c>
      <c r="J15" s="42">
        <v>0</v>
      </c>
      <c r="K15" s="52" t="s">
        <v>53</v>
      </c>
      <c r="L15" s="94"/>
      <c r="M15" s="36"/>
      <c r="N15" s="36" t="s">
        <v>54</v>
      </c>
      <c r="O15" s="173"/>
      <c r="P15" s="38" t="s">
        <v>189</v>
      </c>
      <c r="Q15" s="22" t="s">
        <v>155</v>
      </c>
      <c r="R15" s="22"/>
      <c r="S15" s="22"/>
      <c r="T15" s="16"/>
    </row>
    <row r="16" spans="1:20" ht="71.25" customHeight="1" thickBot="1" x14ac:dyDescent="0.4">
      <c r="A16" s="148"/>
      <c r="B16" s="132"/>
      <c r="C16" s="135"/>
      <c r="D16" s="152"/>
      <c r="E16" s="61">
        <v>3</v>
      </c>
      <c r="F16" s="68" t="s">
        <v>55</v>
      </c>
      <c r="G16" s="63">
        <v>45658</v>
      </c>
      <c r="H16" s="63">
        <v>46022</v>
      </c>
      <c r="I16" s="58">
        <f t="shared" si="0"/>
        <v>52</v>
      </c>
      <c r="J16" s="44">
        <v>0</v>
      </c>
      <c r="K16" s="64" t="s">
        <v>56</v>
      </c>
      <c r="L16" s="94"/>
      <c r="M16" s="65"/>
      <c r="N16" s="91" t="s">
        <v>57</v>
      </c>
      <c r="O16" s="174"/>
      <c r="P16" s="38" t="s">
        <v>189</v>
      </c>
      <c r="Q16" s="22" t="s">
        <v>155</v>
      </c>
      <c r="R16" s="27"/>
      <c r="S16" s="27"/>
      <c r="T16" s="26"/>
    </row>
    <row r="17" spans="1:20" ht="150" customHeight="1" thickBot="1" x14ac:dyDescent="0.4">
      <c r="A17" s="166">
        <v>3</v>
      </c>
      <c r="B17" s="168" t="s">
        <v>58</v>
      </c>
      <c r="C17" s="169">
        <v>5</v>
      </c>
      <c r="D17" s="130" t="s">
        <v>59</v>
      </c>
      <c r="E17" s="53">
        <v>1</v>
      </c>
      <c r="F17" s="69" t="s">
        <v>60</v>
      </c>
      <c r="G17" s="55">
        <v>44840</v>
      </c>
      <c r="H17" s="55">
        <v>44926</v>
      </c>
      <c r="I17" s="56">
        <f t="shared" si="0"/>
        <v>12.285714285714286</v>
      </c>
      <c r="J17" s="40">
        <v>1</v>
      </c>
      <c r="K17" s="67" t="s">
        <v>61</v>
      </c>
      <c r="L17" s="95">
        <f>AVERAGE(J17:J18)</f>
        <v>0.5</v>
      </c>
      <c r="M17" s="54" t="s">
        <v>62</v>
      </c>
      <c r="N17" s="171" t="s">
        <v>63</v>
      </c>
      <c r="O17" s="171" t="s">
        <v>165</v>
      </c>
      <c r="P17" s="91" t="s">
        <v>190</v>
      </c>
      <c r="Q17" s="22" t="s">
        <v>155</v>
      </c>
      <c r="R17" s="25"/>
      <c r="S17" s="25"/>
      <c r="T17" s="24"/>
    </row>
    <row r="18" spans="1:20" ht="66.75" customHeight="1" thickBot="1" x14ac:dyDescent="0.4">
      <c r="A18" s="167"/>
      <c r="B18" s="132"/>
      <c r="C18" s="170"/>
      <c r="D18" s="132"/>
      <c r="E18" s="57">
        <v>2</v>
      </c>
      <c r="F18" s="62" t="s">
        <v>166</v>
      </c>
      <c r="G18" s="63">
        <v>44927</v>
      </c>
      <c r="H18" s="63">
        <v>45291</v>
      </c>
      <c r="I18" s="58">
        <f t="shared" si="0"/>
        <v>52</v>
      </c>
      <c r="J18" s="44">
        <v>0</v>
      </c>
      <c r="K18" s="64" t="s">
        <v>64</v>
      </c>
      <c r="L18" s="96"/>
      <c r="M18" s="65"/>
      <c r="N18" s="91" t="s">
        <v>65</v>
      </c>
      <c r="O18" s="174"/>
      <c r="P18" s="38" t="s">
        <v>189</v>
      </c>
      <c r="Q18" s="22" t="s">
        <v>155</v>
      </c>
      <c r="R18" s="27"/>
      <c r="S18" s="27"/>
      <c r="T18" s="26"/>
    </row>
    <row r="19" spans="1:20" ht="148.5" customHeight="1" thickBot="1" x14ac:dyDescent="0.4">
      <c r="A19" s="146">
        <v>4</v>
      </c>
      <c r="B19" s="130" t="s">
        <v>167</v>
      </c>
      <c r="C19" s="133">
        <v>7</v>
      </c>
      <c r="D19" s="130" t="s">
        <v>66</v>
      </c>
      <c r="E19" s="53">
        <v>1</v>
      </c>
      <c r="F19" s="66" t="s">
        <v>67</v>
      </c>
      <c r="G19" s="55">
        <v>44840</v>
      </c>
      <c r="H19" s="55">
        <v>44926</v>
      </c>
      <c r="I19" s="56">
        <f t="shared" si="0"/>
        <v>12.285714285714286</v>
      </c>
      <c r="J19" s="40">
        <v>1</v>
      </c>
      <c r="K19" s="67" t="s">
        <v>68</v>
      </c>
      <c r="L19" s="95">
        <f>AVERAGE(J19:J21)</f>
        <v>0.33333333333333331</v>
      </c>
      <c r="M19" s="54" t="s">
        <v>168</v>
      </c>
      <c r="N19" s="171" t="s">
        <v>69</v>
      </c>
      <c r="O19" s="171" t="s">
        <v>70</v>
      </c>
      <c r="P19" s="91" t="s">
        <v>191</v>
      </c>
      <c r="Q19" s="22" t="s">
        <v>155</v>
      </c>
      <c r="R19" s="25"/>
      <c r="S19" s="25"/>
      <c r="T19" s="24"/>
    </row>
    <row r="20" spans="1:20" ht="84.65" customHeight="1" x14ac:dyDescent="0.35">
      <c r="A20" s="147"/>
      <c r="B20" s="131"/>
      <c r="C20" s="134"/>
      <c r="D20" s="131"/>
      <c r="E20" s="50">
        <v>2</v>
      </c>
      <c r="F20" s="37" t="s">
        <v>71</v>
      </c>
      <c r="G20" s="39">
        <v>44927</v>
      </c>
      <c r="H20" s="39">
        <v>45657</v>
      </c>
      <c r="I20" s="49">
        <f t="shared" si="0"/>
        <v>104.28571428571429</v>
      </c>
      <c r="J20" s="42">
        <v>0</v>
      </c>
      <c r="K20" s="52" t="s">
        <v>169</v>
      </c>
      <c r="L20" s="97"/>
      <c r="M20" s="36"/>
      <c r="N20" s="172" t="s">
        <v>72</v>
      </c>
      <c r="O20" s="173"/>
      <c r="P20" s="38" t="s">
        <v>189</v>
      </c>
      <c r="Q20" s="22" t="s">
        <v>155</v>
      </c>
      <c r="R20" s="22"/>
      <c r="S20" s="22"/>
      <c r="T20" s="16"/>
    </row>
    <row r="21" spans="1:20" ht="103.5" customHeight="1" thickBot="1" x14ac:dyDescent="0.4">
      <c r="A21" s="148"/>
      <c r="B21" s="132"/>
      <c r="C21" s="135"/>
      <c r="D21" s="132"/>
      <c r="E21" s="61">
        <v>3</v>
      </c>
      <c r="F21" s="47" t="s">
        <v>73</v>
      </c>
      <c r="G21" s="63">
        <v>45658</v>
      </c>
      <c r="H21" s="63">
        <v>46022</v>
      </c>
      <c r="I21" s="58">
        <f t="shared" si="0"/>
        <v>52</v>
      </c>
      <c r="J21" s="44">
        <v>0</v>
      </c>
      <c r="K21" s="64" t="s">
        <v>56</v>
      </c>
      <c r="L21" s="96"/>
      <c r="M21" s="65"/>
      <c r="N21" s="91" t="s">
        <v>72</v>
      </c>
      <c r="O21" s="174"/>
      <c r="P21" s="38" t="s">
        <v>189</v>
      </c>
      <c r="Q21" s="22" t="s">
        <v>155</v>
      </c>
      <c r="R21" s="27"/>
      <c r="S21" s="27"/>
      <c r="T21" s="26"/>
    </row>
    <row r="22" spans="1:20" ht="166" customHeight="1" x14ac:dyDescent="0.35">
      <c r="A22" s="146">
        <v>5</v>
      </c>
      <c r="B22" s="130" t="s">
        <v>74</v>
      </c>
      <c r="C22" s="133">
        <v>9</v>
      </c>
      <c r="D22" s="130" t="s">
        <v>75</v>
      </c>
      <c r="E22" s="53">
        <v>1</v>
      </c>
      <c r="F22" s="46" t="s">
        <v>76</v>
      </c>
      <c r="G22" s="55">
        <v>44840</v>
      </c>
      <c r="H22" s="55">
        <v>44985</v>
      </c>
      <c r="I22" s="56">
        <f t="shared" si="0"/>
        <v>20.714285714285715</v>
      </c>
      <c r="J22" s="40">
        <v>0</v>
      </c>
      <c r="K22" s="41" t="s">
        <v>77</v>
      </c>
      <c r="L22" s="95">
        <f>AVERAGE(J22:J25)</f>
        <v>0</v>
      </c>
      <c r="M22" s="171" t="s">
        <v>170</v>
      </c>
      <c r="N22" s="54" t="s">
        <v>78</v>
      </c>
      <c r="O22" s="54" t="s">
        <v>79</v>
      </c>
      <c r="P22" s="46" t="s">
        <v>192</v>
      </c>
      <c r="Q22" s="22" t="s">
        <v>155</v>
      </c>
      <c r="R22" s="28"/>
      <c r="S22" s="28"/>
      <c r="T22" s="29"/>
    </row>
    <row r="23" spans="1:20" ht="75.75" customHeight="1" x14ac:dyDescent="0.35">
      <c r="A23" s="147"/>
      <c r="B23" s="131"/>
      <c r="C23" s="134"/>
      <c r="D23" s="131"/>
      <c r="E23" s="50">
        <v>2</v>
      </c>
      <c r="F23" s="37" t="s">
        <v>80</v>
      </c>
      <c r="G23" s="39">
        <v>44986</v>
      </c>
      <c r="H23" s="39">
        <v>45291</v>
      </c>
      <c r="I23" s="49">
        <f t="shared" si="0"/>
        <v>43.571428571428569</v>
      </c>
      <c r="J23" s="42">
        <v>0</v>
      </c>
      <c r="K23" s="43" t="s">
        <v>81</v>
      </c>
      <c r="L23" s="97"/>
      <c r="M23" s="172"/>
      <c r="N23" s="36" t="s">
        <v>82</v>
      </c>
      <c r="O23" s="36"/>
      <c r="P23" s="38" t="s">
        <v>189</v>
      </c>
      <c r="Q23" s="22" t="s">
        <v>155</v>
      </c>
      <c r="R23" s="23"/>
      <c r="S23" s="23"/>
      <c r="T23" s="17"/>
    </row>
    <row r="24" spans="1:20" ht="73.5" customHeight="1" x14ac:dyDescent="0.35">
      <c r="A24" s="147"/>
      <c r="B24" s="131"/>
      <c r="C24" s="134"/>
      <c r="D24" s="131"/>
      <c r="E24" s="50">
        <v>3</v>
      </c>
      <c r="F24" s="37" t="s">
        <v>83</v>
      </c>
      <c r="G24" s="39">
        <v>44986</v>
      </c>
      <c r="H24" s="39">
        <v>45350</v>
      </c>
      <c r="I24" s="49">
        <f t="shared" si="0"/>
        <v>52</v>
      </c>
      <c r="J24" s="42">
        <v>0</v>
      </c>
      <c r="K24" s="43" t="s">
        <v>61</v>
      </c>
      <c r="L24" s="97"/>
      <c r="M24" s="172"/>
      <c r="N24" s="36" t="s">
        <v>84</v>
      </c>
      <c r="O24" s="36"/>
      <c r="P24" s="38" t="s">
        <v>189</v>
      </c>
      <c r="Q24" s="22" t="s">
        <v>155</v>
      </c>
      <c r="R24" s="23"/>
      <c r="S24" s="23"/>
      <c r="T24" s="17"/>
    </row>
    <row r="25" spans="1:20" ht="84.75" customHeight="1" thickBot="1" x14ac:dyDescent="0.4">
      <c r="A25" s="148"/>
      <c r="B25" s="132"/>
      <c r="C25" s="135"/>
      <c r="D25" s="132"/>
      <c r="E25" s="57">
        <v>4</v>
      </c>
      <c r="F25" s="47" t="s">
        <v>85</v>
      </c>
      <c r="G25" s="63">
        <v>44986</v>
      </c>
      <c r="H25" s="63">
        <v>46022</v>
      </c>
      <c r="I25" s="58">
        <f t="shared" si="0"/>
        <v>148</v>
      </c>
      <c r="J25" s="44">
        <v>0</v>
      </c>
      <c r="K25" s="70" t="s">
        <v>86</v>
      </c>
      <c r="L25" s="96"/>
      <c r="M25" s="91"/>
      <c r="N25" s="91" t="s">
        <v>87</v>
      </c>
      <c r="O25" s="91"/>
      <c r="P25" s="38" t="s">
        <v>185</v>
      </c>
      <c r="Q25" s="22" t="s">
        <v>155</v>
      </c>
      <c r="R25" s="27"/>
      <c r="S25" s="27"/>
      <c r="T25" s="26"/>
    </row>
    <row r="26" spans="1:20" ht="107.25" customHeight="1" x14ac:dyDescent="0.35">
      <c r="A26" s="155">
        <v>6</v>
      </c>
      <c r="B26" s="150" t="s">
        <v>88</v>
      </c>
      <c r="C26" s="133">
        <v>10</v>
      </c>
      <c r="D26" s="150" t="s">
        <v>89</v>
      </c>
      <c r="E26" s="53">
        <v>1</v>
      </c>
      <c r="F26" s="54" t="s">
        <v>90</v>
      </c>
      <c r="G26" s="55">
        <v>44840</v>
      </c>
      <c r="H26" s="55">
        <v>45016</v>
      </c>
      <c r="I26" s="56">
        <f t="shared" si="0"/>
        <v>25.142857142857142</v>
      </c>
      <c r="J26" s="40">
        <v>1</v>
      </c>
      <c r="K26" s="46" t="s">
        <v>91</v>
      </c>
      <c r="L26" s="95">
        <f>AVERAGE(J26:J28)</f>
        <v>0.55333333333333334</v>
      </c>
      <c r="M26" s="171" t="s">
        <v>171</v>
      </c>
      <c r="N26" s="54" t="s">
        <v>92</v>
      </c>
      <c r="O26" s="54" t="s">
        <v>93</v>
      </c>
      <c r="P26" s="46" t="s">
        <v>187</v>
      </c>
      <c r="Q26" s="22" t="s">
        <v>155</v>
      </c>
      <c r="R26" s="28"/>
      <c r="S26" s="28"/>
      <c r="T26" s="29"/>
    </row>
    <row r="27" spans="1:20" ht="70.5" customHeight="1" x14ac:dyDescent="0.35">
      <c r="A27" s="153"/>
      <c r="B27" s="151"/>
      <c r="C27" s="134"/>
      <c r="D27" s="151"/>
      <c r="E27" s="50">
        <v>2</v>
      </c>
      <c r="F27" s="36" t="s">
        <v>94</v>
      </c>
      <c r="G27" s="39">
        <v>45017</v>
      </c>
      <c r="H27" s="39">
        <v>45413</v>
      </c>
      <c r="I27" s="49">
        <f t="shared" ref="I27" si="2">(H27-G27)/7</f>
        <v>56.571428571428569</v>
      </c>
      <c r="J27" s="42">
        <v>0</v>
      </c>
      <c r="K27" s="37" t="s">
        <v>95</v>
      </c>
      <c r="L27" s="97"/>
      <c r="M27" s="172"/>
      <c r="N27" s="36" t="s">
        <v>172</v>
      </c>
      <c r="O27" s="36"/>
      <c r="P27" s="38" t="s">
        <v>154</v>
      </c>
      <c r="Q27" s="22" t="s">
        <v>155</v>
      </c>
      <c r="R27" s="23"/>
      <c r="S27" s="23"/>
      <c r="T27" s="17"/>
    </row>
    <row r="28" spans="1:20" ht="298" customHeight="1" thickBot="1" x14ac:dyDescent="0.4">
      <c r="A28" s="154"/>
      <c r="B28" s="152"/>
      <c r="C28" s="135"/>
      <c r="D28" s="152"/>
      <c r="E28" s="50">
        <v>3</v>
      </c>
      <c r="F28" s="65" t="s">
        <v>173</v>
      </c>
      <c r="G28" s="63">
        <v>44840</v>
      </c>
      <c r="H28" s="63">
        <v>45291</v>
      </c>
      <c r="I28" s="58">
        <f t="shared" si="0"/>
        <v>64.428571428571431</v>
      </c>
      <c r="J28" s="44">
        <v>0.66</v>
      </c>
      <c r="K28" s="47" t="s">
        <v>95</v>
      </c>
      <c r="L28" s="96"/>
      <c r="M28" s="91" t="s">
        <v>174</v>
      </c>
      <c r="N28" s="65" t="s">
        <v>175</v>
      </c>
      <c r="O28" s="65" t="s">
        <v>96</v>
      </c>
      <c r="P28" s="47" t="s">
        <v>193</v>
      </c>
      <c r="Q28" s="22" t="s">
        <v>155</v>
      </c>
      <c r="R28" s="59"/>
      <c r="S28" s="59"/>
      <c r="T28" s="60"/>
    </row>
    <row r="29" spans="1:20" ht="189.65" customHeight="1" thickBot="1" x14ac:dyDescent="0.4">
      <c r="A29" s="71">
        <v>7</v>
      </c>
      <c r="B29" s="72" t="s">
        <v>97</v>
      </c>
      <c r="C29" s="73">
        <v>11</v>
      </c>
      <c r="D29" s="74" t="s">
        <v>176</v>
      </c>
      <c r="E29" s="75">
        <v>1</v>
      </c>
      <c r="F29" s="76" t="s">
        <v>98</v>
      </c>
      <c r="G29" s="77">
        <v>44927</v>
      </c>
      <c r="H29" s="77">
        <v>45657</v>
      </c>
      <c r="I29" s="78">
        <f t="shared" si="0"/>
        <v>104.28571428571429</v>
      </c>
      <c r="J29" s="79">
        <v>0</v>
      </c>
      <c r="K29" s="80" t="s">
        <v>99</v>
      </c>
      <c r="L29" s="81">
        <f>AVERAGE(J29:J29)</f>
        <v>0</v>
      </c>
      <c r="M29" s="76"/>
      <c r="N29" s="176" t="s">
        <v>100</v>
      </c>
      <c r="O29" s="76"/>
      <c r="P29" s="38" t="s">
        <v>189</v>
      </c>
      <c r="Q29" s="22" t="s">
        <v>155</v>
      </c>
      <c r="R29" s="82"/>
      <c r="S29" s="82"/>
      <c r="T29" s="83"/>
    </row>
    <row r="30" spans="1:20" ht="211.5" customHeight="1" x14ac:dyDescent="0.35">
      <c r="A30" s="153">
        <v>8</v>
      </c>
      <c r="B30" s="162" t="s">
        <v>101</v>
      </c>
      <c r="C30" s="159">
        <v>12</v>
      </c>
      <c r="D30" s="162" t="s">
        <v>102</v>
      </c>
      <c r="E30" s="53">
        <v>1</v>
      </c>
      <c r="F30" s="54" t="s">
        <v>177</v>
      </c>
      <c r="G30" s="39">
        <v>44840</v>
      </c>
      <c r="H30" s="55">
        <v>45107</v>
      </c>
      <c r="I30" s="56">
        <f t="shared" si="0"/>
        <v>38.142857142857146</v>
      </c>
      <c r="J30" s="40">
        <v>0</v>
      </c>
      <c r="K30" s="46" t="s">
        <v>81</v>
      </c>
      <c r="L30" s="95">
        <f>AVERAGE(J30:J33)</f>
        <v>0</v>
      </c>
      <c r="M30" s="175" t="s">
        <v>186</v>
      </c>
      <c r="N30" s="171" t="s">
        <v>103</v>
      </c>
      <c r="O30" s="173"/>
      <c r="P30" s="38" t="s">
        <v>194</v>
      </c>
      <c r="Q30" s="22" t="s">
        <v>155</v>
      </c>
      <c r="R30" s="22"/>
      <c r="S30" s="22"/>
      <c r="T30" s="16"/>
    </row>
    <row r="31" spans="1:20" ht="76.5" customHeight="1" x14ac:dyDescent="0.35">
      <c r="A31" s="153"/>
      <c r="B31" s="163"/>
      <c r="C31" s="160"/>
      <c r="D31" s="163"/>
      <c r="E31" s="50">
        <v>2</v>
      </c>
      <c r="F31" s="36" t="s">
        <v>104</v>
      </c>
      <c r="G31" s="39">
        <v>44840</v>
      </c>
      <c r="H31" s="39">
        <v>45107</v>
      </c>
      <c r="I31" s="49">
        <f t="shared" si="0"/>
        <v>38.142857142857146</v>
      </c>
      <c r="J31" s="42">
        <v>0</v>
      </c>
      <c r="K31" s="37" t="s">
        <v>105</v>
      </c>
      <c r="L31" s="97"/>
      <c r="M31" s="173"/>
      <c r="N31" s="172" t="s">
        <v>103</v>
      </c>
      <c r="O31" s="173"/>
      <c r="P31" s="38" t="s">
        <v>189</v>
      </c>
      <c r="Q31" s="22" t="s">
        <v>155</v>
      </c>
      <c r="R31" s="22"/>
      <c r="S31" s="22"/>
      <c r="T31" s="16"/>
    </row>
    <row r="32" spans="1:20" ht="79.5" customHeight="1" x14ac:dyDescent="0.35">
      <c r="A32" s="153"/>
      <c r="B32" s="163"/>
      <c r="C32" s="160"/>
      <c r="D32" s="163"/>
      <c r="E32" s="50">
        <v>3</v>
      </c>
      <c r="F32" s="36" t="s">
        <v>106</v>
      </c>
      <c r="G32" s="39">
        <v>45108</v>
      </c>
      <c r="H32" s="39">
        <v>45504</v>
      </c>
      <c r="I32" s="49">
        <f t="shared" si="0"/>
        <v>56.571428571428569</v>
      </c>
      <c r="J32" s="42">
        <v>0</v>
      </c>
      <c r="K32" s="37" t="s">
        <v>107</v>
      </c>
      <c r="L32" s="97"/>
      <c r="M32" s="173"/>
      <c r="N32" s="172" t="s">
        <v>103</v>
      </c>
      <c r="O32" s="173"/>
      <c r="P32" s="38" t="s">
        <v>189</v>
      </c>
      <c r="Q32" s="22" t="s">
        <v>155</v>
      </c>
      <c r="R32" s="22"/>
      <c r="S32" s="22"/>
      <c r="T32" s="16"/>
    </row>
    <row r="33" spans="1:20" ht="76" customHeight="1" thickBot="1" x14ac:dyDescent="0.4">
      <c r="A33" s="154"/>
      <c r="B33" s="164"/>
      <c r="C33" s="161"/>
      <c r="D33" s="164"/>
      <c r="E33" s="61">
        <v>4</v>
      </c>
      <c r="F33" s="65" t="s">
        <v>108</v>
      </c>
      <c r="G33" s="63">
        <v>45292</v>
      </c>
      <c r="H33" s="63">
        <v>45657</v>
      </c>
      <c r="I33" s="58">
        <f t="shared" si="0"/>
        <v>52.142857142857146</v>
      </c>
      <c r="J33" s="44">
        <v>0</v>
      </c>
      <c r="K33" s="47" t="s">
        <v>109</v>
      </c>
      <c r="L33" s="96"/>
      <c r="M33" s="174"/>
      <c r="N33" s="91" t="s">
        <v>110</v>
      </c>
      <c r="O33" s="174"/>
      <c r="P33" s="38" t="s">
        <v>189</v>
      </c>
      <c r="Q33" s="22" t="s">
        <v>155</v>
      </c>
      <c r="R33" s="27"/>
      <c r="S33" s="27"/>
      <c r="T33" s="26"/>
    </row>
    <row r="34" spans="1:20" ht="103.5" customHeight="1" x14ac:dyDescent="0.35">
      <c r="A34" s="155">
        <v>9</v>
      </c>
      <c r="B34" s="130" t="s">
        <v>111</v>
      </c>
      <c r="C34" s="133">
        <v>14</v>
      </c>
      <c r="D34" s="130" t="s">
        <v>112</v>
      </c>
      <c r="E34" s="53">
        <v>1</v>
      </c>
      <c r="F34" s="54" t="s">
        <v>178</v>
      </c>
      <c r="G34" s="55">
        <v>44840</v>
      </c>
      <c r="H34" s="55">
        <v>44926</v>
      </c>
      <c r="I34" s="56">
        <f t="shared" si="0"/>
        <v>12.285714285714286</v>
      </c>
      <c r="J34" s="40">
        <v>1</v>
      </c>
      <c r="K34" s="41" t="s">
        <v>113</v>
      </c>
      <c r="L34" s="95">
        <f>AVERAGE(J34:J37)</f>
        <v>0.75</v>
      </c>
      <c r="M34" s="177" t="s">
        <v>179</v>
      </c>
      <c r="N34" s="54" t="s">
        <v>114</v>
      </c>
      <c r="O34" s="178" t="s">
        <v>180</v>
      </c>
      <c r="P34" s="92" t="s">
        <v>195</v>
      </c>
      <c r="Q34" s="22" t="s">
        <v>155</v>
      </c>
      <c r="R34" s="28"/>
      <c r="S34" s="28"/>
      <c r="T34" s="29"/>
    </row>
    <row r="35" spans="1:20" ht="112.5" customHeight="1" x14ac:dyDescent="0.35">
      <c r="A35" s="153"/>
      <c r="B35" s="131"/>
      <c r="C35" s="134"/>
      <c r="D35" s="131"/>
      <c r="E35" s="50">
        <v>2</v>
      </c>
      <c r="F35" s="36" t="s">
        <v>115</v>
      </c>
      <c r="G35" s="165">
        <v>44927</v>
      </c>
      <c r="H35" s="165">
        <v>45291</v>
      </c>
      <c r="I35" s="49">
        <f t="shared" si="0"/>
        <v>52</v>
      </c>
      <c r="J35" s="42">
        <v>1</v>
      </c>
      <c r="K35" s="43" t="s">
        <v>116</v>
      </c>
      <c r="L35" s="97"/>
      <c r="M35" s="179"/>
      <c r="N35" s="36" t="s">
        <v>117</v>
      </c>
      <c r="O35" s="180" t="s">
        <v>180</v>
      </c>
      <c r="P35" s="37" t="s">
        <v>196</v>
      </c>
      <c r="Q35" s="22" t="s">
        <v>155</v>
      </c>
      <c r="R35" s="23"/>
      <c r="S35" s="23"/>
      <c r="T35" s="17"/>
    </row>
    <row r="36" spans="1:20" ht="101.5" customHeight="1" x14ac:dyDescent="0.35">
      <c r="A36" s="153"/>
      <c r="B36" s="131"/>
      <c r="C36" s="134"/>
      <c r="D36" s="131"/>
      <c r="E36" s="50">
        <v>3</v>
      </c>
      <c r="F36" s="36" t="s">
        <v>118</v>
      </c>
      <c r="G36" s="165"/>
      <c r="H36" s="165"/>
      <c r="I36" s="49">
        <f t="shared" si="0"/>
        <v>0</v>
      </c>
      <c r="J36" s="42">
        <v>1</v>
      </c>
      <c r="K36" s="43" t="s">
        <v>119</v>
      </c>
      <c r="L36" s="97"/>
      <c r="M36" s="181"/>
      <c r="N36" s="36" t="s">
        <v>114</v>
      </c>
      <c r="O36" s="180" t="s">
        <v>120</v>
      </c>
      <c r="P36" s="37" t="s">
        <v>197</v>
      </c>
      <c r="Q36" s="22" t="s">
        <v>155</v>
      </c>
      <c r="R36" s="23"/>
      <c r="S36" s="23"/>
      <c r="T36" s="17"/>
    </row>
    <row r="37" spans="1:20" ht="85.5" customHeight="1" thickBot="1" x14ac:dyDescent="0.4">
      <c r="A37" s="154"/>
      <c r="B37" s="132"/>
      <c r="C37" s="135"/>
      <c r="D37" s="132"/>
      <c r="E37" s="57">
        <v>4</v>
      </c>
      <c r="F37" s="65" t="s">
        <v>181</v>
      </c>
      <c r="G37" s="63">
        <v>45292</v>
      </c>
      <c r="H37" s="63">
        <v>45657</v>
      </c>
      <c r="I37" s="58">
        <f t="shared" si="0"/>
        <v>52.142857142857146</v>
      </c>
      <c r="J37" s="44">
        <v>0</v>
      </c>
      <c r="K37" s="45" t="s">
        <v>121</v>
      </c>
      <c r="L37" s="96"/>
      <c r="M37" s="174"/>
      <c r="N37" s="65" t="s">
        <v>122</v>
      </c>
      <c r="O37" s="182"/>
      <c r="P37" s="38" t="s">
        <v>189</v>
      </c>
      <c r="Q37" s="22" t="s">
        <v>155</v>
      </c>
      <c r="R37" s="59"/>
      <c r="S37" s="59"/>
      <c r="T37" s="60"/>
    </row>
    <row r="38" spans="1:20" ht="96.75" customHeight="1" x14ac:dyDescent="0.35">
      <c r="A38" s="155">
        <v>10</v>
      </c>
      <c r="B38" s="156" t="s">
        <v>123</v>
      </c>
      <c r="C38" s="133">
        <v>16</v>
      </c>
      <c r="D38" s="130" t="s">
        <v>124</v>
      </c>
      <c r="E38" s="53">
        <v>1</v>
      </c>
      <c r="F38" s="46" t="s">
        <v>125</v>
      </c>
      <c r="G38" s="55">
        <v>44840</v>
      </c>
      <c r="H38" s="55">
        <v>44926</v>
      </c>
      <c r="I38" s="56">
        <f t="shared" si="0"/>
        <v>12.285714285714286</v>
      </c>
      <c r="J38" s="40">
        <v>1</v>
      </c>
      <c r="K38" s="41" t="s">
        <v>126</v>
      </c>
      <c r="L38" s="95">
        <f>AVERAGE(J38:J41)</f>
        <v>0.25</v>
      </c>
      <c r="M38" s="175" t="s">
        <v>182</v>
      </c>
      <c r="N38" s="54" t="s">
        <v>183</v>
      </c>
      <c r="O38" s="183" t="s">
        <v>70</v>
      </c>
      <c r="P38" s="46" t="s">
        <v>198</v>
      </c>
      <c r="Q38" s="22" t="s">
        <v>155</v>
      </c>
      <c r="R38" s="28"/>
      <c r="S38" s="28"/>
      <c r="T38" s="29"/>
    </row>
    <row r="39" spans="1:20" ht="81" customHeight="1" x14ac:dyDescent="0.35">
      <c r="A39" s="153"/>
      <c r="B39" s="157"/>
      <c r="C39" s="134"/>
      <c r="D39" s="131"/>
      <c r="E39" s="50">
        <v>2</v>
      </c>
      <c r="F39" s="37" t="s">
        <v>127</v>
      </c>
      <c r="G39" s="39">
        <v>44927</v>
      </c>
      <c r="H39" s="39">
        <v>45504</v>
      </c>
      <c r="I39" s="49">
        <f t="shared" si="0"/>
        <v>82.428571428571431</v>
      </c>
      <c r="J39" s="42">
        <v>0</v>
      </c>
      <c r="K39" s="37" t="s">
        <v>107</v>
      </c>
      <c r="L39" s="97"/>
      <c r="M39" s="173"/>
      <c r="N39" s="36" t="s">
        <v>128</v>
      </c>
      <c r="O39" s="180"/>
      <c r="P39" s="38" t="s">
        <v>189</v>
      </c>
      <c r="Q39" s="22" t="s">
        <v>155</v>
      </c>
      <c r="R39" s="23"/>
      <c r="S39" s="23"/>
      <c r="T39" s="17"/>
    </row>
    <row r="40" spans="1:20" ht="88.5" customHeight="1" x14ac:dyDescent="0.35">
      <c r="A40" s="153"/>
      <c r="B40" s="157"/>
      <c r="C40" s="134"/>
      <c r="D40" s="131"/>
      <c r="E40" s="50">
        <v>3</v>
      </c>
      <c r="F40" s="37" t="s">
        <v>129</v>
      </c>
      <c r="G40" s="39">
        <v>45505</v>
      </c>
      <c r="H40" s="39">
        <v>45747</v>
      </c>
      <c r="I40" s="49">
        <f t="shared" si="0"/>
        <v>34.571428571428569</v>
      </c>
      <c r="J40" s="42">
        <v>0</v>
      </c>
      <c r="K40" s="43" t="s">
        <v>130</v>
      </c>
      <c r="L40" s="97"/>
      <c r="M40" s="173"/>
      <c r="N40" s="36" t="s">
        <v>131</v>
      </c>
      <c r="O40" s="180"/>
      <c r="P40" s="38" t="s">
        <v>189</v>
      </c>
      <c r="Q40" s="22" t="s">
        <v>155</v>
      </c>
      <c r="R40" s="23"/>
      <c r="S40" s="23"/>
      <c r="T40" s="17"/>
    </row>
    <row r="41" spans="1:20" ht="89.15" customHeight="1" thickBot="1" x14ac:dyDescent="0.4">
      <c r="A41" s="154"/>
      <c r="B41" s="158"/>
      <c r="C41" s="135"/>
      <c r="D41" s="132"/>
      <c r="E41" s="57">
        <v>4</v>
      </c>
      <c r="F41" s="47" t="s">
        <v>132</v>
      </c>
      <c r="G41" s="63">
        <v>45748</v>
      </c>
      <c r="H41" s="63">
        <v>46022</v>
      </c>
      <c r="I41" s="58">
        <f t="shared" si="0"/>
        <v>39.142857142857146</v>
      </c>
      <c r="J41" s="44">
        <v>0</v>
      </c>
      <c r="K41" s="47" t="s">
        <v>133</v>
      </c>
      <c r="L41" s="96"/>
      <c r="M41" s="174"/>
      <c r="N41" s="65" t="s">
        <v>131</v>
      </c>
      <c r="O41" s="182"/>
      <c r="P41" s="38" t="s">
        <v>189</v>
      </c>
      <c r="Q41" s="22" t="s">
        <v>155</v>
      </c>
      <c r="R41" s="59"/>
      <c r="S41" s="59"/>
      <c r="T41" s="60"/>
    </row>
    <row r="42" spans="1:20" x14ac:dyDescent="0.35">
      <c r="A42" s="1"/>
      <c r="B42" s="2"/>
      <c r="C42" s="18"/>
      <c r="D42" s="2"/>
      <c r="E42" s="1"/>
      <c r="F42" s="2"/>
      <c r="G42" s="32"/>
      <c r="H42" s="32"/>
      <c r="I42" s="3"/>
      <c r="J42" s="4"/>
      <c r="K42" s="2"/>
      <c r="L42" s="5"/>
      <c r="M42" s="6"/>
      <c r="N42" s="2"/>
      <c r="O42" s="2"/>
      <c r="P42" s="2"/>
      <c r="Q42" s="2"/>
      <c r="R42" s="2"/>
      <c r="S42" s="2"/>
      <c r="T42" s="2"/>
    </row>
    <row r="43" spans="1:20" ht="30" customHeight="1" x14ac:dyDescent="0.35">
      <c r="A43" s="149" t="s">
        <v>134</v>
      </c>
      <c r="B43" s="149"/>
      <c r="C43" s="149"/>
      <c r="D43" s="149"/>
      <c r="E43" s="7" t="s">
        <v>135</v>
      </c>
      <c r="F43" s="8">
        <f>SUM(L9)</f>
        <v>0</v>
      </c>
      <c r="G43" s="89"/>
      <c r="H43" s="33"/>
      <c r="I43" s="9"/>
      <c r="J43" s="9"/>
      <c r="K43" s="9"/>
      <c r="L43" s="9"/>
      <c r="M43" s="9"/>
      <c r="N43" s="9"/>
      <c r="O43" s="9"/>
      <c r="P43" s="9"/>
      <c r="Q43" s="9"/>
      <c r="R43" s="10"/>
      <c r="S43" s="10"/>
      <c r="T43" s="10"/>
    </row>
    <row r="44" spans="1:20" x14ac:dyDescent="0.35">
      <c r="A44" s="11"/>
      <c r="B44" s="11"/>
      <c r="C44" s="12"/>
      <c r="D44" s="12"/>
      <c r="E44" s="7" t="s">
        <v>136</v>
      </c>
      <c r="F44" s="8">
        <f>SUM(L16)</f>
        <v>0</v>
      </c>
      <c r="G44" s="33"/>
      <c r="H44" s="33"/>
      <c r="I44" s="9"/>
      <c r="J44" s="9"/>
      <c r="K44" s="9"/>
      <c r="L44" s="9"/>
      <c r="M44" s="9"/>
      <c r="N44" s="9"/>
      <c r="O44" s="9"/>
      <c r="P44" s="9"/>
      <c r="Q44" s="9"/>
      <c r="R44" s="10"/>
      <c r="S44" s="10"/>
      <c r="T44" s="10"/>
    </row>
    <row r="45" spans="1:20" x14ac:dyDescent="0.35">
      <c r="A45" s="11"/>
      <c r="B45" s="11"/>
      <c r="C45" s="12"/>
      <c r="D45" s="12"/>
      <c r="E45" s="7" t="s">
        <v>137</v>
      </c>
      <c r="F45" s="8">
        <f>SUM(L9)</f>
        <v>0</v>
      </c>
      <c r="G45" s="33"/>
      <c r="H45" s="33"/>
      <c r="I45" s="9"/>
      <c r="J45" s="9"/>
      <c r="K45" s="9"/>
      <c r="L45" s="9"/>
      <c r="M45" s="9"/>
      <c r="N45" s="9"/>
      <c r="O45" s="9"/>
      <c r="P45" s="9"/>
      <c r="Q45" s="9"/>
      <c r="R45" s="10"/>
      <c r="S45" s="10"/>
      <c r="T45" s="10"/>
    </row>
    <row r="46" spans="1:20" x14ac:dyDescent="0.35">
      <c r="A46" s="11"/>
      <c r="B46" s="11"/>
      <c r="C46" s="12"/>
      <c r="D46" s="12"/>
      <c r="E46" s="7" t="s">
        <v>138</v>
      </c>
      <c r="F46" s="8">
        <f>SUM(L14)</f>
        <v>0</v>
      </c>
      <c r="G46" s="33"/>
      <c r="H46" s="33"/>
      <c r="I46" s="9"/>
      <c r="J46" s="9"/>
      <c r="K46" s="9"/>
      <c r="L46" s="9"/>
      <c r="M46" s="9"/>
      <c r="N46" s="9"/>
      <c r="O46" s="9"/>
      <c r="P46" s="9"/>
      <c r="Q46" s="9"/>
      <c r="R46" s="10"/>
      <c r="S46" s="10"/>
      <c r="T46" s="10"/>
    </row>
    <row r="47" spans="1:20" x14ac:dyDescent="0.35">
      <c r="A47" s="11"/>
      <c r="B47" s="11"/>
      <c r="C47" s="12"/>
      <c r="D47" s="12"/>
      <c r="E47" s="7" t="s">
        <v>139</v>
      </c>
      <c r="F47" s="8">
        <f>SUM(L17)</f>
        <v>0.5</v>
      </c>
      <c r="G47" s="33"/>
      <c r="H47" s="33"/>
      <c r="I47" s="9"/>
      <c r="J47" s="9"/>
      <c r="K47" s="9"/>
      <c r="L47" s="9"/>
      <c r="M47" s="9"/>
      <c r="N47" s="9"/>
      <c r="O47" s="9"/>
      <c r="P47" s="9"/>
      <c r="Q47" s="9"/>
      <c r="R47" s="10"/>
      <c r="S47" s="10"/>
      <c r="T47" s="10"/>
    </row>
    <row r="48" spans="1:20" x14ac:dyDescent="0.35">
      <c r="A48" s="11"/>
      <c r="B48" s="11"/>
      <c r="C48" s="12"/>
      <c r="D48" s="12"/>
      <c r="E48" s="7" t="s">
        <v>140</v>
      </c>
      <c r="F48" s="8">
        <f t="shared" ref="F48:F60" si="3">SUM(L20)</f>
        <v>0</v>
      </c>
      <c r="G48" s="33"/>
      <c r="H48" s="33"/>
      <c r="I48" s="9"/>
      <c r="J48" s="9"/>
      <c r="K48" s="9"/>
      <c r="L48" s="9"/>
      <c r="M48" s="9"/>
      <c r="N48" s="9"/>
      <c r="O48" s="9"/>
      <c r="P48" s="9"/>
      <c r="Q48" s="9"/>
      <c r="R48" s="10"/>
      <c r="S48" s="10"/>
      <c r="T48" s="10"/>
    </row>
    <row r="49" spans="1:20" x14ac:dyDescent="0.35">
      <c r="A49" s="11"/>
      <c r="B49" s="11"/>
      <c r="C49" s="12"/>
      <c r="D49" s="12"/>
      <c r="E49" s="7" t="s">
        <v>184</v>
      </c>
      <c r="F49" s="8">
        <f>SUM(L19)</f>
        <v>0.33333333333333331</v>
      </c>
      <c r="G49" s="33"/>
      <c r="H49" s="33"/>
      <c r="I49" s="9"/>
      <c r="J49" s="9"/>
      <c r="K49" s="9"/>
      <c r="L49" s="9"/>
      <c r="M49" s="9"/>
      <c r="N49" s="9"/>
      <c r="O49" s="9"/>
      <c r="P49" s="9"/>
      <c r="Q49" s="9"/>
      <c r="R49" s="10"/>
      <c r="S49" s="10"/>
      <c r="T49" s="10"/>
    </row>
    <row r="50" spans="1:20" x14ac:dyDescent="0.35">
      <c r="A50" s="11"/>
      <c r="B50" s="11"/>
      <c r="C50" s="12"/>
      <c r="D50" s="12"/>
      <c r="E50" s="7" t="s">
        <v>141</v>
      </c>
      <c r="F50" s="8">
        <f t="shared" si="3"/>
        <v>0</v>
      </c>
      <c r="G50" s="33"/>
      <c r="H50" s="33"/>
      <c r="I50" s="9"/>
      <c r="J50" s="9"/>
      <c r="K50" s="9"/>
      <c r="L50" s="9"/>
      <c r="M50" s="9"/>
      <c r="N50" s="9"/>
      <c r="O50" s="9"/>
      <c r="P50" s="9"/>
      <c r="Q50" s="9"/>
      <c r="R50" s="10"/>
      <c r="S50" s="10"/>
      <c r="T50" s="10"/>
    </row>
    <row r="51" spans="1:20" x14ac:dyDescent="0.35">
      <c r="A51" s="11"/>
      <c r="B51" s="11"/>
      <c r="C51" s="12"/>
      <c r="D51" s="12"/>
      <c r="E51" s="7" t="s">
        <v>142</v>
      </c>
      <c r="F51" s="8">
        <f>SUM(L22)</f>
        <v>0</v>
      </c>
      <c r="G51" s="33"/>
      <c r="H51" s="33"/>
      <c r="I51" s="9"/>
      <c r="J51" s="9"/>
      <c r="K51" s="9"/>
      <c r="L51" s="9"/>
      <c r="M51" s="9"/>
      <c r="N51" s="9"/>
      <c r="O51" s="9"/>
      <c r="P51" s="9"/>
      <c r="Q51" s="9"/>
      <c r="R51" s="10"/>
      <c r="S51" s="10"/>
      <c r="T51" s="10"/>
    </row>
    <row r="52" spans="1:20" x14ac:dyDescent="0.35">
      <c r="A52" s="11"/>
      <c r="B52" s="11"/>
      <c r="C52" s="12"/>
      <c r="D52" s="12"/>
      <c r="E52" s="7" t="s">
        <v>143</v>
      </c>
      <c r="F52" s="8">
        <f>SUM(L26)</f>
        <v>0.55333333333333334</v>
      </c>
      <c r="G52" s="33"/>
      <c r="H52" s="33"/>
      <c r="I52" s="9"/>
      <c r="J52" s="9"/>
      <c r="K52" s="9"/>
      <c r="L52" s="9"/>
      <c r="M52" s="9"/>
      <c r="N52" s="9"/>
      <c r="O52" s="9"/>
      <c r="P52" s="9"/>
      <c r="Q52" s="9"/>
      <c r="R52" s="10"/>
      <c r="S52" s="10"/>
      <c r="T52" s="10"/>
    </row>
    <row r="53" spans="1:20" x14ac:dyDescent="0.35">
      <c r="A53" s="11"/>
      <c r="B53" s="11"/>
      <c r="C53" s="12"/>
      <c r="D53" s="12"/>
      <c r="E53" s="7" t="s">
        <v>144</v>
      </c>
      <c r="F53" s="8">
        <f>SUM(L29)</f>
        <v>0</v>
      </c>
      <c r="G53" s="33"/>
      <c r="H53" s="33"/>
      <c r="I53" s="9"/>
      <c r="J53" s="9"/>
      <c r="K53" s="9"/>
      <c r="L53" s="9"/>
      <c r="M53" s="9"/>
      <c r="N53" s="9"/>
      <c r="O53" s="9"/>
      <c r="P53" s="9"/>
      <c r="Q53" s="9"/>
      <c r="R53" s="10"/>
      <c r="S53" s="10"/>
      <c r="T53" s="10"/>
    </row>
    <row r="54" spans="1:20" x14ac:dyDescent="0.35">
      <c r="A54" s="11"/>
      <c r="B54" s="11"/>
      <c r="C54" s="12"/>
      <c r="D54" s="12"/>
      <c r="E54" s="7" t="s">
        <v>145</v>
      </c>
      <c r="F54" s="8">
        <f>SUM(L30)</f>
        <v>0</v>
      </c>
      <c r="G54" s="33"/>
      <c r="H54" s="33"/>
      <c r="I54" s="9"/>
      <c r="J54" s="9"/>
      <c r="K54" s="9"/>
      <c r="L54" s="9"/>
      <c r="M54" s="9"/>
      <c r="N54" s="9"/>
      <c r="O54" s="9"/>
      <c r="P54" s="9"/>
      <c r="Q54" s="9"/>
      <c r="R54" s="10"/>
      <c r="S54" s="10"/>
      <c r="T54" s="10"/>
    </row>
    <row r="55" spans="1:20" x14ac:dyDescent="0.35">
      <c r="A55" s="11"/>
      <c r="B55" s="11"/>
      <c r="C55" s="12"/>
      <c r="D55" s="12"/>
      <c r="E55" s="7" t="s">
        <v>146</v>
      </c>
      <c r="F55" s="8">
        <f t="shared" si="3"/>
        <v>0</v>
      </c>
      <c r="G55" s="33"/>
      <c r="H55" s="33"/>
      <c r="I55" s="9"/>
      <c r="J55" s="9"/>
      <c r="K55" s="9"/>
      <c r="L55" s="9"/>
      <c r="M55" s="9"/>
      <c r="N55" s="9"/>
      <c r="O55" s="9"/>
      <c r="P55" s="9"/>
      <c r="Q55" s="9"/>
      <c r="R55" s="10"/>
      <c r="S55" s="10"/>
      <c r="T55" s="10"/>
    </row>
    <row r="56" spans="1:20" x14ac:dyDescent="0.35">
      <c r="A56" s="11"/>
      <c r="B56" s="11"/>
      <c r="C56" s="12"/>
      <c r="D56" s="12"/>
      <c r="E56" s="7" t="s">
        <v>147</v>
      </c>
      <c r="F56" s="8">
        <f>SUM(L34)</f>
        <v>0.75</v>
      </c>
      <c r="G56" s="33"/>
      <c r="H56" s="33"/>
      <c r="I56" s="9"/>
      <c r="J56" s="9"/>
      <c r="K56" s="9"/>
      <c r="L56" s="9"/>
      <c r="M56" s="9"/>
      <c r="N56" s="9"/>
      <c r="O56" s="9"/>
      <c r="P56" s="9"/>
      <c r="Q56" s="9"/>
      <c r="R56" s="10"/>
      <c r="S56" s="10"/>
      <c r="T56" s="10"/>
    </row>
    <row r="57" spans="1:20" x14ac:dyDescent="0.35">
      <c r="A57" s="11"/>
      <c r="B57" s="11"/>
      <c r="C57" s="12"/>
      <c r="D57" s="12"/>
      <c r="E57" s="7" t="s">
        <v>148</v>
      </c>
      <c r="F57" s="8">
        <f t="shared" si="3"/>
        <v>0</v>
      </c>
      <c r="G57" s="33"/>
      <c r="H57" s="33"/>
      <c r="I57" s="9"/>
      <c r="J57" s="9"/>
      <c r="K57" s="9"/>
      <c r="L57" s="9"/>
      <c r="M57" s="9"/>
      <c r="N57" s="9"/>
      <c r="O57" s="9"/>
      <c r="P57" s="9"/>
      <c r="Q57" s="9"/>
      <c r="R57" s="10"/>
      <c r="S57" s="10"/>
      <c r="T57" s="10"/>
    </row>
    <row r="58" spans="1:20" x14ac:dyDescent="0.35">
      <c r="A58" s="11"/>
      <c r="B58" s="11"/>
      <c r="C58" s="12"/>
      <c r="D58" s="12"/>
      <c r="E58" s="7" t="s">
        <v>149</v>
      </c>
      <c r="F58" s="8">
        <f>SUM(L38)</f>
        <v>0.25</v>
      </c>
      <c r="G58" s="33"/>
      <c r="H58" s="33"/>
      <c r="I58" s="9"/>
      <c r="J58" s="9"/>
      <c r="K58" s="9"/>
      <c r="L58" s="9"/>
      <c r="M58" s="9"/>
      <c r="N58" s="9"/>
      <c r="O58" s="9"/>
      <c r="P58" s="9"/>
      <c r="Q58" s="9"/>
      <c r="R58" s="10"/>
      <c r="S58" s="10"/>
      <c r="T58" s="10"/>
    </row>
    <row r="59" spans="1:20" x14ac:dyDescent="0.35">
      <c r="A59" s="11"/>
      <c r="B59" s="11"/>
      <c r="C59" s="12"/>
      <c r="D59" s="12"/>
      <c r="E59" s="7" t="s">
        <v>150</v>
      </c>
      <c r="F59" s="8">
        <f t="shared" si="3"/>
        <v>0</v>
      </c>
      <c r="G59" s="33"/>
      <c r="H59" s="33"/>
      <c r="I59" s="9"/>
      <c r="J59" s="9"/>
      <c r="K59" s="9"/>
      <c r="L59" s="9"/>
      <c r="M59" s="9"/>
      <c r="N59" s="9"/>
      <c r="O59" s="9"/>
      <c r="P59" s="9"/>
      <c r="Q59" s="9"/>
      <c r="R59" s="10"/>
      <c r="S59" s="10"/>
      <c r="T59" s="10"/>
    </row>
    <row r="60" spans="1:20" x14ac:dyDescent="0.35">
      <c r="A60" s="11"/>
      <c r="B60" s="11"/>
      <c r="C60" s="12"/>
      <c r="D60" s="12"/>
      <c r="E60" s="7" t="s">
        <v>151</v>
      </c>
      <c r="F60" s="8">
        <f t="shared" si="3"/>
        <v>0</v>
      </c>
      <c r="G60" s="33"/>
      <c r="H60" s="33"/>
      <c r="I60" s="9"/>
      <c r="J60" s="9"/>
      <c r="K60" s="9"/>
      <c r="L60" s="9"/>
      <c r="M60" s="9"/>
      <c r="N60" s="9"/>
      <c r="O60" s="9"/>
      <c r="P60" s="9"/>
      <c r="Q60" s="9"/>
      <c r="R60" s="10"/>
      <c r="S60" s="10"/>
      <c r="T60" s="10"/>
    </row>
    <row r="61" spans="1:20" x14ac:dyDescent="0.35">
      <c r="A61" s="11"/>
      <c r="B61" s="11"/>
      <c r="C61" s="12"/>
      <c r="D61" s="12"/>
      <c r="E61" s="13"/>
      <c r="F61" s="14"/>
      <c r="G61" s="33"/>
      <c r="H61" s="33"/>
      <c r="I61" s="9"/>
      <c r="J61" s="9"/>
      <c r="K61" s="9"/>
      <c r="L61" s="9"/>
      <c r="M61" s="9"/>
      <c r="N61" s="9"/>
      <c r="O61" s="9"/>
      <c r="P61" s="9"/>
      <c r="Q61" s="9"/>
      <c r="R61" s="10"/>
      <c r="S61" s="10"/>
      <c r="T61" s="10"/>
    </row>
    <row r="62" spans="1:20" x14ac:dyDescent="0.35">
      <c r="A62" s="149" t="s">
        <v>152</v>
      </c>
      <c r="B62" s="149"/>
      <c r="C62" s="149"/>
      <c r="D62" s="149"/>
      <c r="E62" s="15">
        <f>SUM(F43:F60)/18</f>
        <v>0.1325925925925926</v>
      </c>
      <c r="F62" s="13" t="s">
        <v>153</v>
      </c>
      <c r="G62" s="33"/>
      <c r="H62" s="33"/>
      <c r="I62" s="9"/>
      <c r="J62" s="9"/>
      <c r="K62" s="9"/>
      <c r="L62" s="9"/>
      <c r="M62" s="9"/>
      <c r="N62" s="9"/>
      <c r="O62" s="9"/>
      <c r="P62" s="9"/>
      <c r="Q62" s="9"/>
      <c r="R62" s="10"/>
      <c r="S62" s="10"/>
      <c r="T62" s="10"/>
    </row>
  </sheetData>
  <autoFilter ref="A7:T41" xr:uid="{00000000-0001-0000-0000-000000000000}">
    <filterColumn colId="6" showButton="0"/>
  </autoFilter>
  <mergeCells count="87">
    <mergeCell ref="A9:A13"/>
    <mergeCell ref="C26:C28"/>
    <mergeCell ref="A26:A28"/>
    <mergeCell ref="G35:G36"/>
    <mergeCell ref="H35:H36"/>
    <mergeCell ref="B19:B21"/>
    <mergeCell ref="C19:C21"/>
    <mergeCell ref="D19:D21"/>
    <mergeCell ref="B14:B16"/>
    <mergeCell ref="D14:D16"/>
    <mergeCell ref="C14:C16"/>
    <mergeCell ref="A19:A21"/>
    <mergeCell ref="A17:A18"/>
    <mergeCell ref="B17:B18"/>
    <mergeCell ref="C17:C18"/>
    <mergeCell ref="D17:D18"/>
    <mergeCell ref="A62:D62"/>
    <mergeCell ref="A30:A33"/>
    <mergeCell ref="B34:B37"/>
    <mergeCell ref="D34:D37"/>
    <mergeCell ref="A34:A37"/>
    <mergeCell ref="C34:C37"/>
    <mergeCell ref="B38:B41"/>
    <mergeCell ref="A38:A41"/>
    <mergeCell ref="C30:C33"/>
    <mergeCell ref="B30:B33"/>
    <mergeCell ref="D30:D33"/>
    <mergeCell ref="A14:A16"/>
    <mergeCell ref="C38:C41"/>
    <mergeCell ref="D38:D41"/>
    <mergeCell ref="A43:D43"/>
    <mergeCell ref="A22:A25"/>
    <mergeCell ref="B22:B25"/>
    <mergeCell ref="C22:C25"/>
    <mergeCell ref="D22:D25"/>
    <mergeCell ref="B26:B28"/>
    <mergeCell ref="D26:D28"/>
    <mergeCell ref="A3:B3"/>
    <mergeCell ref="C3:I3"/>
    <mergeCell ref="J3:K3"/>
    <mergeCell ref="L3:T3"/>
    <mergeCell ref="A4:B4"/>
    <mergeCell ref="C4:H4"/>
    <mergeCell ref="B9:B13"/>
    <mergeCell ref="C9:C13"/>
    <mergeCell ref="D9:D13"/>
    <mergeCell ref="R7:R8"/>
    <mergeCell ref="S7:S8"/>
    <mergeCell ref="O7:O8"/>
    <mergeCell ref="G7:H7"/>
    <mergeCell ref="Q7:Q8"/>
    <mergeCell ref="K7:K8"/>
    <mergeCell ref="N7:N8"/>
    <mergeCell ref="M7:M8"/>
    <mergeCell ref="I7:I8"/>
    <mergeCell ref="J7:J8"/>
    <mergeCell ref="E7:E8"/>
    <mergeCell ref="T7:T8"/>
    <mergeCell ref="P6:Q6"/>
    <mergeCell ref="A7:A8"/>
    <mergeCell ref="F7:F8"/>
    <mergeCell ref="P7:P8"/>
    <mergeCell ref="L7:L8"/>
    <mergeCell ref="L38:L41"/>
    <mergeCell ref="L9:L13"/>
    <mergeCell ref="A1:B1"/>
    <mergeCell ref="C1:I1"/>
    <mergeCell ref="K1:T1"/>
    <mergeCell ref="A2:B2"/>
    <mergeCell ref="C2:I2"/>
    <mergeCell ref="J2:K2"/>
    <mergeCell ref="L2:T2"/>
    <mergeCell ref="C5:T5"/>
    <mergeCell ref="A5:B5"/>
    <mergeCell ref="B7:B8"/>
    <mergeCell ref="C7:C8"/>
    <mergeCell ref="D7:D8"/>
    <mergeCell ref="R6:T6"/>
    <mergeCell ref="A6:O6"/>
    <mergeCell ref="M34:M36"/>
    <mergeCell ref="L14:L16"/>
    <mergeCell ref="L17:L18"/>
    <mergeCell ref="L19:L21"/>
    <mergeCell ref="L22:L25"/>
    <mergeCell ref="L26:L28"/>
    <mergeCell ref="L30:L33"/>
    <mergeCell ref="L34:L37"/>
  </mergeCells>
  <dataValidations count="1">
    <dataValidation type="date" operator="greaterThanOrEqual" allowBlank="1" showInputMessage="1" showErrorMessage="1" sqref="E9:E47" xr:uid="{00000000-0002-0000-0000-000000000000}">
      <formula1>41426</formula1>
    </dataValidation>
  </dataValidations>
  <pageMargins left="0.70866141732283472" right="0.70866141732283472" top="0.74803149606299213" bottom="0.74803149606299213" header="0.31496062992125984" footer="0.31496062992125984"/>
  <pageSetup paperSize="5" scale="28" orientation="landscape" horizontalDpi="4294967294" r:id="rId1"/>
  <headerFooter>
    <oddHeader>&amp;L&amp;G&amp;C&amp;"Arial,Negrita"&amp;18&amp;K000000PLAN DE MEJORAMIENTO ARCHIVÍSTICO&amp;RVersión: 02
2016/07/13
Página:  &amp;P de &amp;N</oddHeader>
    <oddFooter>&amp;L&amp;"-,Negrita"Proceso: Administración Sistema Nacional de Archivos&amp;R&amp;"-,Negrita"Código: ASN-F-14</oddFooter>
  </headerFooter>
  <rowBreaks count="1" manualBreakCount="1">
    <brk id="21" max="16383" man="1"/>
  </rowBreaks>
  <ignoredErrors>
    <ignoredError sqref="L9 L14 L17 L19 L30 L34 L26 L38" formulaRange="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Props1.xml><?xml version="1.0" encoding="utf-8"?>
<ds:datastoreItem xmlns:ds="http://schemas.openxmlformats.org/officeDocument/2006/customXml" ds:itemID="{ACE97CCA-7CF3-46C6-86BE-0D9894089733}"/>
</file>

<file path=customXml/itemProps2.xml><?xml version="1.0" encoding="utf-8"?>
<ds:datastoreItem xmlns:ds="http://schemas.openxmlformats.org/officeDocument/2006/customXml" ds:itemID="{95B3BF9A-F1F7-4B8E-A50B-ED6D80E70448}"/>
</file>

<file path=customXml/itemProps3.xml><?xml version="1.0" encoding="utf-8"?>
<ds:datastoreItem xmlns:ds="http://schemas.openxmlformats.org/officeDocument/2006/customXml" ds:itemID="{74F7775F-C45C-4A16-9DDB-FCC00CFB53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Foto</cp:lastModifiedBy>
  <cp:revision/>
  <dcterms:created xsi:type="dcterms:W3CDTF">2016-07-06T19:37:36Z</dcterms:created>
  <dcterms:modified xsi:type="dcterms:W3CDTF">2023-01-11T16:04:17Z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2022-09-09T13:56:54Z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31b35a78-d5b1-407a-8c2d-ee65a47acc0e</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ies>
</file>