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aespdc-my.sharepoint.com/personal/jacquelinne_farfan_uaesp_gov_co/Documents/Evidencias/Evidencias 2023-1/1. PROVISION DE VACANTES/Encargos/"/>
    </mc:Choice>
  </mc:AlternateContent>
  <xr:revisionPtr revIDLastSave="10" documentId="8_{8002CDCA-78A8-4DC1-A466-D2D8BC212FF1}" xr6:coauthVersionLast="47" xr6:coauthVersionMax="47" xr10:uidLastSave="{06EF8BD6-F0CD-4A16-BC2B-72283BB91924}"/>
  <workbookProtection workbookAlgorithmName="SHA-512" workbookHashValue="OOzRSW+bM7lqGJFFNfPsBiNg+eMOuNVjTnW8SW9POiS7PtTtJ4QcFXkDVTDLcdgm2cuba7NCC2bAffnHt+qYTg==" workbookSaltValue="9eDU+tCU4T2gBifg171BSQ==" workbookSpinCount="100000" lockStructure="1"/>
  <bookViews>
    <workbookView xWindow="-120" yWindow="-120" windowWidth="29040" windowHeight="15840" xr2:uid="{00000000-000D-0000-FFFF-FFFF00000000}"/>
  </bookViews>
  <sheets>
    <sheet name="FMI" sheetId="1" r:id="rId1"/>
    <sheet name="Vacantes" sheetId="3" state="hidden" r:id="rId2"/>
    <sheet name="Planta" sheetId="2" state="hidden" r:id="rId3"/>
  </sheets>
  <definedNames>
    <definedName name="_xlnm._FilterDatabase" localSheetId="2" hidden="1">Planta!#REF!</definedName>
    <definedName name="_xlnm._FilterDatabase" localSheetId="1" hidden="1">Vacantes!$A$1:$M$1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1" l="1"/>
  <c r="F6" i="1"/>
  <c r="F10" i="1"/>
  <c r="C10" i="1"/>
  <c r="C9" i="1"/>
  <c r="F8" i="1"/>
  <c r="F9" i="1"/>
  <c r="D21" i="1"/>
  <c r="B13" i="1"/>
  <c r="D20" i="1"/>
  <c r="B14" i="1"/>
  <c r="D5" i="1"/>
  <c r="F4" i="1"/>
</calcChain>
</file>

<file path=xl/sharedStrings.xml><?xml version="1.0" encoding="utf-8"?>
<sst xmlns="http://schemas.openxmlformats.org/spreadsheetml/2006/main" count="871" uniqueCount="277">
  <si>
    <t xml:space="preserve">                           MANIFESTACION DE INTERES  A ENCARGO                                   </t>
  </si>
  <si>
    <t>DATOS DEL EMPLEAO VACANTE</t>
  </si>
  <si>
    <t>PROCESO DE ENCARGO NRO.</t>
  </si>
  <si>
    <t>VACANTE A ENCARGAR</t>
  </si>
  <si>
    <t xml:space="preserve">DEPENDENCIA DE LA VACANTE </t>
  </si>
  <si>
    <t>NATURALEZA DEL CARGO</t>
  </si>
  <si>
    <t>ASIGNACION BASICA</t>
  </si>
  <si>
    <t>DATOS DEL ASPIRANTE</t>
  </si>
  <si>
    <t>CEDULA ASPIRANTE</t>
  </si>
  <si>
    <t>NOMBRE DEL ASPIRANTE</t>
  </si>
  <si>
    <t xml:space="preserve">CARGO ACTUAL ASPIRANTE </t>
  </si>
  <si>
    <t>DEPENDENCIA ACTUAL DEL ASPIRANTE</t>
  </si>
  <si>
    <t xml:space="preserve">TIPO DE VINCULACION </t>
  </si>
  <si>
    <t>FECHA DE POSESION</t>
  </si>
  <si>
    <t xml:space="preserve"> </t>
  </si>
  <si>
    <t xml:space="preserve">REQUISITOS PARA APLICAR A LA VACANTE </t>
  </si>
  <si>
    <t xml:space="preserve">REQUISITOS PARA EL CARGO </t>
  </si>
  <si>
    <t>CUMPLIMIENTO DEL ASPIRANTE</t>
  </si>
  <si>
    <t>CUMPLE</t>
  </si>
  <si>
    <t>NO CUMPLE</t>
  </si>
  <si>
    <t xml:space="preserve">FIRMA DEL ASPIRANTE </t>
  </si>
  <si>
    <t xml:space="preserve">COD ENCARGO </t>
  </si>
  <si>
    <t xml:space="preserve">CARGO </t>
  </si>
  <si>
    <t xml:space="preserve">DEPENDENCIA </t>
  </si>
  <si>
    <t>PROPÓSITO PRINCIPAL :</t>
  </si>
  <si>
    <t>DESCRIPCIÓN DE FUNCIONES ESENCIALES:</t>
  </si>
  <si>
    <t xml:space="preserve">REQUISITOS DE ESTUDIO </t>
  </si>
  <si>
    <t xml:space="preserve">REQUISITOS DE EXPERIENCIA </t>
  </si>
  <si>
    <t xml:space="preserve">RESOLUCION MANUAL DE FUNCIONES </t>
  </si>
  <si>
    <t>ASIGNACIÓN BÁSICA:</t>
  </si>
  <si>
    <t>NUMERO DE VACANTES</t>
  </si>
  <si>
    <t>OPEC</t>
  </si>
  <si>
    <t>158 DE 2018</t>
  </si>
  <si>
    <t>CARGO</t>
  </si>
  <si>
    <t>TIPO DE VINCULACION</t>
  </si>
  <si>
    <t>031</t>
  </si>
  <si>
    <t>AUXILIAR ADMINISTRATIVO- CODIGO 407- GRADO 8</t>
  </si>
  <si>
    <t>003 - OFICINA DE TECNOLOGIAS DE LA INFORMACION Y LAS COMUNICACIONES TIC</t>
  </si>
  <si>
    <t>Desarrollar actividades de apoyo administrativo, gestión documental, atención al usuario interno y externo de la entidad, de acuerdo con las políticas de la entidad.</t>
  </si>
  <si>
    <t>1. Realizar las actividades de apoyo administrativo y logístico que requiera el funcionamiento de la dependencia, conforme con las instrucciones del superior inmediato. 2. Digitar diferentes tipos de documentos, con criterios de calidad y oportunidad.    3. Apoyar las actividades de ingreso, salida, registro y gestión de la correspondencia de la dependencia, de acuerdo con el procedimiento establecido. 4. Apoyar operativamente los requerimientos que sobre los documentos, firmas, soportes, CDP, RDP, y demás trámites asociados a la gestión de contratación, seguimiento y/o liquidación de contratos, con la oportuni8dad debida. 5. Organizar los documentos de archivo de acuerdo con la normativa vigente y las tablas de retención documental. 6. Apoyar la atención a funcionarios y público en general, brindando la información y realizando los trámites pertinentes, según instrucciones del jefe inmediato. 7. Realizar actividades de mensajería interna y externa que requiera la dependencia, según las necesidades institucionales y las directrices del jefe inmediato. 8. Participar en la implementación y mejoramiento continuo del Sistema Integrado de Gestión, dentro de los parámetros de las normas técnicas y de acuerdo con las directrices de la entidad de manera oportuna.</t>
  </si>
  <si>
    <t>Estudio: Aprobación de cuatro (4) años de educación básica secundaria,</t>
  </si>
  <si>
    <t>Experiencia:Un (1) año de experiencia.</t>
  </si>
  <si>
    <t>TEMPORAL</t>
  </si>
  <si>
    <t xml:space="preserve">JERCE AURORA SANDOVAL MACIAS </t>
  </si>
  <si>
    <t>032</t>
  </si>
  <si>
    <t>PROFESIONAL UNIVERSITARIO - CODIGO 219- GRADO 12</t>
  </si>
  <si>
    <t>007 - SUBDIRECCION DISPOSICIÓN FINAL</t>
  </si>
  <si>
    <t>Consolidar, revisar y efectuar la ejecución de las actividades de supervisión y control del componente social del operador y de los contratos/convenios relacionados con la gestión social verificando que las acciones desarrolladas correspondan a los planes, programas, proyectos para el logro de los objetivos, en cumplimiento de las normas y mecanismos de participación.</t>
  </si>
  <si>
    <t>1. Participar en el desempeño eficiente y con calidad de la prestación de la gestión social del área de su competencia mediante la realización de actividades del proceso de supervisión y control de los contratos  así mismo, diseñando las acciones de los planes, programas, proyectos para el logro de los objetivos de la gestión en el área de su competencia. 2. Elaborar la metodología, el plan y programa de trabajo para la realización de la supervisión y control de los convenios/contratos del área de gestión social y de su competencia, de acuerdo con las obligaciones pactadas, las mejores prácticas sobre la materia y los recursos disponibles. 3. Controlar la ejecución de las actividades de supervisión y control a las actividades del área de su competencia, según el plan, programa de trabajo y metodología adoptada.  4. Revisar y gestionar las PQR, los derechos de petición y sugerencias de competencia de la comunidad y/o entidad y las relacionadas con los servicios del área de su competencia de acuerdo con el procedimiento establecido y la normativa vigente. 5. Atender requerimientos de las auditorías internas o externas relacionadas con gestión social según los términos legales y normativa vigente. 6. Efectuar seguimiento aleatorio en campo a la labor y actividades del plan de gestión social para verificar el grado de cumplimiento de las especificaciones contractuales, según la metodología adoptada, el procedimiento establecido, las obligaciones contractuales y la normativa vigente. 7. Suministrar la información necesaria y elaborar los conceptos técnicos, estudios previos y especificaciones técnicas de proyectos que le sean solicitados sobre los contratos/programas/convenios del área de gestión social y de su competencia de acuerdo con las cláusulas contractuales, la tecnología y las mejores prácticas sobre la materia y la normativa vigente y según los planes de desarrollo nacional o distrital y el plan de ordenamiento territorial.,8. Formular, ejecutar y desarrollar programas de gestión social integral para su adopción de acuerdo con las obligaciones pactadas. 9. Acompañar y formular conjuntamente con las autoridades locales, organizaciones públicas y privadas la realización de acciones, programas y campañas con las comunidades afectadas, según el plan de gestión social integral aprobado.  10. Acompañar a las Alcaldías Locales y demás entidades en todas las instancias de participación de la comunidad relacionadas con los servicios que debe garantizar la Unidad. 11. Articular las acciones de las diferentes instancias de participación de la comunidad según el plan de gestión social integral aprobado. 12. Realizar y evaluar informes sobre el plan de gestión social integral ejecutado en sus componentes social, ambiental y de inclusión social de los ciudadanos participes en alguna etapa del proceso según las políticas, objetivos y metas fijadas. 13. Participar y aplicar con la calidad y oportunidad requerida en la implementación y mejoramiento continuo del Sistema Integrado de Gestión, dentro de los parámetros de las normas técnicas y de acuerdo con las directrices de la entidad. 14. Desempeñar las demás funciones que ordene el jefe inmediato y que sean de la naturaleza del empleo.</t>
  </si>
  <si>
    <t xml:space="preserve">Estudio: • Título Profesional en Administración, Administración Ambiental, Administración Financiera, Administración Pública, Administración de Empresas, Administración de Empresas Agropecuarias, Administración de Empresas y Finanzas, Administración y Dirección de Empresas, Administración de Negocios, Administración de Servicios, Gestión Empresarial, Gestión y Desarrollo Urbanos, Administración de Agropecuaria Administración de Empresas con Énfasis en Finanzas, Finanzas del Núcleo Básico de Conocimiento Administración. • Título Profesional en Ingeniería Ambiental, Ingeniería Ambiental y de Saneamiento, Ingeniería Sanitaria Ambiental, Ingeniería Sanitaria, Ingeniería del Medio Ambiente, Ingeniería del Desarrollo Ambiental, Ingeniería Ambiental y Sanitaria, Ingeniería Forestal del Núcleo Básico de Conocimiento Ingeniería Ambiental, Sanitaria y Afines. • Título Profesional en Biología, Biología Ambiental, Biología Aplicada, Ciencias Ambientales, Ciencias Ecológicas, Ecología, Microbiología, Microbiología Industrial, Microbiología Industrial y Ambiental, Microbiología Y Bioanálisis del Núcleo Básico de Conocimiento Biología, Microbiología y Afines. • Título Profesional en Ingeniería Química del Núcleo Básico de Conocimiento Ingeniería Química y Afines. • Título Profesional en Sociología, Trabajo Social del Núcleo Básico de Conocimiento   Sociología, Trabajo Social y Afines. • Tarjeta profesional en los casos reglamentados por la ley., </t>
  </si>
  <si>
    <t>Experiencia:Treinta y tres (33) meses de experiencia profesional relacionada</t>
  </si>
  <si>
    <t>LENEY AMINTA SOLARTE ZAMBRANO</t>
  </si>
  <si>
    <t>DEPENDENCIA</t>
  </si>
  <si>
    <t>CEDULA</t>
  </si>
  <si>
    <t>NOMBRE</t>
  </si>
  <si>
    <t>SITUACIÓN ADMINISTRATIVO DEL TITULAR</t>
  </si>
  <si>
    <t>DIRECCION GENERAL</t>
  </si>
  <si>
    <t>001- DIRECCION GENERAL PLANTA DE PERSONAL</t>
  </si>
  <si>
    <t xml:space="preserve">JUAN CARLOS LOPEZ LOPEZ </t>
  </si>
  <si>
    <t>TITULAR EMPLEO</t>
  </si>
  <si>
    <t>LIBRE NOMBRAMIENTO Y REMOCION</t>
  </si>
  <si>
    <t>MONICA BONILLA VELASCO</t>
  </si>
  <si>
    <t>JOSE ANDRES CORREDOR GAITAN</t>
  </si>
  <si>
    <t>FABIAN HUMBERTO  FAJARDO RESTREPO</t>
  </si>
  <si>
    <t>EN ENCARGO</t>
  </si>
  <si>
    <t>JHON JAIRO GONZALEZ ARBOLEDA</t>
  </si>
  <si>
    <t>LINDA IVONNE ABRIL ESPITIA</t>
  </si>
  <si>
    <t>JUAN CAMILO RAMIREZ GONZALEZ</t>
  </si>
  <si>
    <t>OFICINA ASESORA DE COMUNICACIONES  Y RELACIONES INTERINSTITUCIONALES</t>
  </si>
  <si>
    <t>JULIAN CAMILO AMADO VELANDIA</t>
  </si>
  <si>
    <t>DIEGO FERNANDO FONSECA NUÑEZ</t>
  </si>
  <si>
    <t>PERIODO DE PRUEBA</t>
  </si>
  <si>
    <t>CARRERA ADMINISTRATIVA</t>
  </si>
  <si>
    <t>MARCO GIOVANNI GONZALEZ ROMERO</t>
  </si>
  <si>
    <t>VACANCIA DEFINITIVA</t>
  </si>
  <si>
    <t>PROVISIONAL</t>
  </si>
  <si>
    <t>KEHIDY MABEL GARZON ROMERO</t>
  </si>
  <si>
    <t>OFICINA ASESORA DE PLANEACION</t>
  </si>
  <si>
    <t>YESLY ALEXANDRA ROA MENDOZA</t>
  </si>
  <si>
    <t>SANDRA PATRICIA RODRIGUEZ JUNCO</t>
  </si>
  <si>
    <t>ANGELICA  BELTRAN ACOSTA</t>
  </si>
  <si>
    <t>LIZED HERNANDEZ CORREA</t>
  </si>
  <si>
    <t xml:space="preserve">LADY CAROLINA LEON GUTIERREZ </t>
  </si>
  <si>
    <t>LUZ MARY PALACIOS CASTILLO</t>
  </si>
  <si>
    <t xml:space="preserve">OFICINA ASESORA DE PLANEACION (Reubicado de S.A) </t>
  </si>
  <si>
    <t>NANCY LILIANA  ROJAS ROMERO</t>
  </si>
  <si>
    <t>AIDA YOLIMA ZARATE AGUILLON</t>
  </si>
  <si>
    <t>LEIDY  MEDINA MARTÍNEZ</t>
  </si>
  <si>
    <t>OFICINA CONTROL INTERNO DISCIPLINARIO - OCDI</t>
  </si>
  <si>
    <t>PAOLA ANDREA MANGHEGO INFANTE</t>
  </si>
  <si>
    <t xml:space="preserve">OFICINA CONTROL INTERNO DISCIPLINARIO - OCDI (Reubicado de SFAP) </t>
  </si>
  <si>
    <t>RIGOBERTO MORALES BECERRA</t>
  </si>
  <si>
    <t xml:space="preserve">OFICINA CONTROL INTERNO DISCIPLINARIO - OCDI (Reubicado de SAL) </t>
  </si>
  <si>
    <t>ALEXANDER BOLAÑOS POMEO</t>
  </si>
  <si>
    <t>RAUL HERNANDEZ CORTES</t>
  </si>
  <si>
    <t xml:space="preserve">OFICINA CONTROL INTERNO DISCIPLINARIO - OCDI (Reubicado de SAF) </t>
  </si>
  <si>
    <t>LILIANA CASALLAS CARDONA</t>
  </si>
  <si>
    <t>OFICINA DE CONTROL INTERNO</t>
  </si>
  <si>
    <t>SANDRA BEATRIZ ALVARADO SALCEDO</t>
  </si>
  <si>
    <t>PERIODO FIJO</t>
  </si>
  <si>
    <t>LIGIA MARLEN VELANDIA LEON</t>
  </si>
  <si>
    <t xml:space="preserve">OSCAR JAVIER HERNANDEZ SERRANO </t>
  </si>
  <si>
    <t>COMISION</t>
  </si>
  <si>
    <t>LUZ STELLA  CAÑON HERNANDEZ</t>
  </si>
  <si>
    <t>ERIKA MARCELA HUARI MATEUS</t>
  </si>
  <si>
    <t>SANDRA PATRICIA PARDO RAMIREZ</t>
  </si>
  <si>
    <t xml:space="preserve">OFICINA DE CONTROL INTERNO (Reubicado de SAL) </t>
  </si>
  <si>
    <t>EDUARDO JOSE BALLESTEROS CASTRO</t>
  </si>
  <si>
    <t>CARMEN LILIANA VILLA REINA</t>
  </si>
  <si>
    <t>MARTHA IRENE OLAYA MEDELLIN</t>
  </si>
  <si>
    <t>PROVISIONAL- TRANSITORIO</t>
  </si>
  <si>
    <t>PROVISIONAL TRANSITORIO</t>
  </si>
  <si>
    <t>OFICINA DE TECNOLOGIAS DE LA INFORMACION Y LAS COMUNICACIONES TIC</t>
  </si>
  <si>
    <t>CESAR MAURICIO BELTRAN LOPEZ</t>
  </si>
  <si>
    <t>HÉCTOR GONZALO CIFUENTES HERNÁNDEZ</t>
  </si>
  <si>
    <t>CARLOS ANDRES CUARTAS GALVIS</t>
  </si>
  <si>
    <t>SAYRA PAOLA NOVA MURCIA</t>
  </si>
  <si>
    <t>JUAN SEBASTIÁN  PERDOMO MENDEZ</t>
  </si>
  <si>
    <t>JUAN CARLOS PIÑEROS GARCIA</t>
  </si>
  <si>
    <t>MAURICIO SUAREZ MAYORGA</t>
  </si>
  <si>
    <t>OSBALDO CORTES LOZANO</t>
  </si>
  <si>
    <t xml:space="preserve">EN ENCARGO </t>
  </si>
  <si>
    <t>EDUARDO ANDRES ROZO REVELO</t>
  </si>
  <si>
    <t xml:space="preserve">SANDRA BIBIANA MORA FLOREZ </t>
  </si>
  <si>
    <t xml:space="preserve">WILSON MANUEL ROJAS </t>
  </si>
  <si>
    <t>CLAUDIA LUCRECIA GOMEZ TORRES</t>
  </si>
  <si>
    <t>JERCE AURORA SANDOVAL MACIAS</t>
  </si>
  <si>
    <t>SUBDIRECCION ADMINISTRATIVA Y FINANCIERA</t>
  </si>
  <si>
    <t>MIGUEL ANTONIO JIMENEZ PORTELA</t>
  </si>
  <si>
    <t>CARLOS MANUEL  RIVERA PEREA</t>
  </si>
  <si>
    <t>KAREN NIÑO RAMIREZ</t>
  </si>
  <si>
    <t>DIEGO HERNAN MURILLO PENAGOS</t>
  </si>
  <si>
    <t>SUBDIRECCION ADMINISTRATIVA Y FINANCIERA (Reubicado de OAP)</t>
  </si>
  <si>
    <t>MAURICIO LIEVANO BERNAL</t>
  </si>
  <si>
    <t>SERGIO ALEJANDRO JIMENEZ GONZALEZ</t>
  </si>
  <si>
    <t>SANDRA RUBIELA RUIZ MEDELLIN</t>
  </si>
  <si>
    <t>MONICA MILENA GONZALEZ FLOREZ</t>
  </si>
  <si>
    <t>SANDRA MILENA MARTINEZ PAEZ</t>
  </si>
  <si>
    <t>WILSON ORLANDO REYES CALDERÓN</t>
  </si>
  <si>
    <t>12/04/2020 -   5/11/2020</t>
  </si>
  <si>
    <t>JAVIER RAMIRO ALVAREZ MUÑOZ</t>
  </si>
  <si>
    <t>FABIO ENRIQUE BARRERA LOVERA</t>
  </si>
  <si>
    <t>FERNANDO MARTÍN  ROMERO MONTILLA</t>
  </si>
  <si>
    <t>DANIEL ALEXANDER MARIÑO CARRILLO</t>
  </si>
  <si>
    <t>ANDRES MAURICIO CARO CORTES</t>
  </si>
  <si>
    <t>JACQUELINNE FARFAN SANCHEZ</t>
  </si>
  <si>
    <t>LUZ ALBA  JIMENEZ AYALA</t>
  </si>
  <si>
    <t>JOSE ALEXANDER GOMEZ MANTILLA</t>
  </si>
  <si>
    <t>MAURICIO GONZALEZ LLANOS</t>
  </si>
  <si>
    <t>VILMA LUCIA PRADA AMAYA</t>
  </si>
  <si>
    <t>EMILIA ESPERANZA MORALES CAMARGO</t>
  </si>
  <si>
    <t>JENNY PAOLA GUZMAN AVILA</t>
  </si>
  <si>
    <t>LUIS ANTONIO BUSTOS SUAREZ</t>
  </si>
  <si>
    <t>VICTOR ALFONSO GUTIERREZ GIRALDO</t>
  </si>
  <si>
    <t>FRANCISCO ORLANDO  LEON PEREZ</t>
  </si>
  <si>
    <t>JUANA MARCELA BOCANEGRA GOMEZ</t>
  </si>
  <si>
    <t>MONICA ANDREA PAEZ TRUJILLO</t>
  </si>
  <si>
    <t>WILLIAM MARTIN PASTRANA TAPIERO</t>
  </si>
  <si>
    <t>WILLIAM ALEJANDRO RANGEL VIDES</t>
  </si>
  <si>
    <t>MARIA EVA SANTOS MURILLO</t>
  </si>
  <si>
    <t>SANDRA MILENA MORALES CASTIBLANCO</t>
  </si>
  <si>
    <t xml:space="preserve">BENJAMIN SIERRA </t>
  </si>
  <si>
    <t>ALPIDIO MEJIA GIRALDO</t>
  </si>
  <si>
    <t>SUBDIRECCION DE APROVECHAMIENTO</t>
  </si>
  <si>
    <t xml:space="preserve">VACANCIA DEFINITIVA ANTERIOR ALVARO RAUL PARRA </t>
  </si>
  <si>
    <t xml:space="preserve">VACANCIA DEFINITIVA </t>
  </si>
  <si>
    <t>LAURA VICTORIA GUERRERO SANTACRUZ</t>
  </si>
  <si>
    <t xml:space="preserve">VACANCIA DEFINITIVA ANTERIOR GLORIA ANDREA SANCHEZ </t>
  </si>
  <si>
    <t>SUBDIRECCION DE APROVECHAMIENTO (Reubicado de SAF)</t>
  </si>
  <si>
    <t>BLANCA YOMAR LOPEZ DELGADILLO</t>
  </si>
  <si>
    <t>LEIDY ALICIA CRUZ RINCON</t>
  </si>
  <si>
    <t>DILLMAN GORDILLO MELO</t>
  </si>
  <si>
    <t>LAURA MARCELA LARA CASTELLANOS</t>
  </si>
  <si>
    <t>MAURICIO ANDRES LIS LIS</t>
  </si>
  <si>
    <t>IVONNE MELISSA MENDEZ CORREDOR</t>
  </si>
  <si>
    <t>MAGALLY MORENO VANEGAS</t>
  </si>
  <si>
    <t>LUZ AMPARO NOVOA RAMOS</t>
  </si>
  <si>
    <t>BRISA JULIETH SALAMANCA FONSECA</t>
  </si>
  <si>
    <t>MONICA BAQUERO RODRIGUEZ</t>
  </si>
  <si>
    <t>LUIS ORLANDO URREA LOPEZ</t>
  </si>
  <si>
    <t>AMANDA GOMEZ ORTIZ</t>
  </si>
  <si>
    <t>BRIGITTE ESPERANZA MOYA CABRERA</t>
  </si>
  <si>
    <t xml:space="preserve">SUBDIRECCION DE APROVECHAMIENTO (Reubicado de SAF) </t>
  </si>
  <si>
    <t>FRAN BELTRAN MONTERO</t>
  </si>
  <si>
    <t>DANIEL OCTAVIO CORDOBA TORRES</t>
  </si>
  <si>
    <t>SUBDIRECCION DE ASUNTOS LEGALES</t>
  </si>
  <si>
    <t>ANDERSON ARTURO GALEANO AVILA</t>
  </si>
  <si>
    <t>DEICY ASTRID BELTRAN ANGEL</t>
  </si>
  <si>
    <t>OSCAR IGNACIO PRIETO BAREÑO</t>
  </si>
  <si>
    <t>MYRIAM  YANNETH GONZALEZ GUTIERREZ</t>
  </si>
  <si>
    <t>NIDIA YANIVE PINEDA PEÑA</t>
  </si>
  <si>
    <t>SWANDY ELENA ARROYO BETANCOURT</t>
  </si>
  <si>
    <t>LUDY FERNANDA FAGUA NEIRA</t>
  </si>
  <si>
    <t>CORINA ANA MARIA NIEVES QUINTERO</t>
  </si>
  <si>
    <t>NELSON OSPINA QUINTERO</t>
  </si>
  <si>
    <t xml:space="preserve">VACANCIA DEFINITIVA ANTERIOR TITULAR IVAN PERILLA </t>
  </si>
  <si>
    <t>JUAN CAMILO MORENO MORALES</t>
  </si>
  <si>
    <t>DIANA JIMENA ARIAS BENITEZ</t>
  </si>
  <si>
    <t>MARTHA CARRILLO PEÑA</t>
  </si>
  <si>
    <t>WILLIAM ALEXIS VILLALOBOS BALLESTEROS</t>
  </si>
  <si>
    <t>SUBDIRECCION DISPOSICIÓN FINAL</t>
  </si>
  <si>
    <t>FREDY FERLEY ALDANA ARIAS</t>
  </si>
  <si>
    <t>YIRA BOLAÑOS ENRIQUEZ</t>
  </si>
  <si>
    <t>HENRY VELASQUEZ VALENCIA</t>
  </si>
  <si>
    <t>HERNAN DARÍO TOCAREMA GARZON</t>
  </si>
  <si>
    <t>LAURA MELISSA BALLESTEROS ORJUELA</t>
  </si>
  <si>
    <t>MARIA CAROLINA CAMACHO GAMBOA</t>
  </si>
  <si>
    <t>ALEXANDRA GUZMAN CIFUENTES</t>
  </si>
  <si>
    <t>YON ALEXSANDER PLAZAS GOMEZ</t>
  </si>
  <si>
    <t>MARIA CRISTINA RODRIGUEZ ARIAS</t>
  </si>
  <si>
    <t>EN PERIODO DE PRUEBA EN OTRA ENTIDAD</t>
  </si>
  <si>
    <t>KAREN LORENA TORREJANO HURTADO</t>
  </si>
  <si>
    <t>LUIS ALEJANDRO TORRES ROCHA</t>
  </si>
  <si>
    <t>DAVID OSPINA MURGUEITIO</t>
  </si>
  <si>
    <t>VACANCIA DEFINITIVA ANTERIOR DIANA MARCELA MARTINEZ SALGADO</t>
  </si>
  <si>
    <t>VIVIAN LORENA  NEIVA PARRA</t>
  </si>
  <si>
    <t>VERONICA ORTEGA JIMENEZ</t>
  </si>
  <si>
    <t xml:space="preserve">SUBDIRECCION DISPOSICIÓN FINAL (Reubicado de SAF) </t>
  </si>
  <si>
    <t>SAMUEL AUGUSTO CHAVEZ SANCHEZ</t>
  </si>
  <si>
    <t>SUBDIRECCION RECOLECCION, BARRIDO Y LIMPIEZA</t>
  </si>
  <si>
    <t>ALBEIRO ANTONIO PORRAS ALVAREZ</t>
  </si>
  <si>
    <t>SARET PATRICIA PERDOMO ESQUIVEL</t>
  </si>
  <si>
    <t>GLORIA AMPARO  MARTINEZ DULCE</t>
  </si>
  <si>
    <t>DIANA VARGAS GARCIA</t>
  </si>
  <si>
    <t>LEYDI CAROLINA ESCOBAR RODRIGUEZ</t>
  </si>
  <si>
    <t>NURY COBO VILLAMIL</t>
  </si>
  <si>
    <t>ADRIANA LAVERDE CUADROS</t>
  </si>
  <si>
    <t>MARTHA ESPERANZA MARTÍNEZ RODRÍGUEZ</t>
  </si>
  <si>
    <t>ADRIANO PARADA RAVELO</t>
  </si>
  <si>
    <t>BRIHEISSNER ABELARDO PINZON NAVARRETE</t>
  </si>
  <si>
    <t>ADRIANA PRIETO ANTOLINEZ</t>
  </si>
  <si>
    <t>WILSON ANTONIO SANDOVAL GARCES</t>
  </si>
  <si>
    <t xml:space="preserve">SUBDIRECCION RECOLECCION, BARRIDO Y LIMPIEZA (Reubicado de S.A) </t>
  </si>
  <si>
    <t>ARLEY BERNARDO BELTRAN CAMACHO</t>
  </si>
  <si>
    <t>VACANCIA TEMPORAL GABRIEL ENRIQUE RODRIGUEZ CASTELLANOS</t>
  </si>
  <si>
    <t>SUBDIRECCION RECOLECCION, BARRIDO Y LIMPIEZA ( Reubicada de OAP)</t>
  </si>
  <si>
    <t>JAZMIN KARIME FLOREZ VERGEL</t>
  </si>
  <si>
    <t xml:space="preserve">SUBDIRECCION RECOLECCION, BARRIDO Y LIMPIEZA  (Reubicado de S.A) </t>
  </si>
  <si>
    <t>DIANA CAROLINA RIAÑO PEDRAZA</t>
  </si>
  <si>
    <t>SUBDIRECCION RECOLECCION, BARRIDO Y LIMPIEZA (Reubicado de SAF)</t>
  </si>
  <si>
    <t>NORMAN CARDOZO AVELLA</t>
  </si>
  <si>
    <t>SUBDIRECCION SERVICIOS FUNERARIOS Y ALUMBRADO PUBLICO</t>
  </si>
  <si>
    <t>INGRID LISBETH RAMIREZ MORENO</t>
  </si>
  <si>
    <t>CAMILO HUMBERTO FLOREZ CONTRERAS</t>
  </si>
  <si>
    <t>JOHN JAIRO GALLEGO FLÓREZ</t>
  </si>
  <si>
    <t>VACANCIA DEFINITIVA ANTERIOR WILLIAM LEONARDO CRUZ MANCIPE</t>
  </si>
  <si>
    <t>XIMENA LOZANO GOMEZ</t>
  </si>
  <si>
    <t>MANUEL JIMMY CAICEDO CAICEDO</t>
  </si>
  <si>
    <t>JAIRO MANUEL CONTRERAS RIOS</t>
  </si>
  <si>
    <t>DIEGO FERNANDO JIMENEZ TERRANOVA</t>
  </si>
  <si>
    <t>EDILBERTO PERALTA PEÑA</t>
  </si>
  <si>
    <t>DIANA LORENA BERNAL PARRA</t>
  </si>
  <si>
    <t>CARLOS GILBER CABRERA OVALLE</t>
  </si>
  <si>
    <t>EDNA MARCELA GOMEZ CALVACHE</t>
  </si>
  <si>
    <t>ADRIAN HUMBERTO HERAZO CASTRO</t>
  </si>
  <si>
    <t>OSCAR DANILO CARDENAS BLANCO</t>
  </si>
  <si>
    <t xml:space="preserve">SUBDIRECCION SERVICIOS FUNERARIOS Y ALUMBRADO PUBLICO (Reubicado de SAF) </t>
  </si>
  <si>
    <t>PEDRO ALEJANDRO CORTES CORTES</t>
  </si>
  <si>
    <t>DIRECTOR GENERAL UNIDAD DESCENTRALIZADA CODIGO  050 GRADO 9</t>
  </si>
  <si>
    <t>ASESOR CODIGO  105 GRADO 5</t>
  </si>
  <si>
    <t>SECRETARIO EJECUTIVO CODIGO  425 GRADO 27</t>
  </si>
  <si>
    <t>CONDUCTOR CODIGO  480 GRADO 14</t>
  </si>
  <si>
    <t>JEFE DE OFICINA CODIGO  115 GRADO 5</t>
  </si>
  <si>
    <t>PROFESIONAL UNIVERSITARIO CODIGO  219 GRADO 12</t>
  </si>
  <si>
    <t>AUXILIAR ADMINISTRATIVO CODIGO  407 GRADO 8</t>
  </si>
  <si>
    <t>JEFE DE OFICINA CODIGO  115 GRADO 6</t>
  </si>
  <si>
    <t>PROFESIONAL ESPECIALIZADO CODIGO  222 GRADO 26</t>
  </si>
  <si>
    <t>TECNICO OPERATIVO CODIGO  314 GRADO 18</t>
  </si>
  <si>
    <t>SECRETARIO EJECUTIVO CODIGO  425 GRADO 21</t>
  </si>
  <si>
    <t>JEFE DE OFICINA CODIGO  006 GRADO 06</t>
  </si>
  <si>
    <t>PROFESIONAL ESPECIALIZADO CODIGO  222 GRADO 24</t>
  </si>
  <si>
    <t>PROFESIONAL UNIVERSITARIO CODIGO  219 GRADO 10</t>
  </si>
  <si>
    <t>SUBDIRECTOR ADMINISTRATIVO  CODIGO  068 GRADO 7</t>
  </si>
  <si>
    <t>ALMACENISTA GENERAL CODIGO  215 GRADO 24</t>
  </si>
  <si>
    <t>AUXILIAR ADMINISTRATIVO CODIGO  407 GRADO 27</t>
  </si>
  <si>
    <t>AUXILIAR DE SERVICIOS GENERALES CODIGO  470 GRADO 8</t>
  </si>
  <si>
    <t>SUBDIRECTOR TECNICO  CODIGO  084 GRADO 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</si>
</sst>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_(&quot;$&quot;\ * #,##0.00_);_(&quot;$&quot;\ * \(#,##0.00\);_(&quot;$&quot;\ * &quot;-&quot;??_);_(@_)"/>
    <numFmt numFmtId="167" formatCode="_(* #,##0.00_);_(* \(#,##0.00\);_(* &quot;-&quot;??_);_(@_)"/>
    <numFmt numFmtId="168" formatCode="_-&quot;$&quot;\ * #,##0_-;\-&quot;$&quot;\ * #,##0_-;_-&quot;$&quot;\ * &quot;-&quot;??_-;_-@_-"/>
  </numFmts>
  <fonts count="15" x14ac:knownFonts="1">
    <font>
      <sz val="11"/>
      <color theme="1"/>
      <name val="Calibri"/>
      <family val="2"/>
      <scheme val="minor"/>
    </font>
    <font>
      <sz val="8"/>
      <color theme="1"/>
      <name val="Calibri"/>
      <family val="2"/>
      <scheme val="minor"/>
    </font>
    <font>
      <b/>
      <sz val="10"/>
      <color theme="1"/>
      <name val="Arial"/>
      <family val="2"/>
    </font>
    <font>
      <sz val="10"/>
      <name val="Arial"/>
      <family val="2"/>
    </font>
    <font>
      <sz val="10"/>
      <color theme="1"/>
      <name val="Arial"/>
      <family val="2"/>
    </font>
    <font>
      <b/>
      <sz val="10"/>
      <name val="Arial"/>
      <family val="2"/>
    </font>
    <font>
      <b/>
      <sz val="8"/>
      <color theme="1"/>
      <name val="Calibri"/>
      <family val="2"/>
      <scheme val="minor"/>
    </font>
    <font>
      <sz val="11"/>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
      <sz val="8"/>
      <color theme="1"/>
      <name val="Times New Roman"/>
      <family val="1"/>
    </font>
    <font>
      <sz val="8"/>
      <name val="Times New Roman"/>
      <family val="1"/>
    </font>
    <font>
      <sz val="9"/>
      <name val="Calibri"/>
      <family val="2"/>
      <scheme val="minor"/>
    </font>
    <font>
      <b/>
      <sz val="12"/>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theme="8" tint="-0.249977111117893"/>
        <bgColor indexed="64"/>
      </patternFill>
    </fill>
    <fill>
      <patternFill patternType="solid">
        <fgColor theme="8" tint="-0.249977111117893"/>
        <bgColor rgb="FF000000"/>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164" fontId="7" fillId="0" borderId="0" applyFont="0" applyFill="0" applyBorder="0" applyAlignment="0" applyProtection="0"/>
    <xf numFmtId="167" fontId="7" fillId="0" borderId="0" applyFont="0" applyFill="0" applyBorder="0" applyAlignment="0" applyProtection="0"/>
    <xf numFmtId="44" fontId="7" fillId="0" borderId="0" applyFont="0" applyFill="0" applyBorder="0" applyAlignment="0" applyProtection="0"/>
  </cellStyleXfs>
  <cellXfs count="97">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top"/>
    </xf>
    <xf numFmtId="4" fontId="10" fillId="0" borderId="1" xfId="0" applyNumberFormat="1" applyFont="1" applyBorder="1" applyAlignment="1" applyProtection="1">
      <alignment vertical="center"/>
      <protection hidden="1"/>
    </xf>
    <xf numFmtId="0" fontId="2" fillId="3" borderId="1" xfId="0" applyFont="1" applyFill="1" applyBorder="1" applyAlignment="1">
      <alignment horizontal="left" vertical="center"/>
    </xf>
    <xf numFmtId="0" fontId="9" fillId="4" borderId="1" xfId="0" applyFont="1" applyFill="1" applyBorder="1" applyAlignment="1">
      <alignment horizontal="left" vertical="center"/>
    </xf>
    <xf numFmtId="0" fontId="9" fillId="4" borderId="1" xfId="0" applyFont="1" applyFill="1" applyBorder="1" applyAlignment="1">
      <alignment horizontal="left" vertical="center" wrapText="1"/>
    </xf>
    <xf numFmtId="0" fontId="0" fillId="0" borderId="0" xfId="0" applyAlignment="1">
      <alignment horizontal="left" vertical="top"/>
    </xf>
    <xf numFmtId="4" fontId="6" fillId="0" borderId="4" xfId="0" applyNumberFormat="1" applyFont="1" applyBorder="1" applyAlignment="1" applyProtection="1">
      <alignment vertical="center"/>
      <protection locked="0"/>
    </xf>
    <xf numFmtId="4" fontId="6" fillId="0" borderId="6" xfId="0" applyNumberFormat="1" applyFont="1" applyBorder="1" applyAlignment="1" applyProtection="1">
      <alignment vertical="center"/>
      <protection locked="0"/>
    </xf>
    <xf numFmtId="4" fontId="2" fillId="2" borderId="12" xfId="0" applyNumberFormat="1" applyFont="1" applyFill="1" applyBorder="1" applyAlignment="1" applyProtection="1">
      <alignment horizontal="left" vertical="center" wrapText="1"/>
      <protection hidden="1"/>
    </xf>
    <xf numFmtId="4" fontId="9" fillId="0" borderId="12" xfId="0" applyNumberFormat="1" applyFont="1" applyBorder="1" applyAlignment="1" applyProtection="1">
      <alignment vertical="center" wrapText="1"/>
      <protection hidden="1"/>
    </xf>
    <xf numFmtId="4" fontId="2" fillId="2" borderId="7" xfId="0" applyNumberFormat="1" applyFont="1" applyFill="1" applyBorder="1" applyAlignment="1" applyProtection="1">
      <alignment horizontal="center" vertical="center"/>
      <protection hidden="1"/>
    </xf>
    <xf numFmtId="4" fontId="2" fillId="2" borderId="7" xfId="0" applyNumberFormat="1" applyFont="1" applyFill="1" applyBorder="1" applyAlignment="1" applyProtection="1">
      <alignment horizontal="center" vertical="center" wrapText="1"/>
      <protection hidden="1"/>
    </xf>
    <xf numFmtId="4" fontId="2" fillId="2" borderId="13" xfId="0" applyNumberFormat="1" applyFont="1" applyFill="1" applyBorder="1" applyAlignment="1" applyProtection="1">
      <alignment horizontal="center" vertical="center"/>
      <protection hidden="1"/>
    </xf>
    <xf numFmtId="4" fontId="3" fillId="0" borderId="0" xfId="0" applyNumberFormat="1" applyFont="1" applyAlignment="1" applyProtection="1">
      <alignment horizontal="center" vertical="center" wrapText="1"/>
      <protection hidden="1"/>
    </xf>
    <xf numFmtId="4" fontId="4" fillId="0" borderId="0" xfId="0" applyNumberFormat="1" applyFont="1" applyAlignment="1" applyProtection="1">
      <alignment vertical="center" wrapText="1"/>
      <protection hidden="1"/>
    </xf>
    <xf numFmtId="4" fontId="1" fillId="0" borderId="0" xfId="0" applyNumberFormat="1" applyFont="1" applyAlignment="1" applyProtection="1">
      <alignment vertical="center"/>
      <protection hidden="1"/>
    </xf>
    <xf numFmtId="4" fontId="1" fillId="0" borderId="18" xfId="0" applyNumberFormat="1" applyFont="1" applyBorder="1" applyAlignment="1" applyProtection="1">
      <alignment vertical="center"/>
      <protection hidden="1"/>
    </xf>
    <xf numFmtId="4" fontId="2" fillId="6" borderId="1" xfId="0" quotePrefix="1" applyNumberFormat="1" applyFont="1" applyFill="1" applyBorder="1" applyAlignment="1" applyProtection="1">
      <alignment horizontal="left" vertical="center"/>
      <protection locked="0"/>
    </xf>
    <xf numFmtId="0" fontId="0" fillId="0" borderId="1" xfId="0" applyBorder="1"/>
    <xf numFmtId="4" fontId="1" fillId="0" borderId="0" xfId="0" applyNumberFormat="1" applyFont="1" applyAlignment="1" applyProtection="1">
      <alignment horizontal="center" vertical="center"/>
      <protection hidden="1"/>
    </xf>
    <xf numFmtId="4" fontId="3" fillId="6" borderId="1" xfId="0" applyNumberFormat="1" applyFont="1" applyFill="1" applyBorder="1" applyAlignment="1" applyProtection="1">
      <alignment horizontal="center" vertical="center" wrapText="1"/>
      <protection locked="0"/>
    </xf>
    <xf numFmtId="4" fontId="1" fillId="0" borderId="0" xfId="0" applyNumberFormat="1" applyFont="1" applyAlignment="1" applyProtection="1">
      <alignment horizontal="center" vertical="center" wrapText="1"/>
      <protection hidden="1"/>
    </xf>
    <xf numFmtId="4" fontId="2" fillId="2" borderId="26" xfId="0" applyNumberFormat="1" applyFont="1" applyFill="1" applyBorder="1" applyAlignment="1" applyProtection="1">
      <alignment horizontal="left" vertical="center"/>
      <protection hidden="1"/>
    </xf>
    <xf numFmtId="4" fontId="2" fillId="2" borderId="3" xfId="0" applyNumberFormat="1" applyFont="1" applyFill="1" applyBorder="1" applyAlignment="1" applyProtection="1">
      <alignment horizontal="left" vertical="center"/>
      <protection hidden="1"/>
    </xf>
    <xf numFmtId="4" fontId="6" fillId="0" borderId="15" xfId="0" applyNumberFormat="1" applyFont="1" applyBorder="1" applyAlignment="1" applyProtection="1">
      <alignment horizontal="center" vertical="center"/>
      <protection hidden="1"/>
    </xf>
    <xf numFmtId="4" fontId="6" fillId="0" borderId="0" xfId="0" applyNumberFormat="1" applyFont="1" applyAlignment="1" applyProtection="1">
      <alignment horizontal="center" vertical="center"/>
      <protection hidden="1"/>
    </xf>
    <xf numFmtId="4" fontId="1" fillId="0" borderId="0" xfId="0" applyNumberFormat="1" applyFont="1" applyAlignment="1" applyProtection="1">
      <alignment horizontal="center" vertical="center"/>
      <protection hidden="1"/>
    </xf>
    <xf numFmtId="4" fontId="3" fillId="5" borderId="24" xfId="0" applyNumberFormat="1" applyFont="1" applyFill="1" applyBorder="1" applyAlignment="1" applyProtection="1">
      <alignment horizontal="left" vertical="center" wrapText="1"/>
      <protection hidden="1"/>
    </xf>
    <xf numFmtId="4" fontId="3" fillId="5" borderId="25" xfId="0" applyNumberFormat="1" applyFont="1" applyFill="1" applyBorder="1" applyAlignment="1" applyProtection="1">
      <alignment horizontal="left" vertical="center" wrapText="1"/>
      <protection hidden="1"/>
    </xf>
    <xf numFmtId="4" fontId="3" fillId="5" borderId="22" xfId="0" applyNumberFormat="1" applyFont="1" applyFill="1" applyBorder="1" applyAlignment="1" applyProtection="1">
      <alignment horizontal="left" vertical="center" wrapText="1"/>
      <protection hidden="1"/>
    </xf>
    <xf numFmtId="4" fontId="2" fillId="2" borderId="16" xfId="0" applyNumberFormat="1" applyFont="1" applyFill="1" applyBorder="1" applyAlignment="1" applyProtection="1">
      <alignment horizontal="center" vertical="center"/>
      <protection hidden="1"/>
    </xf>
    <xf numFmtId="4" fontId="2" fillId="2" borderId="17" xfId="0" applyNumberFormat="1" applyFont="1" applyFill="1" applyBorder="1" applyAlignment="1" applyProtection="1">
      <alignment horizontal="center" vertical="center"/>
      <protection hidden="1"/>
    </xf>
    <xf numFmtId="4" fontId="2" fillId="2" borderId="9" xfId="0" applyNumberFormat="1" applyFont="1" applyFill="1" applyBorder="1" applyAlignment="1" applyProtection="1">
      <alignment horizontal="center" vertical="center"/>
      <protection hidden="1"/>
    </xf>
    <xf numFmtId="4" fontId="3" fillId="5" borderId="26" xfId="0" applyNumberFormat="1" applyFont="1" applyFill="1" applyBorder="1" applyAlignment="1" applyProtection="1">
      <alignment horizontal="left" vertical="top" wrapText="1"/>
      <protection hidden="1"/>
    </xf>
    <xf numFmtId="4" fontId="3" fillId="5" borderId="23" xfId="0" applyNumberFormat="1" applyFont="1" applyFill="1" applyBorder="1" applyAlignment="1" applyProtection="1">
      <alignment horizontal="left" vertical="top" wrapText="1"/>
      <protection hidden="1"/>
    </xf>
    <xf numFmtId="4" fontId="3" fillId="5" borderId="3" xfId="0" applyNumberFormat="1" applyFont="1" applyFill="1" applyBorder="1" applyAlignment="1" applyProtection="1">
      <alignment horizontal="left" vertical="top" wrapText="1"/>
      <protection hidden="1"/>
    </xf>
    <xf numFmtId="4" fontId="2" fillId="2" borderId="4" xfId="0" applyNumberFormat="1" applyFont="1" applyFill="1" applyBorder="1" applyAlignment="1" applyProtection="1">
      <alignment horizontal="center" vertical="center"/>
      <protection hidden="1"/>
    </xf>
    <xf numFmtId="4" fontId="2" fillId="2" borderId="5" xfId="0" applyNumberFormat="1" applyFont="1" applyFill="1" applyBorder="1" applyAlignment="1" applyProtection="1">
      <alignment horizontal="center" vertical="center"/>
      <protection hidden="1"/>
    </xf>
    <xf numFmtId="4" fontId="2" fillId="2" borderId="6" xfId="0" applyNumberFormat="1" applyFont="1" applyFill="1" applyBorder="1" applyAlignment="1" applyProtection="1">
      <alignment horizontal="center" vertical="center"/>
      <protection hidden="1"/>
    </xf>
    <xf numFmtId="4" fontId="4" fillId="2" borderId="8" xfId="0" applyNumberFormat="1" applyFont="1" applyFill="1" applyBorder="1" applyAlignment="1" applyProtection="1">
      <alignment horizontal="center" vertical="center" wrapText="1"/>
      <protection hidden="1"/>
    </xf>
    <xf numFmtId="4" fontId="4" fillId="2" borderId="10" xfId="0" applyNumberFormat="1" applyFont="1" applyFill="1" applyBorder="1" applyAlignment="1" applyProtection="1">
      <alignment horizontal="center" vertical="center" wrapText="1"/>
      <protection hidden="1"/>
    </xf>
    <xf numFmtId="4" fontId="2" fillId="2" borderId="8" xfId="0" applyNumberFormat="1" applyFont="1" applyFill="1" applyBorder="1" applyAlignment="1" applyProtection="1">
      <alignment horizontal="center" vertical="center"/>
      <protection hidden="1"/>
    </xf>
    <xf numFmtId="4" fontId="4" fillId="2" borderId="2" xfId="0" applyNumberFormat="1" applyFont="1" applyFill="1" applyBorder="1" applyAlignment="1" applyProtection="1">
      <alignment horizontal="center" vertical="center"/>
      <protection hidden="1"/>
    </xf>
    <xf numFmtId="4" fontId="4" fillId="2" borderId="23" xfId="0" applyNumberFormat="1" applyFont="1" applyFill="1" applyBorder="1" applyAlignment="1" applyProtection="1">
      <alignment horizontal="center" vertical="center"/>
      <protection hidden="1"/>
    </xf>
    <xf numFmtId="4" fontId="4" fillId="2" borderId="11" xfId="0" applyNumberFormat="1" applyFont="1" applyFill="1" applyBorder="1" applyAlignment="1" applyProtection="1">
      <alignment horizontal="center" vertical="center"/>
      <protection hidden="1"/>
    </xf>
    <xf numFmtId="4" fontId="2" fillId="2" borderId="14" xfId="0" applyNumberFormat="1" applyFont="1" applyFill="1" applyBorder="1" applyAlignment="1" applyProtection="1">
      <alignment horizontal="center" vertical="center"/>
      <protection hidden="1"/>
    </xf>
    <xf numFmtId="4" fontId="2" fillId="2" borderId="15" xfId="0" applyNumberFormat="1" applyFont="1" applyFill="1" applyBorder="1" applyAlignment="1" applyProtection="1">
      <alignment horizontal="center" vertical="center"/>
      <protection hidden="1"/>
    </xf>
    <xf numFmtId="4" fontId="2" fillId="2" borderId="19" xfId="0" applyNumberFormat="1" applyFont="1" applyFill="1" applyBorder="1" applyAlignment="1" applyProtection="1">
      <alignment horizontal="center" vertical="center"/>
      <protection hidden="1"/>
    </xf>
    <xf numFmtId="4" fontId="2" fillId="2" borderId="20" xfId="0" applyNumberFormat="1" applyFont="1" applyFill="1" applyBorder="1" applyAlignment="1" applyProtection="1">
      <alignment horizontal="center" vertical="center"/>
      <protection hidden="1"/>
    </xf>
    <xf numFmtId="4" fontId="2" fillId="2" borderId="22" xfId="0" applyNumberFormat="1" applyFont="1" applyFill="1" applyBorder="1" applyAlignment="1" applyProtection="1">
      <alignment horizontal="center" vertical="center"/>
      <protection hidden="1"/>
    </xf>
    <xf numFmtId="4" fontId="4" fillId="2" borderId="20" xfId="0" applyNumberFormat="1" applyFont="1" applyFill="1" applyBorder="1" applyAlignment="1" applyProtection="1">
      <alignment horizontal="center" vertical="center"/>
      <protection hidden="1"/>
    </xf>
    <xf numFmtId="4" fontId="4" fillId="2" borderId="21" xfId="0" applyNumberFormat="1" applyFont="1" applyFill="1" applyBorder="1" applyAlignment="1" applyProtection="1">
      <alignment horizontal="center" vertical="center"/>
      <protection hidden="1"/>
    </xf>
    <xf numFmtId="1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1" fillId="0" borderId="1" xfId="0" quotePrefix="1" applyFont="1" applyBorder="1" applyAlignment="1">
      <alignment vertical="top" wrapText="1"/>
    </xf>
    <xf numFmtId="0" fontId="12" fillId="0" borderId="1" xfId="0" applyFont="1" applyBorder="1" applyAlignment="1">
      <alignment horizontal="left" vertical="top" wrapText="1"/>
    </xf>
    <xf numFmtId="14" fontId="13" fillId="0" borderId="1" xfId="0" applyNumberFormat="1" applyFont="1" applyBorder="1" applyAlignment="1">
      <alignment horizontal="center" vertical="top" wrapText="1"/>
    </xf>
    <xf numFmtId="0" fontId="13" fillId="0" borderId="1" xfId="0" applyFont="1" applyBorder="1" applyAlignment="1">
      <alignment horizontal="center" vertical="top" wrapText="1"/>
    </xf>
    <xf numFmtId="0" fontId="12" fillId="0" borderId="1" xfId="0" applyFont="1" applyBorder="1" applyAlignment="1">
      <alignment vertical="top" wrapText="1"/>
    </xf>
    <xf numFmtId="0" fontId="12" fillId="0" borderId="1" xfId="0" applyFont="1" applyBorder="1" applyAlignment="1">
      <alignment vertical="top"/>
    </xf>
    <xf numFmtId="0" fontId="11" fillId="0" borderId="1" xfId="0" applyFont="1" applyBorder="1" applyAlignment="1">
      <alignment vertical="top" wrapText="1"/>
    </xf>
    <xf numFmtId="0" fontId="12" fillId="7" borderId="1" xfId="0" applyFont="1" applyFill="1" applyBorder="1" applyAlignment="1">
      <alignment vertical="top" wrapText="1"/>
    </xf>
    <xf numFmtId="168" fontId="12" fillId="7" borderId="1" xfId="3" applyNumberFormat="1" applyFont="1" applyFill="1" applyBorder="1" applyAlignment="1">
      <alignment vertical="top"/>
    </xf>
    <xf numFmtId="0" fontId="11" fillId="7" borderId="1" xfId="0" applyFont="1" applyFill="1" applyBorder="1" applyAlignment="1">
      <alignment vertical="top" wrapText="1"/>
    </xf>
    <xf numFmtId="0" fontId="11" fillId="0" borderId="1" xfId="0" applyFont="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horizontal="right" vertical="top" wrapText="1"/>
    </xf>
    <xf numFmtId="168" fontId="12" fillId="0" borderId="1" xfId="3" applyNumberFormat="1" applyFont="1" applyFill="1" applyBorder="1" applyAlignment="1">
      <alignment vertical="top"/>
    </xf>
    <xf numFmtId="0" fontId="14" fillId="8" borderId="27" xfId="0" applyFont="1" applyFill="1" applyBorder="1" applyAlignment="1">
      <alignment horizontal="center" vertical="center" wrapText="1"/>
    </xf>
    <xf numFmtId="0" fontId="14" fillId="9" borderId="27" xfId="0" applyFont="1" applyFill="1" applyBorder="1" applyAlignment="1">
      <alignment horizontal="center" vertical="center" wrapText="1"/>
    </xf>
    <xf numFmtId="0" fontId="13" fillId="0" borderId="1" xfId="0" applyFont="1" applyBorder="1" applyAlignment="1">
      <alignment horizontal="center" vertical="center"/>
    </xf>
    <xf numFmtId="3" fontId="13" fillId="0" borderId="1" xfId="0" applyNumberFormat="1" applyFont="1" applyBorder="1" applyAlignment="1">
      <alignment horizontal="center" vertical="center" wrapText="1"/>
    </xf>
    <xf numFmtId="3" fontId="13" fillId="0" borderId="1" xfId="0" applyNumberFormat="1" applyFont="1" applyBorder="1" applyAlignment="1">
      <alignment horizontal="center" vertical="center"/>
    </xf>
    <xf numFmtId="14" fontId="13" fillId="8" borderId="1" xfId="0" applyNumberFormat="1" applyFont="1" applyFill="1" applyBorder="1" applyAlignment="1">
      <alignment horizontal="center" vertical="center" wrapText="1"/>
    </xf>
    <xf numFmtId="0" fontId="13" fillId="8" borderId="1" xfId="0" applyFont="1" applyFill="1" applyBorder="1" applyAlignment="1">
      <alignment horizontal="center" vertical="center" wrapText="1"/>
    </xf>
    <xf numFmtId="3" fontId="13" fillId="8" borderId="1" xfId="0" applyNumberFormat="1" applyFont="1" applyFill="1" applyBorder="1" applyAlignment="1">
      <alignment horizontal="center" vertical="center"/>
    </xf>
    <xf numFmtId="49" fontId="13" fillId="0" borderId="1" xfId="0" applyNumberFormat="1" applyFont="1" applyBorder="1" applyAlignment="1">
      <alignment horizontal="center" vertical="center"/>
    </xf>
    <xf numFmtId="0" fontId="14" fillId="8" borderId="1" xfId="0" applyFont="1" applyFill="1" applyBorder="1" applyAlignment="1">
      <alignment horizontal="center" vertical="center" wrapText="1"/>
    </xf>
    <xf numFmtId="4" fontId="2" fillId="2" borderId="28" xfId="0" applyNumberFormat="1" applyFont="1" applyFill="1" applyBorder="1" applyAlignment="1" applyProtection="1">
      <alignment horizontal="center" vertical="center" wrapText="1"/>
      <protection hidden="1"/>
    </xf>
    <xf numFmtId="0" fontId="4" fillId="6" borderId="29" xfId="0" applyFont="1" applyFill="1" applyBorder="1" applyAlignment="1" applyProtection="1">
      <alignment horizontal="center" vertical="center"/>
      <protection locked="0"/>
    </xf>
    <xf numFmtId="0" fontId="4" fillId="6" borderId="30" xfId="0" applyFont="1" applyFill="1" applyBorder="1" applyAlignment="1" applyProtection="1">
      <alignment horizontal="center" vertical="center"/>
      <protection locked="0"/>
    </xf>
    <xf numFmtId="4" fontId="2" fillId="2" borderId="31" xfId="0" applyNumberFormat="1" applyFont="1" applyFill="1" applyBorder="1" applyAlignment="1" applyProtection="1">
      <alignment horizontal="center" vertical="center"/>
      <protection hidden="1"/>
    </xf>
    <xf numFmtId="4" fontId="4" fillId="2" borderId="29" xfId="0" applyNumberFormat="1" applyFont="1" applyFill="1" applyBorder="1" applyAlignment="1" applyProtection="1">
      <alignment horizontal="center" vertical="center" wrapText="1"/>
      <protection hidden="1"/>
    </xf>
    <xf numFmtId="4" fontId="4" fillId="2" borderId="6" xfId="0" applyNumberFormat="1" applyFont="1" applyFill="1" applyBorder="1" applyAlignment="1" applyProtection="1">
      <alignment horizontal="center" vertical="center" wrapText="1"/>
      <protection hidden="1"/>
    </xf>
    <xf numFmtId="4" fontId="2" fillId="2" borderId="31" xfId="0" applyNumberFormat="1" applyFont="1" applyFill="1" applyBorder="1" applyAlignment="1" applyProtection="1">
      <alignment horizontal="center" vertical="center" wrapText="1"/>
      <protection hidden="1"/>
    </xf>
    <xf numFmtId="4" fontId="2" fillId="2" borderId="32" xfId="0" applyNumberFormat="1" applyFont="1" applyFill="1" applyBorder="1" applyAlignment="1" applyProtection="1">
      <alignment horizontal="center" vertical="center"/>
      <protection hidden="1"/>
    </xf>
    <xf numFmtId="4" fontId="2" fillId="2" borderId="33" xfId="0" applyNumberFormat="1" applyFont="1" applyFill="1" applyBorder="1" applyAlignment="1" applyProtection="1">
      <alignment horizontal="center" vertical="center"/>
      <protection hidden="1"/>
    </xf>
    <xf numFmtId="4" fontId="2" fillId="2" borderId="34" xfId="0" applyNumberFormat="1" applyFont="1" applyFill="1" applyBorder="1" applyAlignment="1" applyProtection="1">
      <alignment horizontal="center" vertical="center"/>
      <protection hidden="1"/>
    </xf>
    <xf numFmtId="4" fontId="2" fillId="2" borderId="28" xfId="0" applyNumberFormat="1" applyFont="1" applyFill="1" applyBorder="1" applyAlignment="1" applyProtection="1">
      <alignment vertical="center" wrapText="1"/>
      <protection hidden="1"/>
    </xf>
    <xf numFmtId="4" fontId="4" fillId="2" borderId="31" xfId="0" applyNumberFormat="1" applyFont="1" applyFill="1" applyBorder="1" applyAlignment="1" applyProtection="1">
      <alignment horizontal="center" vertical="center" wrapText="1"/>
      <protection hidden="1"/>
    </xf>
    <xf numFmtId="4" fontId="5" fillId="2" borderId="29" xfId="0" applyNumberFormat="1" applyFont="1" applyFill="1" applyBorder="1" applyAlignment="1" applyProtection="1">
      <alignment horizontal="center" vertical="center" wrapText="1"/>
      <protection hidden="1"/>
    </xf>
    <xf numFmtId="4" fontId="5" fillId="2" borderId="30" xfId="0" applyNumberFormat="1" applyFont="1" applyFill="1" applyBorder="1" applyAlignment="1" applyProtection="1">
      <alignment horizontal="center" vertical="center" wrapText="1"/>
      <protection hidden="1"/>
    </xf>
    <xf numFmtId="14" fontId="3" fillId="2" borderId="29" xfId="0" applyNumberFormat="1" applyFont="1" applyFill="1" applyBorder="1" applyAlignment="1" applyProtection="1">
      <alignment horizontal="center" vertical="center" wrapText="1"/>
      <protection hidden="1"/>
    </xf>
    <xf numFmtId="14" fontId="3" fillId="2" borderId="6" xfId="0" applyNumberFormat="1" applyFont="1" applyFill="1" applyBorder="1" applyAlignment="1" applyProtection="1">
      <alignment horizontal="center" vertical="center" wrapText="1"/>
      <protection hidden="1"/>
    </xf>
  </cellXfs>
  <cellStyles count="4">
    <cellStyle name="Millares 2" xfId="2" xr:uid="{00000000-0005-0000-0000-000000000000}"/>
    <cellStyle name="Moneda" xfId="3" builtinId="4"/>
    <cellStyle name="Moneda 2" xfId="1" xr:uid="{00000000-0005-0000-0000-000002000000}"/>
    <cellStyle name="Normal" xfId="0" builtinId="0"/>
  </cellStyles>
  <dxfs count="70">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43527</xdr:rowOff>
    </xdr:from>
    <xdr:to>
      <xdr:col>2</xdr:col>
      <xdr:colOff>889000</xdr:colOff>
      <xdr:row>1</xdr:row>
      <xdr:rowOff>533054</xdr:rowOff>
    </xdr:to>
    <xdr:pic>
      <xdr:nvPicPr>
        <xdr:cNvPr id="2" name="image1.jpeg">
          <a:extLst>
            <a:ext uri="{FF2B5EF4-FFF2-40B4-BE49-F238E27FC236}">
              <a16:creationId xmlns:a16="http://schemas.microsoft.com/office/drawing/2014/main" id="{3930D451-621B-4B44-A52E-9AE6712D3D9B}"/>
            </a:ext>
          </a:extLst>
        </xdr:cNvPr>
        <xdr:cNvPicPr/>
      </xdr:nvPicPr>
      <xdr:blipFill>
        <a:blip xmlns:r="http://schemas.openxmlformats.org/officeDocument/2006/relationships" r:embed="rId1" cstate="print"/>
        <a:stretch>
          <a:fillRect/>
        </a:stretch>
      </xdr:blipFill>
      <xdr:spPr>
        <a:xfrm>
          <a:off x="876300" y="672177"/>
          <a:ext cx="1831975" cy="4895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
  <sheetViews>
    <sheetView showGridLines="0" tabSelected="1" zoomScaleNormal="100" workbookViewId="0">
      <selection activeCell="E17" sqref="E17"/>
    </sheetView>
  </sheetViews>
  <sheetFormatPr baseColWidth="10" defaultColWidth="10.85546875" defaultRowHeight="11.25" x14ac:dyDescent="0.25"/>
  <cols>
    <col min="1" max="1" width="10.85546875" style="22"/>
    <col min="2" max="2" width="16.42578125" style="22" customWidth="1"/>
    <col min="3" max="3" width="35.85546875" style="22" customWidth="1"/>
    <col min="4" max="4" width="21.28515625" style="22" customWidth="1"/>
    <col min="5" max="5" width="31.140625" style="22" customWidth="1"/>
    <col min="6" max="6" width="18.7109375" style="22" customWidth="1"/>
    <col min="7" max="7" width="17.7109375" style="22" customWidth="1"/>
    <col min="8" max="8" width="10.85546875" style="22"/>
    <col min="9" max="9" width="10.85546875" style="22" customWidth="1"/>
    <col min="10" max="16384" width="10.85546875" style="22"/>
  </cols>
  <sheetData>
    <row r="1" spans="1:7" ht="50.1" customHeight="1" thickBot="1" x14ac:dyDescent="0.3"/>
    <row r="2" spans="1:7" ht="45.6" customHeight="1" thickBot="1" x14ac:dyDescent="0.3">
      <c r="B2" s="39" t="s">
        <v>0</v>
      </c>
      <c r="C2" s="40"/>
      <c r="D2" s="40"/>
      <c r="E2" s="40"/>
      <c r="F2" s="40"/>
      <c r="G2" s="41"/>
    </row>
    <row r="3" spans="1:7" ht="21.75" customHeight="1" thickBot="1" x14ac:dyDescent="0.3">
      <c r="B3" s="48" t="s">
        <v>1</v>
      </c>
      <c r="C3" s="49"/>
      <c r="D3" s="49"/>
      <c r="E3" s="49"/>
      <c r="F3" s="49"/>
      <c r="G3" s="50"/>
    </row>
    <row r="4" spans="1:7" ht="30" customHeight="1" x14ac:dyDescent="0.25">
      <c r="B4" s="11" t="s">
        <v>2</v>
      </c>
      <c r="C4" s="20" t="s">
        <v>44</v>
      </c>
      <c r="D4" s="44" t="s">
        <v>3</v>
      </c>
      <c r="E4" s="35"/>
      <c r="F4" s="42" t="str">
        <f>+IFERROR(VLOOKUP(C4,Vacantes!$A$2:$B$3,2,0)," Sin información")</f>
        <v>PROFESIONAL UNIVERSITARIO - CODIGO 219- GRADO 12</v>
      </c>
      <c r="G4" s="43"/>
    </row>
    <row r="5" spans="1:7" ht="27" customHeight="1" x14ac:dyDescent="0.25">
      <c r="B5" s="25" t="s">
        <v>4</v>
      </c>
      <c r="C5" s="26"/>
      <c r="D5" s="45" t="str">
        <f>+IFERROR(VLOOKUP(C4,Vacantes!$A$2:$C$3,3,0)," Sin información")</f>
        <v>007 - SUBDIRECCION DISPOSICIÓN FINAL</v>
      </c>
      <c r="E5" s="46"/>
      <c r="F5" s="46"/>
      <c r="G5" s="47"/>
    </row>
    <row r="6" spans="1:7" ht="31.5" customHeight="1" thickBot="1" x14ac:dyDescent="0.3">
      <c r="B6" s="12" t="s">
        <v>5</v>
      </c>
      <c r="C6" s="4" t="str">
        <f>+IFERROR(VLOOKUP(C4,Vacantes!$A$2:$I$3,9,0)," Sin información")</f>
        <v>TEMPORAL</v>
      </c>
      <c r="D6" s="51" t="s">
        <v>6</v>
      </c>
      <c r="E6" s="52"/>
      <c r="F6" s="53">
        <f>+IFERROR(VLOOKUP(C4,Vacantes!$A$2:$L$3,12,0)," Sin información")</f>
        <v>3556681</v>
      </c>
      <c r="G6" s="54"/>
    </row>
    <row r="7" spans="1:7" ht="27" customHeight="1" thickBot="1" x14ac:dyDescent="0.3">
      <c r="B7" s="39" t="s">
        <v>7</v>
      </c>
      <c r="C7" s="40"/>
      <c r="D7" s="40"/>
      <c r="E7" s="40"/>
      <c r="F7" s="40"/>
      <c r="G7" s="41"/>
    </row>
    <row r="8" spans="1:7" ht="27" customHeight="1" thickBot="1" x14ac:dyDescent="0.3">
      <c r="B8" s="81" t="s">
        <v>8</v>
      </c>
      <c r="C8" s="82"/>
      <c r="D8" s="83"/>
      <c r="E8" s="84" t="s">
        <v>9</v>
      </c>
      <c r="F8" s="85" t="str">
        <f>+IFERROR(VLOOKUP($C$8,Planta!$A$2:$B$163,2,0)," Sin información")</f>
        <v xml:space="preserve"> Sin información</v>
      </c>
      <c r="G8" s="86"/>
    </row>
    <row r="9" spans="1:7" ht="39.75" customHeight="1" thickBot="1" x14ac:dyDescent="0.3">
      <c r="B9" s="81" t="s">
        <v>10</v>
      </c>
      <c r="C9" s="85" t="str">
        <f>+IFERROR(VLOOKUP($C$8,Planta!$A$2:$G$163,7,0)," Sin información")</f>
        <v xml:space="preserve"> Sin información</v>
      </c>
      <c r="D9" s="86"/>
      <c r="E9" s="87" t="s">
        <v>11</v>
      </c>
      <c r="F9" s="85" t="str">
        <f>+IFERROR(VLOOKUP($C$8,Planta!$A$2:$F$163,6,0),"Sin Información")</f>
        <v>Sin Información</v>
      </c>
      <c r="G9" s="86"/>
    </row>
    <row r="10" spans="1:7" ht="45.6" customHeight="1" thickBot="1" x14ac:dyDescent="0.3">
      <c r="B10" s="91" t="s">
        <v>12</v>
      </c>
      <c r="C10" s="92" t="str">
        <f>+IFERROR(VLOOKUP($C$8,Planta!$A$2:$E$163,5,0)," Sin información")</f>
        <v xml:space="preserve"> Sin información</v>
      </c>
      <c r="D10" s="93" t="s">
        <v>13</v>
      </c>
      <c r="E10" s="94"/>
      <c r="F10" s="95" t="str">
        <f>+IFERROR(VLOOKUP($C$8,Planta!$A$2:$D$163,4,0)," Sin información")</f>
        <v xml:space="preserve"> Sin información</v>
      </c>
      <c r="G10" s="96"/>
    </row>
    <row r="11" spans="1:7" ht="33.75" customHeight="1" thickBot="1" x14ac:dyDescent="0.3">
      <c r="A11" s="22" t="s">
        <v>14</v>
      </c>
      <c r="B11" s="88" t="s">
        <v>15</v>
      </c>
      <c r="C11" s="89"/>
      <c r="D11" s="89"/>
      <c r="E11" s="89"/>
      <c r="F11" s="89"/>
      <c r="G11" s="90"/>
    </row>
    <row r="12" spans="1:7" ht="45.6" customHeight="1" x14ac:dyDescent="0.25">
      <c r="B12" s="33" t="s">
        <v>16</v>
      </c>
      <c r="C12" s="34"/>
      <c r="D12" s="35"/>
      <c r="E12" s="14" t="s">
        <v>17</v>
      </c>
      <c r="F12" s="13" t="s">
        <v>18</v>
      </c>
      <c r="G12" s="15" t="s">
        <v>19</v>
      </c>
    </row>
    <row r="13" spans="1:7" ht="249" customHeight="1" x14ac:dyDescent="0.25">
      <c r="B13" s="36" t="str">
        <f>+VLOOKUP(C4,Vacantes!$A$2:$F$3,6,0)</f>
        <v xml:space="preserve">Estudio: • Título Profesional en Administración, Administración Ambiental, Administración Financiera, Administración Pública, Administración de Empresas, Administración de Empresas Agropecuarias, Administración de Empresas y Finanzas, Administración y Dirección de Empresas, Administración de Negocios, Administración de Servicios, Gestión Empresarial, Gestión y Desarrollo Urbanos, Administración de Agropecuaria Administración de Empresas con Énfasis en Finanzas, Finanzas del Núcleo Básico de Conocimiento Administración. • Título Profesional en Ingeniería Ambiental, Ingeniería Ambiental y de Saneamiento, Ingeniería Sanitaria Ambiental, Ingeniería Sanitaria, Ingeniería del Medio Ambiente, Ingeniería del Desarrollo Ambiental, Ingeniería Ambiental y Sanitaria, Ingeniería Forestal del Núcleo Básico de Conocimiento Ingeniería Ambiental, Sanitaria y Afines. • Título Profesional en Biología, Biología Ambiental, Biología Aplicada, Ciencias Ambientales, Ciencias Ecológicas, Ecología, Microbiología, Microbiología Industrial, Microbiología Industrial y Ambiental, Microbiología Y Bioanálisis del Núcleo Básico de Conocimiento Biología, Microbiología y Afines. • Título Profesional en Ingeniería Química del Núcleo Básico de Conocimiento Ingeniería Química y Afines. • Título Profesional en Sociología, Trabajo Social del Núcleo Básico de Conocimiento   Sociología, Trabajo Social y Afines. • Tarjeta profesional en los casos reglamentados por la ley., </v>
      </c>
      <c r="C13" s="37"/>
      <c r="D13" s="38"/>
      <c r="E13" s="23"/>
      <c r="F13" s="23"/>
      <c r="G13" s="23"/>
    </row>
    <row r="14" spans="1:7" ht="36" customHeight="1" thickBot="1" x14ac:dyDescent="0.3">
      <c r="B14" s="30" t="str">
        <f>+VLOOKUP(C4,Vacantes!$A$2:$G$3,7,0)</f>
        <v>Experiencia:Treinta y tres (33) meses de experiencia profesional relacionada</v>
      </c>
      <c r="C14" s="31"/>
      <c r="D14" s="32"/>
      <c r="E14" s="23"/>
      <c r="F14" s="23"/>
      <c r="G14" s="23"/>
    </row>
    <row r="15" spans="1:7" ht="21" customHeight="1" x14ac:dyDescent="0.25">
      <c r="B15" s="16"/>
      <c r="C15" s="16"/>
      <c r="D15" s="16"/>
      <c r="E15" s="17"/>
      <c r="F15" s="18"/>
      <c r="G15" s="18"/>
    </row>
    <row r="16" spans="1:7" ht="21" customHeight="1" thickBot="1" x14ac:dyDescent="0.3">
      <c r="B16" s="16"/>
      <c r="C16" s="16"/>
      <c r="D16" s="16"/>
      <c r="E16" s="17"/>
      <c r="F16" s="18"/>
      <c r="G16" s="18"/>
    </row>
    <row r="17" spans="4:7" ht="30" customHeight="1" thickBot="1" x14ac:dyDescent="0.3">
      <c r="D17" s="9"/>
      <c r="E17" s="10"/>
      <c r="F17" s="19"/>
      <c r="G17" s="18"/>
    </row>
    <row r="18" spans="4:7" x14ac:dyDescent="0.25">
      <c r="D18" s="27" t="s">
        <v>20</v>
      </c>
      <c r="E18" s="27"/>
      <c r="F18" s="29"/>
      <c r="G18" s="29"/>
    </row>
    <row r="19" spans="4:7" x14ac:dyDescent="0.25">
      <c r="D19" s="28"/>
      <c r="E19" s="28"/>
      <c r="F19" s="29"/>
      <c r="G19" s="29"/>
    </row>
    <row r="20" spans="4:7" x14ac:dyDescent="0.25">
      <c r="D20" s="28" t="str">
        <f>+IFERROR(VLOOKUP(C8,Planta!#REF!,2,0)," Sin Información")</f>
        <v xml:space="preserve"> Sin Información</v>
      </c>
      <c r="E20" s="28"/>
      <c r="F20" s="29"/>
      <c r="G20" s="29"/>
    </row>
    <row r="21" spans="4:7" x14ac:dyDescent="0.25">
      <c r="D21" s="24" t="str">
        <f>+IFERROR(VLOOKUP(C8,Planta!#REF!,5,0)," Sin información")</f>
        <v xml:space="preserve"> Sin información</v>
      </c>
      <c r="E21" s="24"/>
    </row>
  </sheetData>
  <sheetProtection algorithmName="SHA-512" hashValue="T1/Iu7Fn2CymfR4wkB+Q8lUiQL2xlTHsflwxoMfbiNWu2B+vf0Utr1O+LHaltJHbPJeilnvm7j3yZ9J9Bskm1A==" saltValue="kvKG9edl+trKuhz+wEkDkQ==" spinCount="100000" sheet="1" selectLockedCells="1"/>
  <protectedRanges>
    <protectedRange sqref="A18:XFD1048576 F17:XFD17 A17:C17 A16:XFD16 F15:XFD15 H13:XFD14 A13:D15 A9:XFD12 E8:XFD8 A8:B8 A5:XFD7 D4:XFD4 A4:B4 A1:XFD3" name="Rango1"/>
  </protectedRanges>
  <mergeCells count="23">
    <mergeCell ref="B2:G2"/>
    <mergeCell ref="F8:G8"/>
    <mergeCell ref="B11:G11"/>
    <mergeCell ref="C8:D8"/>
    <mergeCell ref="D4:E4"/>
    <mergeCell ref="F4:G4"/>
    <mergeCell ref="D5:G5"/>
    <mergeCell ref="F9:G9"/>
    <mergeCell ref="B7:G7"/>
    <mergeCell ref="B3:G3"/>
    <mergeCell ref="D6:E6"/>
    <mergeCell ref="F6:G6"/>
    <mergeCell ref="D21:E21"/>
    <mergeCell ref="C9:D9"/>
    <mergeCell ref="B5:C5"/>
    <mergeCell ref="D10:E10"/>
    <mergeCell ref="F10:G10"/>
    <mergeCell ref="D18:E19"/>
    <mergeCell ref="D20:E20"/>
    <mergeCell ref="F18:G20"/>
    <mergeCell ref="B14:D14"/>
    <mergeCell ref="B12:D12"/>
    <mergeCell ref="B13:D13"/>
  </mergeCells>
  <pageMargins left="0.7" right="0.7" top="0.75" bottom="0.75" header="0.3" footer="0.3"/>
  <pageSetup scale="52" orientation="portrait" r:id="rId1"/>
  <colBreaks count="1" manualBreakCount="1">
    <brk id="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Vacantes!$A$2:$A$3</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
  <sheetViews>
    <sheetView workbookViewId="0">
      <selection activeCell="E12" sqref="E12"/>
    </sheetView>
  </sheetViews>
  <sheetFormatPr baseColWidth="10" defaultColWidth="11.42578125" defaultRowHeight="15" customHeight="1" x14ac:dyDescent="0.25"/>
  <cols>
    <col min="1" max="1" width="14.42578125" style="3" customWidth="1"/>
    <col min="2" max="2" width="48.7109375" style="8" customWidth="1"/>
    <col min="3" max="3" width="45" style="8" customWidth="1"/>
    <col min="4" max="4" width="40.140625" style="8" customWidth="1"/>
    <col min="5" max="5" width="86.28515625" style="8" customWidth="1"/>
    <col min="6" max="6" width="49.5703125" style="8" customWidth="1"/>
    <col min="7" max="7" width="33.42578125" style="8" customWidth="1"/>
    <col min="8" max="8" width="22.5703125" style="8" customWidth="1"/>
    <col min="9" max="9" width="23.28515625" style="8" customWidth="1"/>
    <col min="10" max="10" width="22.140625" style="8" customWidth="1"/>
    <col min="11" max="11" width="12.42578125" style="8" customWidth="1"/>
    <col min="12" max="12" width="22.85546875" style="8" customWidth="1"/>
    <col min="13" max="13" width="11.42578125" style="8" customWidth="1"/>
    <col min="14" max="16384" width="11.42578125" style="3"/>
  </cols>
  <sheetData>
    <row r="1" spans="1:13" s="2" customFormat="1" ht="15" customHeight="1" x14ac:dyDescent="0.25">
      <c r="A1" s="1" t="s">
        <v>21</v>
      </c>
      <c r="B1" s="5" t="s">
        <v>22</v>
      </c>
      <c r="C1" s="6" t="s">
        <v>23</v>
      </c>
      <c r="D1" s="7" t="s">
        <v>24</v>
      </c>
      <c r="E1" s="7" t="s">
        <v>25</v>
      </c>
      <c r="F1" s="7" t="s">
        <v>26</v>
      </c>
      <c r="G1" s="7" t="s">
        <v>27</v>
      </c>
      <c r="H1" s="7" t="s">
        <v>28</v>
      </c>
      <c r="I1" s="6" t="s">
        <v>5</v>
      </c>
      <c r="J1" s="6" t="s">
        <v>29</v>
      </c>
      <c r="K1" s="6" t="s">
        <v>30</v>
      </c>
      <c r="L1" s="6" t="s">
        <v>29</v>
      </c>
      <c r="M1" s="6" t="s">
        <v>31</v>
      </c>
    </row>
    <row r="2" spans="1:13" ht="123.75" x14ac:dyDescent="0.25">
      <c r="A2" s="57" t="s">
        <v>35</v>
      </c>
      <c r="B2" s="58" t="s">
        <v>36</v>
      </c>
      <c r="C2" s="59" t="s">
        <v>37</v>
      </c>
      <c r="D2" s="60" t="s">
        <v>38</v>
      </c>
      <c r="E2" s="61" t="s">
        <v>39</v>
      </c>
      <c r="F2" s="62" t="s">
        <v>40</v>
      </c>
      <c r="G2" s="63" t="s">
        <v>41</v>
      </c>
      <c r="H2" s="62" t="s">
        <v>32</v>
      </c>
      <c r="I2" s="63" t="s">
        <v>42</v>
      </c>
      <c r="J2" s="64" t="s">
        <v>43</v>
      </c>
      <c r="K2" s="64">
        <v>74518</v>
      </c>
      <c r="L2" s="65">
        <v>1799556</v>
      </c>
      <c r="M2" s="66">
        <v>1</v>
      </c>
    </row>
    <row r="3" spans="1:13" ht="303.75" x14ac:dyDescent="0.25">
      <c r="A3" s="57" t="s">
        <v>44</v>
      </c>
      <c r="B3" s="57" t="s">
        <v>45</v>
      </c>
      <c r="C3" s="67" t="s">
        <v>46</v>
      </c>
      <c r="D3" s="63" t="s">
        <v>47</v>
      </c>
      <c r="E3" s="61" t="s">
        <v>48</v>
      </c>
      <c r="F3" s="61" t="s">
        <v>49</v>
      </c>
      <c r="G3" s="63" t="s">
        <v>50</v>
      </c>
      <c r="H3" s="62" t="s">
        <v>32</v>
      </c>
      <c r="I3" s="63" t="s">
        <v>42</v>
      </c>
      <c r="J3" s="68" t="s">
        <v>51</v>
      </c>
      <c r="K3" s="69">
        <v>36153</v>
      </c>
      <c r="L3" s="70">
        <v>3556681</v>
      </c>
      <c r="M3" s="63">
        <v>1</v>
      </c>
    </row>
  </sheetData>
  <autoFilter ref="A1:M1" xr:uid="{00000000-0009-0000-0000-000001000000}"/>
  <phoneticPr fontId="8" type="noConversion"/>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63"/>
  <sheetViews>
    <sheetView topLeftCell="A145" workbookViewId="0">
      <selection activeCell="E12" sqref="E12"/>
    </sheetView>
  </sheetViews>
  <sheetFormatPr baseColWidth="10" defaultColWidth="11.42578125" defaultRowHeight="15" customHeight="1" x14ac:dyDescent="0.25"/>
  <cols>
    <col min="1" max="1" width="10.85546875" bestFit="1" customWidth="1"/>
    <col min="2" max="2" width="54.7109375" bestFit="1" customWidth="1"/>
    <col min="3" max="3" width="33.42578125" bestFit="1" customWidth="1"/>
    <col min="4" max="4" width="19.140625" bestFit="1" customWidth="1"/>
    <col min="5" max="5" width="28.5703125" bestFit="1" customWidth="1"/>
    <col min="6" max="6" width="65.140625" bestFit="1" customWidth="1"/>
    <col min="7" max="8" width="63.85546875" bestFit="1" customWidth="1"/>
  </cols>
  <sheetData>
    <row r="1" spans="1:7" ht="15" customHeight="1" x14ac:dyDescent="0.25">
      <c r="A1" s="72" t="s">
        <v>53</v>
      </c>
      <c r="B1" s="72" t="s">
        <v>54</v>
      </c>
      <c r="C1" s="72" t="s">
        <v>55</v>
      </c>
      <c r="D1" s="71" t="s">
        <v>13</v>
      </c>
      <c r="E1" s="71" t="s">
        <v>34</v>
      </c>
      <c r="F1" s="80" t="s">
        <v>52</v>
      </c>
      <c r="G1" s="80" t="s">
        <v>33</v>
      </c>
    </row>
    <row r="2" spans="1:7" ht="15" customHeight="1" x14ac:dyDescent="0.25">
      <c r="A2" s="74">
        <v>79128608</v>
      </c>
      <c r="B2" s="56" t="s">
        <v>58</v>
      </c>
      <c r="C2" s="56" t="s">
        <v>59</v>
      </c>
      <c r="D2" s="55">
        <v>44973</v>
      </c>
      <c r="E2" s="55" t="s">
        <v>60</v>
      </c>
      <c r="F2" s="56" t="s">
        <v>56</v>
      </c>
      <c r="G2" s="21" t="s">
        <v>258</v>
      </c>
    </row>
    <row r="3" spans="1:7" ht="15" customHeight="1" x14ac:dyDescent="0.25">
      <c r="A3" s="75">
        <v>52980901</v>
      </c>
      <c r="B3" s="56" t="s">
        <v>61</v>
      </c>
      <c r="C3" s="56" t="s">
        <v>59</v>
      </c>
      <c r="D3" s="55">
        <v>43879</v>
      </c>
      <c r="E3" s="55" t="s">
        <v>60</v>
      </c>
      <c r="F3" s="56" t="s">
        <v>56</v>
      </c>
      <c r="G3" s="21" t="s">
        <v>259</v>
      </c>
    </row>
    <row r="4" spans="1:7" ht="15" customHeight="1" x14ac:dyDescent="0.25">
      <c r="A4" s="75">
        <v>17591675</v>
      </c>
      <c r="B4" s="56" t="s">
        <v>62</v>
      </c>
      <c r="C4" s="56" t="s">
        <v>59</v>
      </c>
      <c r="D4" s="55">
        <v>44901</v>
      </c>
      <c r="E4" s="55" t="s">
        <v>60</v>
      </c>
      <c r="F4" s="56" t="s">
        <v>56</v>
      </c>
      <c r="G4" s="21" t="s">
        <v>259</v>
      </c>
    </row>
    <row r="5" spans="1:7" ht="15" customHeight="1" x14ac:dyDescent="0.25">
      <c r="A5" s="75">
        <v>74859054</v>
      </c>
      <c r="B5" s="56" t="s">
        <v>63</v>
      </c>
      <c r="C5" s="56" t="s">
        <v>64</v>
      </c>
      <c r="D5" s="55">
        <v>44473</v>
      </c>
      <c r="E5" s="55" t="s">
        <v>60</v>
      </c>
      <c r="F5" s="56" t="s">
        <v>56</v>
      </c>
      <c r="G5" s="21" t="s">
        <v>259</v>
      </c>
    </row>
    <row r="6" spans="1:7" ht="15" customHeight="1" x14ac:dyDescent="0.25">
      <c r="A6" s="75">
        <v>80037360</v>
      </c>
      <c r="B6" s="56" t="s">
        <v>65</v>
      </c>
      <c r="C6" s="56" t="s">
        <v>59</v>
      </c>
      <c r="D6" s="55">
        <v>44889</v>
      </c>
      <c r="E6" s="55" t="s">
        <v>60</v>
      </c>
      <c r="F6" s="56" t="s">
        <v>56</v>
      </c>
      <c r="G6" s="21" t="s">
        <v>259</v>
      </c>
    </row>
    <row r="7" spans="1:7" ht="15" customHeight="1" x14ac:dyDescent="0.25">
      <c r="A7" s="75">
        <v>51967480</v>
      </c>
      <c r="B7" s="56" t="s">
        <v>66</v>
      </c>
      <c r="C7" s="56" t="s">
        <v>59</v>
      </c>
      <c r="D7" s="55">
        <v>43835</v>
      </c>
      <c r="E7" s="55" t="s">
        <v>60</v>
      </c>
      <c r="F7" s="56" t="s">
        <v>56</v>
      </c>
      <c r="G7" s="21" t="s">
        <v>260</v>
      </c>
    </row>
    <row r="8" spans="1:7" ht="15" customHeight="1" x14ac:dyDescent="0.25">
      <c r="A8" s="78">
        <v>80076790</v>
      </c>
      <c r="B8" s="77" t="s">
        <v>67</v>
      </c>
      <c r="C8" s="77" t="s">
        <v>59</v>
      </c>
      <c r="D8" s="76">
        <v>43865</v>
      </c>
      <c r="E8" s="76" t="s">
        <v>60</v>
      </c>
      <c r="F8" s="76" t="s">
        <v>57</v>
      </c>
      <c r="G8" s="21" t="s">
        <v>261</v>
      </c>
    </row>
    <row r="9" spans="1:7" ht="15" customHeight="1" x14ac:dyDescent="0.25">
      <c r="A9" s="75">
        <v>80110291</v>
      </c>
      <c r="B9" s="56" t="s">
        <v>69</v>
      </c>
      <c r="C9" s="56" t="s">
        <v>59</v>
      </c>
      <c r="D9" s="55">
        <v>43874</v>
      </c>
      <c r="E9" s="55" t="s">
        <v>60</v>
      </c>
      <c r="F9" s="56" t="s">
        <v>68</v>
      </c>
      <c r="G9" s="21" t="s">
        <v>262</v>
      </c>
    </row>
    <row r="10" spans="1:7" ht="15" customHeight="1" x14ac:dyDescent="0.25">
      <c r="A10" s="75">
        <v>80113551</v>
      </c>
      <c r="B10" s="56" t="s">
        <v>70</v>
      </c>
      <c r="C10" s="56" t="s">
        <v>71</v>
      </c>
      <c r="D10" s="55">
        <v>44880</v>
      </c>
      <c r="E10" s="55" t="s">
        <v>72</v>
      </c>
      <c r="F10" s="56" t="s">
        <v>68</v>
      </c>
      <c r="G10" s="21" t="s">
        <v>263</v>
      </c>
    </row>
    <row r="11" spans="1:7" ht="15" customHeight="1" x14ac:dyDescent="0.25">
      <c r="A11" s="75">
        <v>79637970</v>
      </c>
      <c r="B11" s="56" t="s">
        <v>73</v>
      </c>
      <c r="C11" s="56" t="s">
        <v>59</v>
      </c>
      <c r="D11" s="55">
        <v>44161</v>
      </c>
      <c r="E11" s="55" t="s">
        <v>72</v>
      </c>
      <c r="F11" s="56" t="s">
        <v>68</v>
      </c>
      <c r="G11" s="21" t="s">
        <v>263</v>
      </c>
    </row>
    <row r="12" spans="1:7" ht="15" customHeight="1" x14ac:dyDescent="0.25">
      <c r="A12" s="78"/>
      <c r="B12" s="77"/>
      <c r="C12" s="77"/>
      <c r="D12" s="76"/>
      <c r="E12" s="76" t="s">
        <v>74</v>
      </c>
      <c r="F12" s="77" t="s">
        <v>68</v>
      </c>
      <c r="G12" s="21" t="s">
        <v>263</v>
      </c>
    </row>
    <row r="13" spans="1:7" ht="15" customHeight="1" x14ac:dyDescent="0.25">
      <c r="A13" s="75">
        <v>53070664</v>
      </c>
      <c r="B13" s="56" t="s">
        <v>76</v>
      </c>
      <c r="C13" s="56" t="s">
        <v>71</v>
      </c>
      <c r="D13" s="55">
        <v>44841</v>
      </c>
      <c r="E13" s="55" t="s">
        <v>72</v>
      </c>
      <c r="F13" s="56" t="s">
        <v>68</v>
      </c>
      <c r="G13" s="21" t="s">
        <v>264</v>
      </c>
    </row>
    <row r="14" spans="1:7" ht="15" customHeight="1" x14ac:dyDescent="0.25">
      <c r="A14" s="75">
        <v>1118535719</v>
      </c>
      <c r="B14" s="56" t="s">
        <v>78</v>
      </c>
      <c r="C14" s="56" t="s">
        <v>59</v>
      </c>
      <c r="D14" s="55">
        <v>44574</v>
      </c>
      <c r="E14" s="55" t="s">
        <v>60</v>
      </c>
      <c r="F14" s="56" t="s">
        <v>77</v>
      </c>
      <c r="G14" s="21" t="s">
        <v>265</v>
      </c>
    </row>
    <row r="15" spans="1:7" ht="15" customHeight="1" x14ac:dyDescent="0.25">
      <c r="A15" s="75">
        <v>40036811</v>
      </c>
      <c r="B15" s="56" t="s">
        <v>79</v>
      </c>
      <c r="C15" s="56" t="s">
        <v>71</v>
      </c>
      <c r="D15" s="55">
        <v>44880</v>
      </c>
      <c r="E15" s="55" t="s">
        <v>72</v>
      </c>
      <c r="F15" s="56" t="s">
        <v>77</v>
      </c>
      <c r="G15" s="21" t="s">
        <v>266</v>
      </c>
    </row>
    <row r="16" spans="1:7" ht="15" customHeight="1" x14ac:dyDescent="0.25">
      <c r="A16" s="75">
        <v>52911978</v>
      </c>
      <c r="B16" s="56" t="s">
        <v>80</v>
      </c>
      <c r="C16" s="56" t="s">
        <v>59</v>
      </c>
      <c r="D16" s="55">
        <v>44147</v>
      </c>
      <c r="E16" s="55" t="s">
        <v>72</v>
      </c>
      <c r="F16" s="56" t="s">
        <v>77</v>
      </c>
      <c r="G16" s="21" t="s">
        <v>263</v>
      </c>
    </row>
    <row r="17" spans="1:7" ht="15" customHeight="1" x14ac:dyDescent="0.25">
      <c r="A17" s="75">
        <v>52421841</v>
      </c>
      <c r="B17" s="56" t="s">
        <v>81</v>
      </c>
      <c r="C17" s="56" t="s">
        <v>59</v>
      </c>
      <c r="D17" s="55">
        <v>44348</v>
      </c>
      <c r="E17" s="55" t="s">
        <v>72</v>
      </c>
      <c r="F17" s="56" t="s">
        <v>77</v>
      </c>
      <c r="G17" s="21" t="s">
        <v>263</v>
      </c>
    </row>
    <row r="18" spans="1:7" ht="15" customHeight="1" x14ac:dyDescent="0.25">
      <c r="A18" s="78">
        <v>1032436803</v>
      </c>
      <c r="B18" s="77" t="s">
        <v>82</v>
      </c>
      <c r="C18" s="77" t="s">
        <v>59</v>
      </c>
      <c r="D18" s="76">
        <v>44228</v>
      </c>
      <c r="E18" s="76" t="s">
        <v>72</v>
      </c>
      <c r="F18" s="77" t="s">
        <v>77</v>
      </c>
      <c r="G18" s="21" t="s">
        <v>263</v>
      </c>
    </row>
    <row r="19" spans="1:7" ht="15" customHeight="1" x14ac:dyDescent="0.25">
      <c r="A19" s="75">
        <v>52928105</v>
      </c>
      <c r="B19" s="56" t="s">
        <v>83</v>
      </c>
      <c r="C19" s="56" t="s">
        <v>59</v>
      </c>
      <c r="D19" s="55">
        <v>44228</v>
      </c>
      <c r="E19" s="55" t="s">
        <v>72</v>
      </c>
      <c r="F19" s="56" t="s">
        <v>77</v>
      </c>
      <c r="G19" s="21" t="s">
        <v>263</v>
      </c>
    </row>
    <row r="20" spans="1:7" ht="15" customHeight="1" x14ac:dyDescent="0.25">
      <c r="A20" s="75">
        <v>52877143</v>
      </c>
      <c r="B20" s="56" t="s">
        <v>85</v>
      </c>
      <c r="C20" s="56" t="s">
        <v>59</v>
      </c>
      <c r="D20" s="55">
        <v>44140</v>
      </c>
      <c r="E20" s="55" t="s">
        <v>72</v>
      </c>
      <c r="F20" s="56" t="s">
        <v>84</v>
      </c>
      <c r="G20" s="21" t="s">
        <v>263</v>
      </c>
    </row>
    <row r="21" spans="1:7" ht="15" customHeight="1" x14ac:dyDescent="0.25">
      <c r="A21" s="75">
        <v>51992009</v>
      </c>
      <c r="B21" s="56" t="s">
        <v>86</v>
      </c>
      <c r="C21" s="56" t="s">
        <v>59</v>
      </c>
      <c r="D21" s="55">
        <v>34975</v>
      </c>
      <c r="E21" s="55" t="s">
        <v>72</v>
      </c>
      <c r="F21" s="56" t="s">
        <v>77</v>
      </c>
      <c r="G21" s="21" t="s">
        <v>267</v>
      </c>
    </row>
    <row r="22" spans="1:7" ht="15" customHeight="1" x14ac:dyDescent="0.25">
      <c r="A22" s="75">
        <v>52933200</v>
      </c>
      <c r="B22" s="56" t="s">
        <v>87</v>
      </c>
      <c r="C22" s="56" t="s">
        <v>59</v>
      </c>
      <c r="D22" s="55">
        <v>44140</v>
      </c>
      <c r="E22" s="55" t="s">
        <v>72</v>
      </c>
      <c r="F22" s="56" t="s">
        <v>77</v>
      </c>
      <c r="G22" s="21" t="s">
        <v>268</v>
      </c>
    </row>
    <row r="23" spans="1:7" ht="15" customHeight="1" x14ac:dyDescent="0.25">
      <c r="A23" s="75">
        <v>63528358</v>
      </c>
      <c r="B23" s="56" t="s">
        <v>89</v>
      </c>
      <c r="C23" s="56" t="s">
        <v>59</v>
      </c>
      <c r="D23" s="55">
        <v>44838</v>
      </c>
      <c r="E23" s="55" t="s">
        <v>60</v>
      </c>
      <c r="F23" s="56" t="s">
        <v>88</v>
      </c>
      <c r="G23" s="21" t="s">
        <v>269</v>
      </c>
    </row>
    <row r="24" spans="1:7" ht="15" customHeight="1" x14ac:dyDescent="0.25">
      <c r="A24" s="75">
        <v>7212879</v>
      </c>
      <c r="B24" s="56" t="s">
        <v>91</v>
      </c>
      <c r="C24" s="56" t="s">
        <v>59</v>
      </c>
      <c r="D24" s="55">
        <v>34702</v>
      </c>
      <c r="E24" s="55" t="s">
        <v>72</v>
      </c>
      <c r="F24" s="56" t="s">
        <v>90</v>
      </c>
      <c r="G24" s="21" t="s">
        <v>270</v>
      </c>
    </row>
    <row r="25" spans="1:7" ht="15" customHeight="1" x14ac:dyDescent="0.25">
      <c r="A25" s="75">
        <v>10544520</v>
      </c>
      <c r="B25" s="56" t="s">
        <v>93</v>
      </c>
      <c r="C25" s="56" t="s">
        <v>59</v>
      </c>
      <c r="D25" s="55">
        <v>44147</v>
      </c>
      <c r="E25" s="55" t="s">
        <v>72</v>
      </c>
      <c r="F25" s="56" t="s">
        <v>92</v>
      </c>
      <c r="G25" s="21" t="s">
        <v>270</v>
      </c>
    </row>
    <row r="26" spans="1:7" ht="15" customHeight="1" x14ac:dyDescent="0.25">
      <c r="A26" s="75">
        <v>79877861</v>
      </c>
      <c r="B26" s="56" t="s">
        <v>94</v>
      </c>
      <c r="C26" s="56" t="s">
        <v>59</v>
      </c>
      <c r="D26" s="55">
        <v>44201</v>
      </c>
      <c r="E26" s="55" t="s">
        <v>72</v>
      </c>
      <c r="F26" s="56" t="s">
        <v>92</v>
      </c>
      <c r="G26" s="21" t="s">
        <v>263</v>
      </c>
    </row>
    <row r="27" spans="1:7" ht="15" customHeight="1" x14ac:dyDescent="0.25">
      <c r="A27" s="75">
        <v>20369874</v>
      </c>
      <c r="B27" s="56" t="s">
        <v>96</v>
      </c>
      <c r="C27" s="56" t="s">
        <v>59</v>
      </c>
      <c r="D27" s="55">
        <v>44140</v>
      </c>
      <c r="E27" s="55" t="s">
        <v>72</v>
      </c>
      <c r="F27" s="56" t="s">
        <v>95</v>
      </c>
      <c r="G27" s="21" t="s">
        <v>264</v>
      </c>
    </row>
    <row r="28" spans="1:7" ht="15" customHeight="1" x14ac:dyDescent="0.25">
      <c r="A28" s="75">
        <v>37860493</v>
      </c>
      <c r="B28" s="56" t="s">
        <v>98</v>
      </c>
      <c r="C28" s="55" t="s">
        <v>99</v>
      </c>
      <c r="D28" s="55">
        <v>44574</v>
      </c>
      <c r="E28" s="55" t="s">
        <v>99</v>
      </c>
      <c r="F28" s="56" t="s">
        <v>97</v>
      </c>
      <c r="G28" s="21" t="s">
        <v>269</v>
      </c>
    </row>
    <row r="29" spans="1:7" ht="15" customHeight="1" x14ac:dyDescent="0.25">
      <c r="A29" s="75">
        <v>52098492</v>
      </c>
      <c r="B29" s="56" t="s">
        <v>100</v>
      </c>
      <c r="C29" s="56" t="s">
        <v>59</v>
      </c>
      <c r="D29" s="55">
        <v>44237</v>
      </c>
      <c r="E29" s="55" t="s">
        <v>72</v>
      </c>
      <c r="F29" s="56" t="s">
        <v>97</v>
      </c>
      <c r="G29" s="21" t="s">
        <v>270</v>
      </c>
    </row>
    <row r="30" spans="1:7" ht="15" customHeight="1" x14ac:dyDescent="0.25">
      <c r="A30" s="75">
        <v>79813559</v>
      </c>
      <c r="B30" s="56" t="s">
        <v>101</v>
      </c>
      <c r="C30" s="56" t="s">
        <v>102</v>
      </c>
      <c r="D30" s="55">
        <v>44201</v>
      </c>
      <c r="E30" s="55" t="s">
        <v>72</v>
      </c>
      <c r="F30" s="56" t="s">
        <v>97</v>
      </c>
      <c r="G30" s="21" t="s">
        <v>270</v>
      </c>
    </row>
    <row r="31" spans="1:7" ht="15" customHeight="1" x14ac:dyDescent="0.25">
      <c r="A31" s="75">
        <v>28822065</v>
      </c>
      <c r="B31" s="56" t="s">
        <v>103</v>
      </c>
      <c r="C31" s="56" t="s">
        <v>59</v>
      </c>
      <c r="D31" s="55">
        <v>44161</v>
      </c>
      <c r="E31" s="55" t="s">
        <v>72</v>
      </c>
      <c r="F31" s="56" t="s">
        <v>97</v>
      </c>
      <c r="G31" s="21" t="s">
        <v>263</v>
      </c>
    </row>
    <row r="32" spans="1:7" ht="15" customHeight="1" x14ac:dyDescent="0.25">
      <c r="A32" s="75">
        <v>52155206</v>
      </c>
      <c r="B32" s="56" t="s">
        <v>104</v>
      </c>
      <c r="C32" s="56" t="s">
        <v>59</v>
      </c>
      <c r="D32" s="55">
        <v>44147</v>
      </c>
      <c r="E32" s="55" t="s">
        <v>72</v>
      </c>
      <c r="F32" s="56" t="s">
        <v>97</v>
      </c>
      <c r="G32" s="21" t="s">
        <v>263</v>
      </c>
    </row>
    <row r="33" spans="1:7" ht="15" customHeight="1" x14ac:dyDescent="0.25">
      <c r="A33" s="75">
        <v>1022955687</v>
      </c>
      <c r="B33" s="56" t="s">
        <v>105</v>
      </c>
      <c r="C33" s="56" t="s">
        <v>59</v>
      </c>
      <c r="D33" s="55">
        <v>44175</v>
      </c>
      <c r="E33" s="55" t="s">
        <v>72</v>
      </c>
      <c r="F33" s="56" t="s">
        <v>97</v>
      </c>
      <c r="G33" s="21" t="s">
        <v>263</v>
      </c>
    </row>
    <row r="34" spans="1:7" ht="15" customHeight="1" x14ac:dyDescent="0.25">
      <c r="A34" s="75">
        <v>1032365545</v>
      </c>
      <c r="B34" s="56" t="s">
        <v>107</v>
      </c>
      <c r="C34" s="56" t="s">
        <v>59</v>
      </c>
      <c r="D34" s="55">
        <v>44161</v>
      </c>
      <c r="E34" s="55" t="s">
        <v>72</v>
      </c>
      <c r="F34" s="56" t="s">
        <v>106</v>
      </c>
      <c r="G34" s="21" t="s">
        <v>263</v>
      </c>
    </row>
    <row r="35" spans="1:7" ht="15" customHeight="1" x14ac:dyDescent="0.25">
      <c r="A35" s="75">
        <v>1070949715</v>
      </c>
      <c r="B35" s="56" t="s">
        <v>108</v>
      </c>
      <c r="C35" s="56" t="s">
        <v>59</v>
      </c>
      <c r="D35" s="55">
        <v>44201</v>
      </c>
      <c r="E35" s="55" t="s">
        <v>72</v>
      </c>
      <c r="F35" s="56" t="s">
        <v>97</v>
      </c>
      <c r="G35" s="21" t="s">
        <v>267</v>
      </c>
    </row>
    <row r="36" spans="1:7" ht="15" customHeight="1" x14ac:dyDescent="0.25">
      <c r="A36" s="75">
        <v>21176338</v>
      </c>
      <c r="B36" s="56" t="s">
        <v>109</v>
      </c>
      <c r="C36" s="56" t="s">
        <v>110</v>
      </c>
      <c r="D36" s="55">
        <v>41013</v>
      </c>
      <c r="E36" s="55" t="s">
        <v>111</v>
      </c>
      <c r="F36" s="56" t="s">
        <v>97</v>
      </c>
      <c r="G36" s="21" t="s">
        <v>267</v>
      </c>
    </row>
    <row r="37" spans="1:7" ht="15" customHeight="1" x14ac:dyDescent="0.25">
      <c r="A37" s="75">
        <v>80499017</v>
      </c>
      <c r="B37" s="56" t="s">
        <v>113</v>
      </c>
      <c r="C37" s="56" t="s">
        <v>59</v>
      </c>
      <c r="D37" s="55">
        <v>43850</v>
      </c>
      <c r="E37" s="55" t="s">
        <v>60</v>
      </c>
      <c r="F37" s="56" t="s">
        <v>112</v>
      </c>
      <c r="G37" s="21" t="s">
        <v>269</v>
      </c>
    </row>
    <row r="38" spans="1:7" ht="15" customHeight="1" x14ac:dyDescent="0.25">
      <c r="A38" s="75">
        <v>79792290</v>
      </c>
      <c r="B38" s="56" t="s">
        <v>114</v>
      </c>
      <c r="C38" s="56" t="s">
        <v>59</v>
      </c>
      <c r="D38" s="55">
        <v>44201</v>
      </c>
      <c r="E38" s="55" t="s">
        <v>72</v>
      </c>
      <c r="F38" s="56" t="s">
        <v>112</v>
      </c>
      <c r="G38" s="21" t="s">
        <v>270</v>
      </c>
    </row>
    <row r="39" spans="1:7" ht="15" customHeight="1" x14ac:dyDescent="0.25">
      <c r="A39" s="75">
        <v>93438344</v>
      </c>
      <c r="B39" s="56" t="s">
        <v>115</v>
      </c>
      <c r="C39" s="56" t="s">
        <v>59</v>
      </c>
      <c r="D39" s="55">
        <v>44140</v>
      </c>
      <c r="E39" s="55" t="s">
        <v>72</v>
      </c>
      <c r="F39" s="56" t="s">
        <v>112</v>
      </c>
      <c r="G39" s="21" t="s">
        <v>263</v>
      </c>
    </row>
    <row r="40" spans="1:7" ht="15" customHeight="1" x14ac:dyDescent="0.25">
      <c r="A40" s="75">
        <v>63543708</v>
      </c>
      <c r="B40" s="56" t="s">
        <v>116</v>
      </c>
      <c r="C40" s="73" t="s">
        <v>64</v>
      </c>
      <c r="D40" s="55">
        <v>44161</v>
      </c>
      <c r="E40" s="55" t="s">
        <v>72</v>
      </c>
      <c r="F40" s="56" t="s">
        <v>112</v>
      </c>
      <c r="G40" s="21" t="s">
        <v>263</v>
      </c>
    </row>
    <row r="41" spans="1:7" ht="15" customHeight="1" x14ac:dyDescent="0.25">
      <c r="A41" s="75">
        <v>1075233626</v>
      </c>
      <c r="B41" s="56" t="s">
        <v>117</v>
      </c>
      <c r="C41" s="56" t="s">
        <v>59</v>
      </c>
      <c r="D41" s="55">
        <v>44147</v>
      </c>
      <c r="E41" s="55" t="s">
        <v>72</v>
      </c>
      <c r="F41" s="56" t="s">
        <v>112</v>
      </c>
      <c r="G41" s="21" t="s">
        <v>263</v>
      </c>
    </row>
    <row r="42" spans="1:7" ht="15" customHeight="1" x14ac:dyDescent="0.25">
      <c r="A42" s="75">
        <v>79740632</v>
      </c>
      <c r="B42" s="56" t="s">
        <v>118</v>
      </c>
      <c r="C42" s="56" t="s">
        <v>59</v>
      </c>
      <c r="D42" s="55">
        <v>44161</v>
      </c>
      <c r="E42" s="55" t="s">
        <v>72</v>
      </c>
      <c r="F42" s="56" t="s">
        <v>112</v>
      </c>
      <c r="G42" s="21" t="s">
        <v>263</v>
      </c>
    </row>
    <row r="43" spans="1:7" ht="15" customHeight="1" x14ac:dyDescent="0.25">
      <c r="A43" s="75">
        <v>1049603968</v>
      </c>
      <c r="B43" s="56" t="s">
        <v>119</v>
      </c>
      <c r="C43" s="56" t="s">
        <v>59</v>
      </c>
      <c r="D43" s="55">
        <v>44228</v>
      </c>
      <c r="E43" s="55" t="s">
        <v>72</v>
      </c>
      <c r="F43" s="56" t="s">
        <v>112</v>
      </c>
      <c r="G43" s="21" t="s">
        <v>263</v>
      </c>
    </row>
    <row r="44" spans="1:7" ht="15" customHeight="1" x14ac:dyDescent="0.25">
      <c r="A44" s="75">
        <v>79670056</v>
      </c>
      <c r="B44" s="56" t="s">
        <v>120</v>
      </c>
      <c r="C44" s="56" t="s">
        <v>121</v>
      </c>
      <c r="D44" s="55">
        <v>44175</v>
      </c>
      <c r="E44" s="55" t="s">
        <v>72</v>
      </c>
      <c r="F44" s="56" t="s">
        <v>112</v>
      </c>
      <c r="G44" s="21" t="s">
        <v>263</v>
      </c>
    </row>
    <row r="45" spans="1:7" ht="15" customHeight="1" x14ac:dyDescent="0.25">
      <c r="A45" s="75">
        <v>80897407</v>
      </c>
      <c r="B45" s="56" t="s">
        <v>122</v>
      </c>
      <c r="C45" s="56" t="s">
        <v>121</v>
      </c>
      <c r="D45" s="55">
        <v>44348</v>
      </c>
      <c r="E45" s="55" t="s">
        <v>72</v>
      </c>
      <c r="F45" s="56" t="s">
        <v>112</v>
      </c>
      <c r="G45" s="21" t="s">
        <v>271</v>
      </c>
    </row>
    <row r="46" spans="1:7" ht="15" customHeight="1" x14ac:dyDescent="0.25">
      <c r="A46" s="75">
        <v>79985040</v>
      </c>
      <c r="B46" s="56" t="s">
        <v>124</v>
      </c>
      <c r="C46" s="56" t="s">
        <v>59</v>
      </c>
      <c r="D46" s="55">
        <v>44256</v>
      </c>
      <c r="E46" s="55" t="s">
        <v>72</v>
      </c>
      <c r="F46" s="56" t="s">
        <v>112</v>
      </c>
      <c r="G46" s="21" t="s">
        <v>267</v>
      </c>
    </row>
    <row r="47" spans="1:7" ht="15" customHeight="1" x14ac:dyDescent="0.25">
      <c r="A47" s="75">
        <v>52159345</v>
      </c>
      <c r="B47" s="56" t="s">
        <v>123</v>
      </c>
      <c r="C47" s="56" t="s">
        <v>64</v>
      </c>
      <c r="D47" s="55">
        <v>44440</v>
      </c>
      <c r="E47" s="55" t="s">
        <v>72</v>
      </c>
      <c r="F47" s="56" t="s">
        <v>112</v>
      </c>
      <c r="G47" s="21" t="s">
        <v>267</v>
      </c>
    </row>
    <row r="48" spans="1:7" ht="15" customHeight="1" x14ac:dyDescent="0.25">
      <c r="A48" s="75">
        <v>39690723</v>
      </c>
      <c r="B48" s="56" t="s">
        <v>125</v>
      </c>
      <c r="C48" s="56" t="s">
        <v>59</v>
      </c>
      <c r="D48" s="55">
        <v>44147</v>
      </c>
      <c r="E48" s="55" t="s">
        <v>72</v>
      </c>
      <c r="F48" s="56" t="s">
        <v>112</v>
      </c>
      <c r="G48" s="21" t="s">
        <v>268</v>
      </c>
    </row>
    <row r="49" spans="1:7" ht="15" customHeight="1" x14ac:dyDescent="0.25">
      <c r="A49" s="75">
        <v>1018440923</v>
      </c>
      <c r="B49" s="56" t="s">
        <v>126</v>
      </c>
      <c r="C49" s="56" t="s">
        <v>64</v>
      </c>
      <c r="D49" s="55">
        <v>44147</v>
      </c>
      <c r="E49" s="55" t="s">
        <v>72</v>
      </c>
      <c r="F49" s="56" t="s">
        <v>112</v>
      </c>
      <c r="G49" s="21" t="s">
        <v>264</v>
      </c>
    </row>
    <row r="50" spans="1:7" ht="15" customHeight="1" x14ac:dyDescent="0.25">
      <c r="A50" s="78">
        <v>1018438206</v>
      </c>
      <c r="B50" s="77" t="s">
        <v>128</v>
      </c>
      <c r="C50" s="77" t="s">
        <v>59</v>
      </c>
      <c r="D50" s="76">
        <v>44992</v>
      </c>
      <c r="E50" s="76" t="s">
        <v>60</v>
      </c>
      <c r="F50" s="77" t="s">
        <v>127</v>
      </c>
      <c r="G50" s="21" t="s">
        <v>272</v>
      </c>
    </row>
    <row r="51" spans="1:7" ht="15" customHeight="1" x14ac:dyDescent="0.25">
      <c r="A51" s="75">
        <v>4052671</v>
      </c>
      <c r="B51" s="56" t="s">
        <v>129</v>
      </c>
      <c r="C51" s="56" t="s">
        <v>59</v>
      </c>
      <c r="D51" s="55">
        <v>44846</v>
      </c>
      <c r="E51" s="55" t="s">
        <v>60</v>
      </c>
      <c r="F51" s="56" t="s">
        <v>127</v>
      </c>
      <c r="G51" s="21" t="s">
        <v>266</v>
      </c>
    </row>
    <row r="52" spans="1:7" ht="15" customHeight="1" x14ac:dyDescent="0.25">
      <c r="A52" s="75">
        <v>52505123</v>
      </c>
      <c r="B52" s="56" t="s">
        <v>130</v>
      </c>
      <c r="C52" s="56" t="s">
        <v>59</v>
      </c>
      <c r="D52" s="55">
        <v>44175</v>
      </c>
      <c r="E52" s="55" t="s">
        <v>72</v>
      </c>
      <c r="F52" s="56" t="s">
        <v>127</v>
      </c>
      <c r="G52" s="21" t="s">
        <v>266</v>
      </c>
    </row>
    <row r="53" spans="1:7" ht="15" customHeight="1" x14ac:dyDescent="0.25">
      <c r="A53" s="75">
        <v>2230559</v>
      </c>
      <c r="B53" s="56" t="s">
        <v>131</v>
      </c>
      <c r="C53" s="56" t="s">
        <v>59</v>
      </c>
      <c r="D53" s="55">
        <v>44384</v>
      </c>
      <c r="E53" s="55" t="s">
        <v>72</v>
      </c>
      <c r="F53" s="56" t="s">
        <v>127</v>
      </c>
      <c r="G53" s="21" t="s">
        <v>266</v>
      </c>
    </row>
    <row r="54" spans="1:7" ht="15" customHeight="1" x14ac:dyDescent="0.25">
      <c r="A54" s="75">
        <v>79751974</v>
      </c>
      <c r="B54" s="56" t="s">
        <v>133</v>
      </c>
      <c r="C54" s="56" t="s">
        <v>102</v>
      </c>
      <c r="D54" s="55">
        <v>44237</v>
      </c>
      <c r="E54" s="55" t="s">
        <v>72</v>
      </c>
      <c r="F54" s="56" t="s">
        <v>132</v>
      </c>
      <c r="G54" s="21" t="s">
        <v>266</v>
      </c>
    </row>
    <row r="55" spans="1:7" ht="15" customHeight="1" x14ac:dyDescent="0.25">
      <c r="A55" s="75">
        <v>79485293</v>
      </c>
      <c r="B55" s="56" t="s">
        <v>134</v>
      </c>
      <c r="C55" s="56" t="s">
        <v>64</v>
      </c>
      <c r="D55" s="55">
        <v>42319</v>
      </c>
      <c r="E55" s="55" t="s">
        <v>72</v>
      </c>
      <c r="F55" s="56" t="s">
        <v>127</v>
      </c>
      <c r="G55" s="21" t="s">
        <v>270</v>
      </c>
    </row>
    <row r="56" spans="1:7" ht="15" customHeight="1" x14ac:dyDescent="0.25">
      <c r="A56" s="75">
        <v>63501536</v>
      </c>
      <c r="B56" s="56" t="s">
        <v>136</v>
      </c>
      <c r="C56" s="56" t="s">
        <v>59</v>
      </c>
      <c r="D56" s="55">
        <v>44140</v>
      </c>
      <c r="E56" s="55" t="s">
        <v>72</v>
      </c>
      <c r="F56" s="56" t="s">
        <v>127</v>
      </c>
      <c r="G56" s="21" t="s">
        <v>270</v>
      </c>
    </row>
    <row r="57" spans="1:7" ht="15" customHeight="1" x14ac:dyDescent="0.25">
      <c r="A57" s="75">
        <v>52425537</v>
      </c>
      <c r="B57" s="56" t="s">
        <v>137</v>
      </c>
      <c r="C57" s="56" t="s">
        <v>59</v>
      </c>
      <c r="D57" s="55">
        <v>44256</v>
      </c>
      <c r="E57" s="55" t="s">
        <v>72</v>
      </c>
      <c r="F57" s="56" t="s">
        <v>127</v>
      </c>
      <c r="G57" s="21" t="s">
        <v>270</v>
      </c>
    </row>
    <row r="58" spans="1:7" ht="15" customHeight="1" x14ac:dyDescent="0.25">
      <c r="A58" s="75">
        <v>79653803</v>
      </c>
      <c r="B58" s="56" t="s">
        <v>138</v>
      </c>
      <c r="C58" s="56" t="s">
        <v>59</v>
      </c>
      <c r="D58" s="55" t="s">
        <v>139</v>
      </c>
      <c r="E58" s="55" t="s">
        <v>72</v>
      </c>
      <c r="F58" s="56" t="s">
        <v>127</v>
      </c>
      <c r="G58" s="21" t="s">
        <v>273</v>
      </c>
    </row>
    <row r="59" spans="1:7" ht="15" customHeight="1" x14ac:dyDescent="0.25">
      <c r="A59" s="75">
        <v>79308612</v>
      </c>
      <c r="B59" s="56" t="s">
        <v>140</v>
      </c>
      <c r="C59" s="56" t="s">
        <v>59</v>
      </c>
      <c r="D59" s="55">
        <v>44175</v>
      </c>
      <c r="E59" s="55" t="s">
        <v>72</v>
      </c>
      <c r="F59" s="56" t="s">
        <v>127</v>
      </c>
      <c r="G59" s="21" t="s">
        <v>263</v>
      </c>
    </row>
    <row r="60" spans="1:7" ht="15" customHeight="1" x14ac:dyDescent="0.25">
      <c r="A60" s="75">
        <v>11342542</v>
      </c>
      <c r="B60" s="56" t="s">
        <v>141</v>
      </c>
      <c r="C60" s="56" t="s">
        <v>59</v>
      </c>
      <c r="D60" s="55">
        <v>44147</v>
      </c>
      <c r="E60" s="55" t="s">
        <v>72</v>
      </c>
      <c r="F60" s="56" t="s">
        <v>127</v>
      </c>
      <c r="G60" s="21" t="s">
        <v>263</v>
      </c>
    </row>
    <row r="61" spans="1:7" ht="15" customHeight="1" x14ac:dyDescent="0.25">
      <c r="A61" s="75">
        <v>79501872</v>
      </c>
      <c r="B61" s="56" t="s">
        <v>142</v>
      </c>
      <c r="C61" s="56" t="s">
        <v>59</v>
      </c>
      <c r="D61" s="55">
        <v>44228</v>
      </c>
      <c r="E61" s="55" t="s">
        <v>72</v>
      </c>
      <c r="F61" s="56" t="s">
        <v>127</v>
      </c>
      <c r="G61" s="21" t="s">
        <v>263</v>
      </c>
    </row>
    <row r="62" spans="1:7" ht="15" customHeight="1" x14ac:dyDescent="0.25">
      <c r="A62" s="75">
        <v>52377133</v>
      </c>
      <c r="B62" s="56" t="s">
        <v>135</v>
      </c>
      <c r="C62" s="56" t="s">
        <v>64</v>
      </c>
      <c r="D62" s="55">
        <v>44291</v>
      </c>
      <c r="E62" s="55" t="s">
        <v>72</v>
      </c>
      <c r="F62" s="56" t="s">
        <v>127</v>
      </c>
      <c r="G62" s="21" t="s">
        <v>263</v>
      </c>
    </row>
    <row r="63" spans="1:7" ht="15" customHeight="1" x14ac:dyDescent="0.25">
      <c r="A63" s="75">
        <v>1033689805</v>
      </c>
      <c r="B63" s="56" t="s">
        <v>143</v>
      </c>
      <c r="C63" s="56" t="s">
        <v>59</v>
      </c>
      <c r="D63" s="55">
        <v>44147</v>
      </c>
      <c r="E63" s="55" t="s">
        <v>72</v>
      </c>
      <c r="F63" s="56" t="s">
        <v>127</v>
      </c>
      <c r="G63" s="21" t="s">
        <v>263</v>
      </c>
    </row>
    <row r="64" spans="1:7" ht="15" customHeight="1" x14ac:dyDescent="0.25">
      <c r="A64" s="75">
        <v>79503317</v>
      </c>
      <c r="B64" s="56" t="s">
        <v>144</v>
      </c>
      <c r="C64" s="56" t="s">
        <v>71</v>
      </c>
      <c r="D64" s="55">
        <v>44837</v>
      </c>
      <c r="E64" s="55" t="s">
        <v>72</v>
      </c>
      <c r="F64" s="56" t="s">
        <v>127</v>
      </c>
      <c r="G64" s="21" t="s">
        <v>267</v>
      </c>
    </row>
    <row r="65" spans="1:7" ht="15" customHeight="1" x14ac:dyDescent="0.25">
      <c r="A65" s="75">
        <v>1018405396</v>
      </c>
      <c r="B65" s="56" t="s">
        <v>145</v>
      </c>
      <c r="C65" s="56" t="s">
        <v>64</v>
      </c>
      <c r="D65" s="55">
        <v>44140</v>
      </c>
      <c r="E65" s="55" t="s">
        <v>72</v>
      </c>
      <c r="F65" s="56" t="s">
        <v>127</v>
      </c>
      <c r="G65" s="21" t="s">
        <v>267</v>
      </c>
    </row>
    <row r="66" spans="1:7" ht="15" customHeight="1" x14ac:dyDescent="0.25">
      <c r="A66" s="75">
        <v>1095912505</v>
      </c>
      <c r="B66" s="56" t="s">
        <v>147</v>
      </c>
      <c r="C66" s="56" t="s">
        <v>59</v>
      </c>
      <c r="D66" s="55">
        <v>44140</v>
      </c>
      <c r="E66" s="55" t="s">
        <v>72</v>
      </c>
      <c r="F66" s="56" t="s">
        <v>127</v>
      </c>
      <c r="G66" s="21" t="s">
        <v>267</v>
      </c>
    </row>
    <row r="67" spans="1:7" ht="15" customHeight="1" x14ac:dyDescent="0.25">
      <c r="A67" s="75">
        <v>80437497</v>
      </c>
      <c r="B67" s="56" t="s">
        <v>148</v>
      </c>
      <c r="C67" s="56" t="s">
        <v>59</v>
      </c>
      <c r="D67" s="55">
        <v>44147</v>
      </c>
      <c r="E67" s="55" t="s">
        <v>72</v>
      </c>
      <c r="F67" s="56" t="s">
        <v>127</v>
      </c>
      <c r="G67" s="21" t="s">
        <v>267</v>
      </c>
    </row>
    <row r="68" spans="1:7" ht="15" customHeight="1" x14ac:dyDescent="0.25">
      <c r="A68" s="75">
        <v>63486950</v>
      </c>
      <c r="B68" s="56" t="s">
        <v>149</v>
      </c>
      <c r="C68" s="56" t="s">
        <v>59</v>
      </c>
      <c r="D68" s="55">
        <v>44256</v>
      </c>
      <c r="E68" s="55" t="s">
        <v>72</v>
      </c>
      <c r="F68" s="56" t="s">
        <v>127</v>
      </c>
      <c r="G68" s="21" t="s">
        <v>267</v>
      </c>
    </row>
    <row r="69" spans="1:7" ht="15" customHeight="1" x14ac:dyDescent="0.25">
      <c r="A69" s="75">
        <v>52466867</v>
      </c>
      <c r="B69" s="56" t="s">
        <v>150</v>
      </c>
      <c r="C69" s="56" t="s">
        <v>59</v>
      </c>
      <c r="D69" s="55">
        <v>44140</v>
      </c>
      <c r="E69" s="55" t="s">
        <v>72</v>
      </c>
      <c r="F69" s="56" t="s">
        <v>127</v>
      </c>
      <c r="G69" s="21" t="s">
        <v>267</v>
      </c>
    </row>
    <row r="70" spans="1:7" ht="15" customHeight="1" x14ac:dyDescent="0.25">
      <c r="A70" s="75">
        <v>1016025309</v>
      </c>
      <c r="B70" s="56" t="s">
        <v>151</v>
      </c>
      <c r="C70" s="56" t="s">
        <v>59</v>
      </c>
      <c r="D70" s="55">
        <v>44147</v>
      </c>
      <c r="E70" s="55" t="s">
        <v>72</v>
      </c>
      <c r="F70" s="56" t="s">
        <v>127</v>
      </c>
      <c r="G70" s="21" t="s">
        <v>268</v>
      </c>
    </row>
    <row r="71" spans="1:7" ht="15" customHeight="1" x14ac:dyDescent="0.25">
      <c r="A71" s="75">
        <v>37946439</v>
      </c>
      <c r="B71" s="56" t="s">
        <v>146</v>
      </c>
      <c r="C71" s="56" t="s">
        <v>64</v>
      </c>
      <c r="D71" s="55">
        <v>44140</v>
      </c>
      <c r="E71" s="55" t="s">
        <v>72</v>
      </c>
      <c r="F71" s="56" t="s">
        <v>127</v>
      </c>
      <c r="G71" s="21" t="s">
        <v>268</v>
      </c>
    </row>
    <row r="72" spans="1:7" ht="15" customHeight="1" x14ac:dyDescent="0.25">
      <c r="A72" s="75">
        <v>1013583381</v>
      </c>
      <c r="B72" s="56" t="s">
        <v>152</v>
      </c>
      <c r="C72" s="56" t="s">
        <v>71</v>
      </c>
      <c r="D72" s="55">
        <v>44837</v>
      </c>
      <c r="E72" s="55" t="s">
        <v>72</v>
      </c>
      <c r="F72" s="56" t="s">
        <v>127</v>
      </c>
      <c r="G72" s="21" t="s">
        <v>268</v>
      </c>
    </row>
    <row r="73" spans="1:7" ht="15" customHeight="1" x14ac:dyDescent="0.25">
      <c r="A73" s="75">
        <v>1022343001</v>
      </c>
      <c r="B73" s="56" t="s">
        <v>153</v>
      </c>
      <c r="C73" s="56" t="s">
        <v>59</v>
      </c>
      <c r="D73" s="55">
        <v>44147</v>
      </c>
      <c r="E73" s="55" t="s">
        <v>72</v>
      </c>
      <c r="F73" s="56" t="s">
        <v>127</v>
      </c>
      <c r="G73" s="21" t="s">
        <v>274</v>
      </c>
    </row>
    <row r="74" spans="1:7" ht="15" customHeight="1" x14ac:dyDescent="0.25">
      <c r="A74" s="75">
        <v>79873827</v>
      </c>
      <c r="B74" s="56" t="s">
        <v>154</v>
      </c>
      <c r="C74" s="56" t="s">
        <v>59</v>
      </c>
      <c r="D74" s="55">
        <v>44140</v>
      </c>
      <c r="E74" s="55" t="s">
        <v>72</v>
      </c>
      <c r="F74" s="56" t="s">
        <v>127</v>
      </c>
      <c r="G74" s="21" t="s">
        <v>264</v>
      </c>
    </row>
    <row r="75" spans="1:7" ht="15" customHeight="1" x14ac:dyDescent="0.25">
      <c r="A75" s="75">
        <v>65706839</v>
      </c>
      <c r="B75" s="56" t="s">
        <v>155</v>
      </c>
      <c r="C75" s="56" t="s">
        <v>71</v>
      </c>
      <c r="D75" s="55">
        <v>44811</v>
      </c>
      <c r="E75" s="55" t="s">
        <v>72</v>
      </c>
      <c r="F75" s="56" t="s">
        <v>127</v>
      </c>
      <c r="G75" s="21" t="s">
        <v>264</v>
      </c>
    </row>
    <row r="76" spans="1:7" ht="15" customHeight="1" x14ac:dyDescent="0.25">
      <c r="A76" s="75">
        <v>1022325029</v>
      </c>
      <c r="B76" s="56" t="s">
        <v>156</v>
      </c>
      <c r="C76" s="56" t="s">
        <v>59</v>
      </c>
      <c r="D76" s="55">
        <v>44140</v>
      </c>
      <c r="E76" s="55" t="s">
        <v>72</v>
      </c>
      <c r="F76" s="56" t="s">
        <v>127</v>
      </c>
      <c r="G76" s="21" t="s">
        <v>264</v>
      </c>
    </row>
    <row r="77" spans="1:7" ht="15" customHeight="1" x14ac:dyDescent="0.25">
      <c r="A77" s="75">
        <v>1023894195</v>
      </c>
      <c r="B77" s="56" t="s">
        <v>157</v>
      </c>
      <c r="C77" s="56" t="s">
        <v>59</v>
      </c>
      <c r="D77" s="55">
        <v>44228</v>
      </c>
      <c r="E77" s="55" t="s">
        <v>72</v>
      </c>
      <c r="F77" s="56" t="s">
        <v>127</v>
      </c>
      <c r="G77" s="21" t="s">
        <v>264</v>
      </c>
    </row>
    <row r="78" spans="1:7" ht="15" customHeight="1" x14ac:dyDescent="0.25">
      <c r="A78" s="75">
        <v>13854781</v>
      </c>
      <c r="B78" s="56" t="s">
        <v>158</v>
      </c>
      <c r="C78" s="56" t="s">
        <v>71</v>
      </c>
      <c r="D78" s="55">
        <v>44866</v>
      </c>
      <c r="E78" s="55" t="s">
        <v>72</v>
      </c>
      <c r="F78" s="56" t="s">
        <v>127</v>
      </c>
      <c r="G78" s="21" t="s">
        <v>264</v>
      </c>
    </row>
    <row r="79" spans="1:7" ht="15" customHeight="1" x14ac:dyDescent="0.25">
      <c r="A79" s="75">
        <v>52070555</v>
      </c>
      <c r="B79" s="56" t="s">
        <v>159</v>
      </c>
      <c r="C79" s="56" t="s">
        <v>59</v>
      </c>
      <c r="D79" s="55">
        <v>35962</v>
      </c>
      <c r="E79" s="55" t="s">
        <v>72</v>
      </c>
      <c r="F79" s="56" t="s">
        <v>127</v>
      </c>
      <c r="G79" s="21" t="s">
        <v>264</v>
      </c>
    </row>
    <row r="80" spans="1:7" ht="15" customHeight="1" x14ac:dyDescent="0.25">
      <c r="A80" s="75">
        <v>52243065</v>
      </c>
      <c r="B80" s="56" t="s">
        <v>160</v>
      </c>
      <c r="C80" s="56" t="s">
        <v>59</v>
      </c>
      <c r="D80" s="55">
        <v>44147</v>
      </c>
      <c r="E80" s="55" t="s">
        <v>72</v>
      </c>
      <c r="F80" s="56" t="s">
        <v>127</v>
      </c>
      <c r="G80" s="21" t="s">
        <v>275</v>
      </c>
    </row>
    <row r="81" spans="1:7" ht="15" customHeight="1" x14ac:dyDescent="0.25">
      <c r="A81" s="75">
        <v>2975559</v>
      </c>
      <c r="B81" s="56" t="s">
        <v>161</v>
      </c>
      <c r="C81" s="56" t="s">
        <v>59</v>
      </c>
      <c r="D81" s="55">
        <v>37895</v>
      </c>
      <c r="E81" s="55" t="s">
        <v>72</v>
      </c>
      <c r="F81" s="56" t="s">
        <v>127</v>
      </c>
      <c r="G81" s="21" t="s">
        <v>275</v>
      </c>
    </row>
    <row r="82" spans="1:7" ht="15" customHeight="1" x14ac:dyDescent="0.25">
      <c r="A82" s="75">
        <v>80360064</v>
      </c>
      <c r="B82" s="56" t="s">
        <v>162</v>
      </c>
      <c r="C82" s="56" t="s">
        <v>59</v>
      </c>
      <c r="D82" s="55">
        <v>36913</v>
      </c>
      <c r="E82" s="55" t="s">
        <v>72</v>
      </c>
      <c r="F82" s="56" t="s">
        <v>127</v>
      </c>
      <c r="G82" s="21" t="s">
        <v>261</v>
      </c>
    </row>
    <row r="83" spans="1:7" ht="15" customHeight="1" x14ac:dyDescent="0.25">
      <c r="A83" s="79"/>
      <c r="B83" s="56" t="s">
        <v>164</v>
      </c>
      <c r="C83" s="73" t="s">
        <v>165</v>
      </c>
      <c r="D83" s="55">
        <v>0</v>
      </c>
      <c r="E83" s="55" t="s">
        <v>60</v>
      </c>
      <c r="F83" s="56" t="s">
        <v>163</v>
      </c>
      <c r="G83" s="21" t="s">
        <v>276</v>
      </c>
    </row>
    <row r="84" spans="1:7" ht="15" customHeight="1" x14ac:dyDescent="0.25">
      <c r="A84" s="75">
        <v>34546921</v>
      </c>
      <c r="B84" s="56" t="s">
        <v>166</v>
      </c>
      <c r="C84" s="56" t="s">
        <v>59</v>
      </c>
      <c r="D84" s="55">
        <v>44256</v>
      </c>
      <c r="E84" s="55" t="s">
        <v>72</v>
      </c>
      <c r="F84" s="56" t="s">
        <v>163</v>
      </c>
      <c r="G84" s="21" t="s">
        <v>266</v>
      </c>
    </row>
    <row r="85" spans="1:7" ht="15" customHeight="1" x14ac:dyDescent="0.25">
      <c r="A85" s="79"/>
      <c r="B85" s="56" t="s">
        <v>167</v>
      </c>
      <c r="C85" s="73" t="s">
        <v>165</v>
      </c>
      <c r="D85" s="55">
        <v>0</v>
      </c>
      <c r="E85" s="55" t="s">
        <v>72</v>
      </c>
      <c r="F85" s="56" t="s">
        <v>163</v>
      </c>
      <c r="G85" s="21" t="s">
        <v>270</v>
      </c>
    </row>
    <row r="86" spans="1:7" ht="15" customHeight="1" x14ac:dyDescent="0.25">
      <c r="A86" s="75">
        <v>51956852</v>
      </c>
      <c r="B86" s="56" t="s">
        <v>169</v>
      </c>
      <c r="C86" s="56" t="s">
        <v>59</v>
      </c>
      <c r="D86" s="55">
        <v>34967</v>
      </c>
      <c r="E86" s="55" t="s">
        <v>72</v>
      </c>
      <c r="F86" s="56" t="s">
        <v>168</v>
      </c>
      <c r="G86" s="21" t="s">
        <v>270</v>
      </c>
    </row>
    <row r="87" spans="1:7" ht="15" customHeight="1" x14ac:dyDescent="0.25">
      <c r="A87" s="75">
        <v>1016018088</v>
      </c>
      <c r="B87" s="56" t="s">
        <v>170</v>
      </c>
      <c r="C87" s="56" t="s">
        <v>59</v>
      </c>
      <c r="D87" s="55">
        <v>44201</v>
      </c>
      <c r="E87" s="55" t="s">
        <v>72</v>
      </c>
      <c r="F87" s="56" t="s">
        <v>163</v>
      </c>
      <c r="G87" s="21" t="s">
        <v>263</v>
      </c>
    </row>
    <row r="88" spans="1:7" ht="15" customHeight="1" x14ac:dyDescent="0.25">
      <c r="A88" s="75">
        <v>7335580</v>
      </c>
      <c r="B88" s="56" t="s">
        <v>171</v>
      </c>
      <c r="C88" s="56" t="s">
        <v>59</v>
      </c>
      <c r="D88" s="55">
        <v>44161</v>
      </c>
      <c r="E88" s="55" t="s">
        <v>72</v>
      </c>
      <c r="F88" s="56" t="s">
        <v>163</v>
      </c>
      <c r="G88" s="21" t="s">
        <v>263</v>
      </c>
    </row>
    <row r="89" spans="1:7" ht="15" customHeight="1" x14ac:dyDescent="0.25">
      <c r="A89" s="75">
        <v>1020759007</v>
      </c>
      <c r="B89" s="56" t="s">
        <v>172</v>
      </c>
      <c r="C89" s="56" t="s">
        <v>59</v>
      </c>
      <c r="D89" s="55">
        <v>44201</v>
      </c>
      <c r="E89" s="55" t="s">
        <v>72</v>
      </c>
      <c r="F89" s="56" t="s">
        <v>163</v>
      </c>
      <c r="G89" s="21" t="s">
        <v>263</v>
      </c>
    </row>
    <row r="90" spans="1:7" ht="15" customHeight="1" x14ac:dyDescent="0.25">
      <c r="A90" s="75">
        <v>80039454</v>
      </c>
      <c r="B90" s="56" t="s">
        <v>173</v>
      </c>
      <c r="C90" s="56" t="s">
        <v>59</v>
      </c>
      <c r="D90" s="55">
        <v>44161</v>
      </c>
      <c r="E90" s="55" t="s">
        <v>72</v>
      </c>
      <c r="F90" s="56" t="s">
        <v>163</v>
      </c>
      <c r="G90" s="21" t="s">
        <v>263</v>
      </c>
    </row>
    <row r="91" spans="1:7" ht="15" customHeight="1" x14ac:dyDescent="0.25">
      <c r="A91" s="75">
        <v>1026273471</v>
      </c>
      <c r="B91" s="56" t="s">
        <v>174</v>
      </c>
      <c r="C91" s="56" t="s">
        <v>59</v>
      </c>
      <c r="D91" s="55">
        <v>44161</v>
      </c>
      <c r="E91" s="55" t="s">
        <v>72</v>
      </c>
      <c r="F91" s="56" t="s">
        <v>163</v>
      </c>
      <c r="G91" s="21" t="s">
        <v>263</v>
      </c>
    </row>
    <row r="92" spans="1:7" ht="15" customHeight="1" x14ac:dyDescent="0.25">
      <c r="A92" s="75">
        <v>53097988</v>
      </c>
      <c r="B92" s="56" t="s">
        <v>175</v>
      </c>
      <c r="C92" s="56" t="s">
        <v>59</v>
      </c>
      <c r="D92" s="55">
        <v>44140</v>
      </c>
      <c r="E92" s="55" t="s">
        <v>72</v>
      </c>
      <c r="F92" s="56" t="s">
        <v>163</v>
      </c>
      <c r="G92" s="21" t="s">
        <v>263</v>
      </c>
    </row>
    <row r="93" spans="1:7" ht="15" customHeight="1" x14ac:dyDescent="0.25">
      <c r="A93" s="75">
        <v>51826551</v>
      </c>
      <c r="B93" s="56" t="s">
        <v>176</v>
      </c>
      <c r="C93" s="56" t="s">
        <v>121</v>
      </c>
      <c r="D93" s="55">
        <v>44237</v>
      </c>
      <c r="E93" s="55" t="s">
        <v>72</v>
      </c>
      <c r="F93" s="56" t="s">
        <v>163</v>
      </c>
      <c r="G93" s="21" t="s">
        <v>263</v>
      </c>
    </row>
    <row r="94" spans="1:7" ht="15" customHeight="1" x14ac:dyDescent="0.25">
      <c r="A94" s="75">
        <v>1032367792</v>
      </c>
      <c r="B94" s="56" t="s">
        <v>177</v>
      </c>
      <c r="C94" s="56" t="s">
        <v>59</v>
      </c>
      <c r="D94" s="55">
        <v>44201</v>
      </c>
      <c r="E94" s="55" t="s">
        <v>72</v>
      </c>
      <c r="F94" s="56" t="s">
        <v>163</v>
      </c>
      <c r="G94" s="21" t="s">
        <v>263</v>
      </c>
    </row>
    <row r="95" spans="1:7" ht="15" customHeight="1" x14ac:dyDescent="0.25">
      <c r="A95" s="75">
        <v>52275588</v>
      </c>
      <c r="B95" s="56" t="s">
        <v>178</v>
      </c>
      <c r="C95" s="56" t="s">
        <v>59</v>
      </c>
      <c r="D95" s="55">
        <v>44621</v>
      </c>
      <c r="E95" s="55" t="s">
        <v>72</v>
      </c>
      <c r="F95" s="56" t="s">
        <v>163</v>
      </c>
      <c r="G95" s="21" t="s">
        <v>267</v>
      </c>
    </row>
    <row r="96" spans="1:7" ht="15" customHeight="1" x14ac:dyDescent="0.25">
      <c r="A96" s="75">
        <v>1024464043</v>
      </c>
      <c r="B96" s="56" t="s">
        <v>179</v>
      </c>
      <c r="C96" s="56" t="s">
        <v>59</v>
      </c>
      <c r="D96" s="55">
        <v>44228</v>
      </c>
      <c r="E96" s="55" t="s">
        <v>72</v>
      </c>
      <c r="F96" s="56" t="s">
        <v>163</v>
      </c>
      <c r="G96" s="21" t="s">
        <v>267</v>
      </c>
    </row>
    <row r="97" spans="1:7" ht="15" customHeight="1" x14ac:dyDescent="0.25">
      <c r="A97" s="75">
        <v>51896670</v>
      </c>
      <c r="B97" s="56" t="s">
        <v>180</v>
      </c>
      <c r="C97" s="56" t="s">
        <v>59</v>
      </c>
      <c r="D97" s="55">
        <v>44161</v>
      </c>
      <c r="E97" s="55" t="s">
        <v>72</v>
      </c>
      <c r="F97" s="56" t="s">
        <v>163</v>
      </c>
      <c r="G97" s="21" t="s">
        <v>260</v>
      </c>
    </row>
    <row r="98" spans="1:7" ht="15" customHeight="1" x14ac:dyDescent="0.25">
      <c r="A98" s="75">
        <v>52115936</v>
      </c>
      <c r="B98" s="56" t="s">
        <v>181</v>
      </c>
      <c r="C98" s="56" t="s">
        <v>59</v>
      </c>
      <c r="D98" s="55">
        <v>44140</v>
      </c>
      <c r="E98" s="55" t="s">
        <v>72</v>
      </c>
      <c r="F98" s="56" t="s">
        <v>163</v>
      </c>
      <c r="G98" s="21" t="s">
        <v>268</v>
      </c>
    </row>
    <row r="99" spans="1:7" ht="15" customHeight="1" x14ac:dyDescent="0.25">
      <c r="A99" s="75">
        <v>80542186</v>
      </c>
      <c r="B99" s="56" t="s">
        <v>183</v>
      </c>
      <c r="C99" s="56" t="s">
        <v>59</v>
      </c>
      <c r="D99" s="55">
        <v>44147</v>
      </c>
      <c r="E99" s="55" t="s">
        <v>72</v>
      </c>
      <c r="F99" s="56" t="s">
        <v>182</v>
      </c>
      <c r="G99" s="21" t="s">
        <v>261</v>
      </c>
    </row>
    <row r="100" spans="1:7" ht="15" customHeight="1" x14ac:dyDescent="0.25">
      <c r="A100" s="75">
        <v>2972114</v>
      </c>
      <c r="B100" s="56" t="s">
        <v>184</v>
      </c>
      <c r="C100" s="56" t="s">
        <v>59</v>
      </c>
      <c r="D100" s="55">
        <v>44140</v>
      </c>
      <c r="E100" s="55" t="s">
        <v>72</v>
      </c>
      <c r="F100" s="56" t="s">
        <v>182</v>
      </c>
      <c r="G100" s="21" t="s">
        <v>261</v>
      </c>
    </row>
    <row r="101" spans="1:7" ht="15" customHeight="1" x14ac:dyDescent="0.25">
      <c r="A101" s="78">
        <v>1010160993</v>
      </c>
      <c r="B101" s="77" t="s">
        <v>186</v>
      </c>
      <c r="C101" s="77" t="s">
        <v>59</v>
      </c>
      <c r="D101" s="76">
        <v>44993</v>
      </c>
      <c r="E101" s="76" t="s">
        <v>60</v>
      </c>
      <c r="F101" s="77" t="s">
        <v>185</v>
      </c>
      <c r="G101" s="21" t="s">
        <v>276</v>
      </c>
    </row>
    <row r="102" spans="1:7" ht="15" customHeight="1" x14ac:dyDescent="0.25">
      <c r="A102" s="75">
        <v>52113872</v>
      </c>
      <c r="B102" s="56" t="s">
        <v>187</v>
      </c>
      <c r="C102" s="56" t="s">
        <v>59</v>
      </c>
      <c r="D102" s="55">
        <v>44140</v>
      </c>
      <c r="E102" s="55" t="s">
        <v>72</v>
      </c>
      <c r="F102" s="56" t="s">
        <v>185</v>
      </c>
      <c r="G102" s="21" t="s">
        <v>266</v>
      </c>
    </row>
    <row r="103" spans="1:7" ht="15" customHeight="1" x14ac:dyDescent="0.25">
      <c r="A103" s="75">
        <v>79966075</v>
      </c>
      <c r="B103" s="56" t="s">
        <v>188</v>
      </c>
      <c r="C103" s="56" t="s">
        <v>59</v>
      </c>
      <c r="D103" s="55">
        <v>44140</v>
      </c>
      <c r="E103" s="55" t="s">
        <v>72</v>
      </c>
      <c r="F103" s="56" t="s">
        <v>185</v>
      </c>
      <c r="G103" s="21" t="s">
        <v>266</v>
      </c>
    </row>
    <row r="104" spans="1:7" ht="15" customHeight="1" x14ac:dyDescent="0.25">
      <c r="A104" s="75">
        <v>51691133</v>
      </c>
      <c r="B104" s="56" t="s">
        <v>189</v>
      </c>
      <c r="C104" s="56" t="s">
        <v>59</v>
      </c>
      <c r="D104" s="55">
        <v>44147</v>
      </c>
      <c r="E104" s="55" t="s">
        <v>72</v>
      </c>
      <c r="F104" s="56" t="s">
        <v>185</v>
      </c>
      <c r="G104" s="21" t="s">
        <v>266</v>
      </c>
    </row>
    <row r="105" spans="1:7" ht="15" customHeight="1" x14ac:dyDescent="0.25">
      <c r="A105" s="75">
        <v>46680456</v>
      </c>
      <c r="B105" s="56" t="s">
        <v>190</v>
      </c>
      <c r="C105" s="56" t="s">
        <v>59</v>
      </c>
      <c r="D105" s="55">
        <v>44384</v>
      </c>
      <c r="E105" s="55" t="s">
        <v>72</v>
      </c>
      <c r="F105" s="56" t="s">
        <v>185</v>
      </c>
      <c r="G105" s="21" t="s">
        <v>270</v>
      </c>
    </row>
    <row r="106" spans="1:7" ht="15" customHeight="1" x14ac:dyDescent="0.25">
      <c r="A106" s="75">
        <v>1065617276</v>
      </c>
      <c r="B106" s="56" t="s">
        <v>191</v>
      </c>
      <c r="C106" s="56" t="s">
        <v>59</v>
      </c>
      <c r="D106" s="55">
        <v>44140</v>
      </c>
      <c r="E106" s="55" t="s">
        <v>72</v>
      </c>
      <c r="F106" s="56" t="s">
        <v>185</v>
      </c>
      <c r="G106" s="21" t="s">
        <v>263</v>
      </c>
    </row>
    <row r="107" spans="1:7" ht="15" customHeight="1" x14ac:dyDescent="0.25">
      <c r="A107" s="75">
        <v>1049626008</v>
      </c>
      <c r="B107" s="56" t="s">
        <v>192</v>
      </c>
      <c r="C107" s="56" t="s">
        <v>59</v>
      </c>
      <c r="D107" s="55">
        <v>44593</v>
      </c>
      <c r="E107" s="55" t="s">
        <v>72</v>
      </c>
      <c r="F107" s="56" t="s">
        <v>185</v>
      </c>
      <c r="G107" s="21" t="s">
        <v>263</v>
      </c>
    </row>
    <row r="108" spans="1:7" ht="15" customHeight="1" x14ac:dyDescent="0.25">
      <c r="A108" s="75">
        <v>1020746153</v>
      </c>
      <c r="B108" s="56" t="s">
        <v>193</v>
      </c>
      <c r="C108" s="56" t="s">
        <v>59</v>
      </c>
      <c r="D108" s="55">
        <v>44319</v>
      </c>
      <c r="E108" s="55" t="s">
        <v>72</v>
      </c>
      <c r="F108" s="56" t="s">
        <v>185</v>
      </c>
      <c r="G108" s="21" t="s">
        <v>263</v>
      </c>
    </row>
    <row r="109" spans="1:7" ht="15" customHeight="1" x14ac:dyDescent="0.25">
      <c r="A109" s="75">
        <v>80772626</v>
      </c>
      <c r="B109" s="56" t="s">
        <v>194</v>
      </c>
      <c r="C109" s="56" t="s">
        <v>59</v>
      </c>
      <c r="D109" s="55">
        <v>44652</v>
      </c>
      <c r="E109" s="55" t="s">
        <v>72</v>
      </c>
      <c r="F109" s="56" t="s">
        <v>185</v>
      </c>
      <c r="G109" s="21" t="s">
        <v>263</v>
      </c>
    </row>
    <row r="110" spans="1:7" ht="15" customHeight="1" x14ac:dyDescent="0.25">
      <c r="A110" s="79"/>
      <c r="B110" s="56" t="s">
        <v>195</v>
      </c>
      <c r="C110" s="56" t="s">
        <v>165</v>
      </c>
      <c r="D110" s="55">
        <v>44228</v>
      </c>
      <c r="E110" s="55" t="s">
        <v>72</v>
      </c>
      <c r="F110" s="56" t="s">
        <v>185</v>
      </c>
      <c r="G110" s="21" t="s">
        <v>263</v>
      </c>
    </row>
    <row r="111" spans="1:7" ht="15" customHeight="1" x14ac:dyDescent="0.25">
      <c r="A111" s="75">
        <v>1013671354</v>
      </c>
      <c r="B111" s="56" t="s">
        <v>196</v>
      </c>
      <c r="C111" s="56" t="s">
        <v>59</v>
      </c>
      <c r="D111" s="55">
        <v>44140</v>
      </c>
      <c r="E111" s="55" t="s">
        <v>72</v>
      </c>
      <c r="F111" s="56" t="s">
        <v>185</v>
      </c>
      <c r="G111" s="21" t="s">
        <v>267</v>
      </c>
    </row>
    <row r="112" spans="1:7" ht="15" customHeight="1" x14ac:dyDescent="0.25">
      <c r="A112" s="75">
        <v>53072312</v>
      </c>
      <c r="B112" s="56" t="s">
        <v>197</v>
      </c>
      <c r="C112" s="56" t="s">
        <v>59</v>
      </c>
      <c r="D112" s="55">
        <v>44161</v>
      </c>
      <c r="E112" s="55" t="s">
        <v>72</v>
      </c>
      <c r="F112" s="56" t="s">
        <v>185</v>
      </c>
      <c r="G112" s="21" t="s">
        <v>267</v>
      </c>
    </row>
    <row r="113" spans="1:7" ht="15" customHeight="1" x14ac:dyDescent="0.25">
      <c r="A113" s="75">
        <v>60294214</v>
      </c>
      <c r="B113" s="56" t="s">
        <v>198</v>
      </c>
      <c r="C113" s="56" t="s">
        <v>59</v>
      </c>
      <c r="D113" s="55">
        <v>44161</v>
      </c>
      <c r="E113" s="55" t="s">
        <v>72</v>
      </c>
      <c r="F113" s="56" t="s">
        <v>185</v>
      </c>
      <c r="G113" s="21" t="s">
        <v>267</v>
      </c>
    </row>
    <row r="114" spans="1:7" ht="15" customHeight="1" x14ac:dyDescent="0.25">
      <c r="A114" s="75">
        <v>79890393</v>
      </c>
      <c r="B114" s="56" t="s">
        <v>199</v>
      </c>
      <c r="C114" s="56" t="s">
        <v>59</v>
      </c>
      <c r="D114" s="55">
        <v>44147</v>
      </c>
      <c r="E114" s="55" t="s">
        <v>72</v>
      </c>
      <c r="F114" s="56" t="s">
        <v>185</v>
      </c>
      <c r="G114" s="21" t="s">
        <v>267</v>
      </c>
    </row>
    <row r="115" spans="1:7" ht="15" customHeight="1" x14ac:dyDescent="0.25">
      <c r="A115" s="75">
        <v>80513360</v>
      </c>
      <c r="B115" s="56" t="s">
        <v>201</v>
      </c>
      <c r="C115" s="56" t="s">
        <v>59</v>
      </c>
      <c r="D115" s="55">
        <v>43871</v>
      </c>
      <c r="E115" s="55" t="s">
        <v>60</v>
      </c>
      <c r="F115" s="56" t="s">
        <v>200</v>
      </c>
      <c r="G115" s="21" t="s">
        <v>276</v>
      </c>
    </row>
    <row r="116" spans="1:7" ht="15" customHeight="1" x14ac:dyDescent="0.25">
      <c r="A116" s="75">
        <v>36755660</v>
      </c>
      <c r="B116" s="56" t="s">
        <v>202</v>
      </c>
      <c r="C116" s="56" t="s">
        <v>59</v>
      </c>
      <c r="D116" s="55">
        <v>44147</v>
      </c>
      <c r="E116" s="55" t="s">
        <v>72</v>
      </c>
      <c r="F116" s="56" t="s">
        <v>200</v>
      </c>
      <c r="G116" s="21" t="s">
        <v>266</v>
      </c>
    </row>
    <row r="117" spans="1:7" ht="15" customHeight="1" x14ac:dyDescent="0.25">
      <c r="A117" s="75">
        <v>94325139</v>
      </c>
      <c r="B117" s="56" t="s">
        <v>203</v>
      </c>
      <c r="C117" s="56" t="s">
        <v>59</v>
      </c>
      <c r="D117" s="55">
        <v>44147</v>
      </c>
      <c r="E117" s="55" t="s">
        <v>72</v>
      </c>
      <c r="F117" s="56" t="s">
        <v>200</v>
      </c>
      <c r="G117" s="21" t="s">
        <v>266</v>
      </c>
    </row>
    <row r="118" spans="1:7" ht="15" customHeight="1" x14ac:dyDescent="0.25">
      <c r="A118" s="75">
        <v>80243292</v>
      </c>
      <c r="B118" s="56" t="s">
        <v>204</v>
      </c>
      <c r="C118" s="56" t="s">
        <v>59</v>
      </c>
      <c r="D118" s="55">
        <v>44140</v>
      </c>
      <c r="E118" s="55" t="s">
        <v>72</v>
      </c>
      <c r="F118" s="56" t="s">
        <v>200</v>
      </c>
      <c r="G118" s="21" t="s">
        <v>270</v>
      </c>
    </row>
    <row r="119" spans="1:7" ht="15" customHeight="1" x14ac:dyDescent="0.25">
      <c r="A119" s="75">
        <v>1070964814</v>
      </c>
      <c r="B119" s="56" t="s">
        <v>205</v>
      </c>
      <c r="C119" s="56" t="s">
        <v>59</v>
      </c>
      <c r="D119" s="55">
        <v>44161</v>
      </c>
      <c r="E119" s="55" t="s">
        <v>72</v>
      </c>
      <c r="F119" s="56" t="s">
        <v>200</v>
      </c>
      <c r="G119" s="21" t="s">
        <v>263</v>
      </c>
    </row>
    <row r="120" spans="1:7" ht="15" customHeight="1" x14ac:dyDescent="0.25">
      <c r="A120" s="75">
        <v>52525566</v>
      </c>
      <c r="B120" s="56" t="s">
        <v>206</v>
      </c>
      <c r="C120" s="56" t="s">
        <v>59</v>
      </c>
      <c r="D120" s="55">
        <v>44652</v>
      </c>
      <c r="E120" s="55" t="s">
        <v>72</v>
      </c>
      <c r="F120" s="56" t="s">
        <v>200</v>
      </c>
      <c r="G120" s="21" t="s">
        <v>263</v>
      </c>
    </row>
    <row r="121" spans="1:7" ht="15" customHeight="1" x14ac:dyDescent="0.25">
      <c r="A121" s="75">
        <v>52664169</v>
      </c>
      <c r="B121" s="56" t="s">
        <v>207</v>
      </c>
      <c r="C121" s="56" t="s">
        <v>59</v>
      </c>
      <c r="D121" s="55">
        <v>44175</v>
      </c>
      <c r="E121" s="55" t="s">
        <v>72</v>
      </c>
      <c r="F121" s="56" t="s">
        <v>200</v>
      </c>
      <c r="G121" s="21" t="s">
        <v>263</v>
      </c>
    </row>
    <row r="122" spans="1:7" ht="15" customHeight="1" x14ac:dyDescent="0.25">
      <c r="A122" s="75">
        <v>79886153</v>
      </c>
      <c r="B122" s="56" t="s">
        <v>208</v>
      </c>
      <c r="C122" s="56" t="s">
        <v>59</v>
      </c>
      <c r="D122" s="55">
        <v>44201</v>
      </c>
      <c r="E122" s="55" t="s">
        <v>72</v>
      </c>
      <c r="F122" s="56" t="s">
        <v>200</v>
      </c>
      <c r="G122" s="21" t="s">
        <v>263</v>
      </c>
    </row>
    <row r="123" spans="1:7" ht="15" customHeight="1" x14ac:dyDescent="0.25">
      <c r="A123" s="75">
        <v>52270597</v>
      </c>
      <c r="B123" s="56" t="s">
        <v>209</v>
      </c>
      <c r="C123" s="56" t="s">
        <v>71</v>
      </c>
      <c r="D123" s="55">
        <v>44866</v>
      </c>
      <c r="E123" s="55" t="s">
        <v>72</v>
      </c>
      <c r="F123" s="56" t="s">
        <v>200</v>
      </c>
      <c r="G123" s="21" t="s">
        <v>263</v>
      </c>
    </row>
    <row r="124" spans="1:7" ht="15" customHeight="1" x14ac:dyDescent="0.25">
      <c r="A124" s="75">
        <v>34330964</v>
      </c>
      <c r="B124" s="56" t="s">
        <v>51</v>
      </c>
      <c r="C124" s="56" t="s">
        <v>210</v>
      </c>
      <c r="D124" s="55">
        <v>44256</v>
      </c>
      <c r="E124" s="55" t="s">
        <v>72</v>
      </c>
      <c r="F124" s="56" t="s">
        <v>200</v>
      </c>
      <c r="G124" s="21" t="s">
        <v>263</v>
      </c>
    </row>
    <row r="125" spans="1:7" ht="15" customHeight="1" x14ac:dyDescent="0.25">
      <c r="A125" s="75">
        <v>1016031797</v>
      </c>
      <c r="B125" s="56" t="s">
        <v>211</v>
      </c>
      <c r="C125" s="56" t="s">
        <v>71</v>
      </c>
      <c r="D125" s="55">
        <v>44866</v>
      </c>
      <c r="E125" s="55" t="s">
        <v>72</v>
      </c>
      <c r="F125" s="56" t="s">
        <v>200</v>
      </c>
      <c r="G125" s="21" t="s">
        <v>263</v>
      </c>
    </row>
    <row r="126" spans="1:7" ht="15" customHeight="1" x14ac:dyDescent="0.25">
      <c r="A126" s="75">
        <v>80879761</v>
      </c>
      <c r="B126" s="56" t="s">
        <v>212</v>
      </c>
      <c r="C126" s="56" t="s">
        <v>59</v>
      </c>
      <c r="D126" s="55">
        <v>44140</v>
      </c>
      <c r="E126" s="55" t="s">
        <v>72</v>
      </c>
      <c r="F126" s="56" t="s">
        <v>200</v>
      </c>
      <c r="G126" s="21" t="s">
        <v>263</v>
      </c>
    </row>
    <row r="127" spans="1:7" ht="15" customHeight="1" x14ac:dyDescent="0.25">
      <c r="A127" s="75">
        <v>1037606910</v>
      </c>
      <c r="B127" s="56" t="s">
        <v>213</v>
      </c>
      <c r="C127" s="56" t="s">
        <v>59</v>
      </c>
      <c r="D127" s="55">
        <v>44147</v>
      </c>
      <c r="E127" s="55" t="s">
        <v>72</v>
      </c>
      <c r="F127" s="56" t="s">
        <v>200</v>
      </c>
      <c r="G127" s="21" t="s">
        <v>271</v>
      </c>
    </row>
    <row r="128" spans="1:7" ht="15" customHeight="1" x14ac:dyDescent="0.25">
      <c r="A128" s="79"/>
      <c r="B128" s="56" t="s">
        <v>214</v>
      </c>
      <c r="C128" s="56" t="s">
        <v>165</v>
      </c>
      <c r="D128" s="55">
        <v>44473</v>
      </c>
      <c r="E128" s="55" t="s">
        <v>72</v>
      </c>
      <c r="F128" s="56" t="s">
        <v>200</v>
      </c>
      <c r="G128" s="21" t="s">
        <v>271</v>
      </c>
    </row>
    <row r="129" spans="1:7" ht="15" customHeight="1" x14ac:dyDescent="0.25">
      <c r="A129" s="75">
        <v>1032416847</v>
      </c>
      <c r="B129" s="56" t="s">
        <v>215</v>
      </c>
      <c r="C129" s="56" t="s">
        <v>64</v>
      </c>
      <c r="D129" s="55">
        <v>44147</v>
      </c>
      <c r="E129" s="55" t="s">
        <v>72</v>
      </c>
      <c r="F129" s="56" t="s">
        <v>200</v>
      </c>
      <c r="G129" s="21" t="s">
        <v>267</v>
      </c>
    </row>
    <row r="130" spans="1:7" ht="15" customHeight="1" x14ac:dyDescent="0.25">
      <c r="A130" s="75">
        <v>25221951</v>
      </c>
      <c r="B130" s="56" t="s">
        <v>216</v>
      </c>
      <c r="C130" s="56" t="s">
        <v>59</v>
      </c>
      <c r="D130" s="55">
        <v>42355</v>
      </c>
      <c r="E130" s="55" t="s">
        <v>72</v>
      </c>
      <c r="F130" s="56" t="s">
        <v>200</v>
      </c>
      <c r="G130" s="21" t="s">
        <v>268</v>
      </c>
    </row>
    <row r="131" spans="1:7" ht="15" customHeight="1" x14ac:dyDescent="0.25">
      <c r="A131" s="75">
        <v>3182611</v>
      </c>
      <c r="B131" s="56" t="s">
        <v>218</v>
      </c>
      <c r="C131" s="56" t="s">
        <v>59</v>
      </c>
      <c r="D131" s="55">
        <v>44147</v>
      </c>
      <c r="E131" s="55" t="s">
        <v>72</v>
      </c>
      <c r="F131" s="56" t="s">
        <v>217</v>
      </c>
      <c r="G131" s="21" t="s">
        <v>261</v>
      </c>
    </row>
    <row r="132" spans="1:7" ht="15" customHeight="1" x14ac:dyDescent="0.25">
      <c r="A132" s="75">
        <v>74859350</v>
      </c>
      <c r="B132" s="56" t="s">
        <v>220</v>
      </c>
      <c r="C132" s="56" t="s">
        <v>59</v>
      </c>
      <c r="D132" s="55">
        <v>44825</v>
      </c>
      <c r="E132" s="55" t="s">
        <v>60</v>
      </c>
      <c r="F132" s="56" t="s">
        <v>219</v>
      </c>
      <c r="G132" s="21" t="s">
        <v>276</v>
      </c>
    </row>
    <row r="133" spans="1:7" ht="15" customHeight="1" x14ac:dyDescent="0.25">
      <c r="A133" s="75">
        <v>36069400</v>
      </c>
      <c r="B133" s="56" t="s">
        <v>221</v>
      </c>
      <c r="C133" s="56" t="s">
        <v>59</v>
      </c>
      <c r="D133" s="55">
        <v>44140</v>
      </c>
      <c r="E133" s="55" t="s">
        <v>72</v>
      </c>
      <c r="F133" s="56" t="s">
        <v>219</v>
      </c>
      <c r="G133" s="21" t="s">
        <v>266</v>
      </c>
    </row>
    <row r="134" spans="1:7" ht="15" customHeight="1" x14ac:dyDescent="0.25">
      <c r="A134" s="75">
        <v>51557261</v>
      </c>
      <c r="B134" s="56" t="s">
        <v>222</v>
      </c>
      <c r="C134" s="56" t="s">
        <v>59</v>
      </c>
      <c r="D134" s="55">
        <v>34780</v>
      </c>
      <c r="E134" s="55" t="s">
        <v>72</v>
      </c>
      <c r="F134" s="56" t="s">
        <v>219</v>
      </c>
      <c r="G134" s="21" t="s">
        <v>266</v>
      </c>
    </row>
    <row r="135" spans="1:7" ht="15" customHeight="1" x14ac:dyDescent="0.25">
      <c r="A135" s="75">
        <v>52554333</v>
      </c>
      <c r="B135" s="56" t="s">
        <v>223</v>
      </c>
      <c r="C135" s="56" t="s">
        <v>71</v>
      </c>
      <c r="D135" s="55">
        <v>44866</v>
      </c>
      <c r="E135" s="55" t="s">
        <v>72</v>
      </c>
      <c r="F135" s="56" t="s">
        <v>219</v>
      </c>
      <c r="G135" s="21" t="s">
        <v>270</v>
      </c>
    </row>
    <row r="136" spans="1:7" ht="15" customHeight="1" x14ac:dyDescent="0.25">
      <c r="A136" s="75">
        <v>33366247</v>
      </c>
      <c r="B136" s="56" t="s">
        <v>224</v>
      </c>
      <c r="C136" s="56" t="s">
        <v>59</v>
      </c>
      <c r="D136" s="55">
        <v>44147</v>
      </c>
      <c r="E136" s="55" t="s">
        <v>72</v>
      </c>
      <c r="F136" s="56" t="s">
        <v>219</v>
      </c>
      <c r="G136" s="21" t="s">
        <v>270</v>
      </c>
    </row>
    <row r="137" spans="1:7" ht="15" customHeight="1" x14ac:dyDescent="0.25">
      <c r="A137" s="75">
        <v>1016014396</v>
      </c>
      <c r="B137" s="56" t="s">
        <v>225</v>
      </c>
      <c r="C137" s="56" t="s">
        <v>59</v>
      </c>
      <c r="D137" s="55">
        <v>44140</v>
      </c>
      <c r="E137" s="55" t="s">
        <v>72</v>
      </c>
      <c r="F137" s="56" t="s">
        <v>219</v>
      </c>
      <c r="G137" s="21" t="s">
        <v>263</v>
      </c>
    </row>
    <row r="138" spans="1:7" ht="15" customHeight="1" x14ac:dyDescent="0.25">
      <c r="A138" s="75">
        <v>53160417</v>
      </c>
      <c r="B138" s="56" t="s">
        <v>226</v>
      </c>
      <c r="C138" s="56" t="s">
        <v>59</v>
      </c>
      <c r="D138" s="55">
        <v>44147</v>
      </c>
      <c r="E138" s="55" t="s">
        <v>72</v>
      </c>
      <c r="F138" s="56" t="s">
        <v>219</v>
      </c>
      <c r="G138" s="21" t="s">
        <v>263</v>
      </c>
    </row>
    <row r="139" spans="1:7" ht="15" customHeight="1" x14ac:dyDescent="0.25">
      <c r="A139" s="75">
        <v>51713042</v>
      </c>
      <c r="B139" s="56" t="s">
        <v>227</v>
      </c>
      <c r="C139" s="56" t="s">
        <v>59</v>
      </c>
      <c r="D139" s="55">
        <v>44175</v>
      </c>
      <c r="E139" s="55" t="s">
        <v>72</v>
      </c>
      <c r="F139" s="56" t="s">
        <v>219</v>
      </c>
      <c r="G139" s="21" t="s">
        <v>263</v>
      </c>
    </row>
    <row r="140" spans="1:7" ht="15" customHeight="1" x14ac:dyDescent="0.25">
      <c r="A140" s="75">
        <v>79422051</v>
      </c>
      <c r="B140" s="56" t="s">
        <v>228</v>
      </c>
      <c r="C140" s="56" t="s">
        <v>59</v>
      </c>
      <c r="D140" s="55">
        <v>44161</v>
      </c>
      <c r="E140" s="55" t="s">
        <v>72</v>
      </c>
      <c r="F140" s="56" t="s">
        <v>219</v>
      </c>
      <c r="G140" s="21" t="s">
        <v>263</v>
      </c>
    </row>
    <row r="141" spans="1:7" ht="15" customHeight="1" x14ac:dyDescent="0.25">
      <c r="A141" s="75">
        <v>80068486</v>
      </c>
      <c r="B141" s="56" t="s">
        <v>229</v>
      </c>
      <c r="C141" s="56" t="s">
        <v>71</v>
      </c>
      <c r="D141" s="55">
        <v>44805</v>
      </c>
      <c r="E141" s="55" t="s">
        <v>72</v>
      </c>
      <c r="F141" s="56" t="s">
        <v>219</v>
      </c>
      <c r="G141" s="21" t="s">
        <v>263</v>
      </c>
    </row>
    <row r="142" spans="1:7" ht="15" customHeight="1" x14ac:dyDescent="0.25">
      <c r="A142" s="75">
        <v>1032442320</v>
      </c>
      <c r="B142" s="56" t="s">
        <v>230</v>
      </c>
      <c r="C142" s="56" t="s">
        <v>59</v>
      </c>
      <c r="D142" s="55">
        <v>44140</v>
      </c>
      <c r="E142" s="55" t="s">
        <v>72</v>
      </c>
      <c r="F142" s="56" t="s">
        <v>219</v>
      </c>
      <c r="G142" s="21" t="s">
        <v>263</v>
      </c>
    </row>
    <row r="143" spans="1:7" ht="15" customHeight="1" x14ac:dyDescent="0.25">
      <c r="A143" s="75">
        <v>1095510114</v>
      </c>
      <c r="B143" s="56" t="s">
        <v>231</v>
      </c>
      <c r="C143" s="56" t="s">
        <v>59</v>
      </c>
      <c r="D143" s="55">
        <v>44348</v>
      </c>
      <c r="E143" s="55" t="s">
        <v>72</v>
      </c>
      <c r="F143" s="56" t="s">
        <v>219</v>
      </c>
      <c r="G143" s="21" t="s">
        <v>263</v>
      </c>
    </row>
    <row r="144" spans="1:7" ht="15" customHeight="1" x14ac:dyDescent="0.25">
      <c r="A144" s="75">
        <v>80241658</v>
      </c>
      <c r="B144" s="56" t="s">
        <v>233</v>
      </c>
      <c r="C144" s="56" t="s">
        <v>59</v>
      </c>
      <c r="D144" s="55">
        <v>44237</v>
      </c>
      <c r="E144" s="55" t="s">
        <v>72</v>
      </c>
      <c r="F144" s="56" t="s">
        <v>232</v>
      </c>
      <c r="G144" s="21" t="s">
        <v>263</v>
      </c>
    </row>
    <row r="145" spans="1:7" ht="15" customHeight="1" x14ac:dyDescent="0.25">
      <c r="A145" s="75">
        <v>1049626537</v>
      </c>
      <c r="B145" s="56" t="s">
        <v>234</v>
      </c>
      <c r="C145" s="56" t="s">
        <v>210</v>
      </c>
      <c r="D145" s="55">
        <v>44140</v>
      </c>
      <c r="E145" s="55" t="s">
        <v>72</v>
      </c>
      <c r="F145" s="56" t="s">
        <v>219</v>
      </c>
      <c r="G145" s="21" t="s">
        <v>271</v>
      </c>
    </row>
    <row r="146" spans="1:7" ht="15" customHeight="1" x14ac:dyDescent="0.25">
      <c r="A146" s="75">
        <v>31976952</v>
      </c>
      <c r="B146" s="56" t="s">
        <v>236</v>
      </c>
      <c r="C146" s="56" t="s">
        <v>59</v>
      </c>
      <c r="D146" s="55">
        <v>44140</v>
      </c>
      <c r="E146" s="55" t="s">
        <v>72</v>
      </c>
      <c r="F146" s="56" t="s">
        <v>235</v>
      </c>
      <c r="G146" s="21" t="s">
        <v>263</v>
      </c>
    </row>
    <row r="147" spans="1:7" ht="15" customHeight="1" x14ac:dyDescent="0.25">
      <c r="A147" s="75">
        <v>1023888450</v>
      </c>
      <c r="B147" s="56" t="s">
        <v>238</v>
      </c>
      <c r="C147" s="56" t="s">
        <v>59</v>
      </c>
      <c r="D147" s="55">
        <v>44201</v>
      </c>
      <c r="E147" s="55" t="s">
        <v>72</v>
      </c>
      <c r="F147" s="56" t="s">
        <v>237</v>
      </c>
      <c r="G147" s="21" t="s">
        <v>268</v>
      </c>
    </row>
    <row r="148" spans="1:7" ht="15" customHeight="1" x14ac:dyDescent="0.25">
      <c r="A148" s="75">
        <v>79362350</v>
      </c>
      <c r="B148" s="56" t="s">
        <v>240</v>
      </c>
      <c r="C148" s="56" t="s">
        <v>59</v>
      </c>
      <c r="D148" s="55">
        <v>44161</v>
      </c>
      <c r="E148" s="55" t="s">
        <v>72</v>
      </c>
      <c r="F148" s="56" t="s">
        <v>239</v>
      </c>
      <c r="G148" s="21" t="s">
        <v>261</v>
      </c>
    </row>
    <row r="149" spans="1:7" ht="15" customHeight="1" x14ac:dyDescent="0.25">
      <c r="A149" s="75">
        <v>47440658</v>
      </c>
      <c r="B149" s="56" t="s">
        <v>242</v>
      </c>
      <c r="C149" s="56" t="s">
        <v>59</v>
      </c>
      <c r="D149" s="55">
        <v>44127</v>
      </c>
      <c r="E149" s="55" t="s">
        <v>60</v>
      </c>
      <c r="F149" s="56" t="s">
        <v>241</v>
      </c>
      <c r="G149" s="21" t="s">
        <v>276</v>
      </c>
    </row>
    <row r="150" spans="1:7" ht="15" customHeight="1" x14ac:dyDescent="0.25">
      <c r="A150" s="75">
        <v>80801432</v>
      </c>
      <c r="B150" s="56" t="s">
        <v>243</v>
      </c>
      <c r="C150" s="56" t="s">
        <v>59</v>
      </c>
      <c r="D150" s="55">
        <v>44384</v>
      </c>
      <c r="E150" s="55" t="s">
        <v>72</v>
      </c>
      <c r="F150" s="56" t="s">
        <v>241</v>
      </c>
      <c r="G150" s="21" t="s">
        <v>266</v>
      </c>
    </row>
    <row r="151" spans="1:7" ht="15" customHeight="1" x14ac:dyDescent="0.25">
      <c r="A151" s="75">
        <v>79284531</v>
      </c>
      <c r="B151" s="56" t="s">
        <v>244</v>
      </c>
      <c r="C151" s="56" t="s">
        <v>59</v>
      </c>
      <c r="D151" s="55">
        <v>44140</v>
      </c>
      <c r="E151" s="55" t="s">
        <v>72</v>
      </c>
      <c r="F151" s="56" t="s">
        <v>241</v>
      </c>
      <c r="G151" s="21" t="s">
        <v>266</v>
      </c>
    </row>
    <row r="152" spans="1:7" ht="15" customHeight="1" x14ac:dyDescent="0.25">
      <c r="A152" s="79"/>
      <c r="B152" s="56" t="s">
        <v>245</v>
      </c>
      <c r="C152" s="56" t="s">
        <v>165</v>
      </c>
      <c r="D152" s="55">
        <v>0</v>
      </c>
      <c r="E152" s="55" t="s">
        <v>72</v>
      </c>
      <c r="F152" s="56" t="s">
        <v>241</v>
      </c>
      <c r="G152" s="21" t="s">
        <v>266</v>
      </c>
    </row>
    <row r="153" spans="1:7" ht="15" customHeight="1" x14ac:dyDescent="0.25">
      <c r="A153" s="75">
        <v>80173658</v>
      </c>
      <c r="B153" s="56" t="s">
        <v>247</v>
      </c>
      <c r="C153" s="56" t="s">
        <v>59</v>
      </c>
      <c r="D153" s="55">
        <v>44140</v>
      </c>
      <c r="E153" s="55" t="s">
        <v>72</v>
      </c>
      <c r="F153" s="56" t="s">
        <v>241</v>
      </c>
      <c r="G153" s="21" t="s">
        <v>266</v>
      </c>
    </row>
    <row r="154" spans="1:7" ht="15" customHeight="1" x14ac:dyDescent="0.25">
      <c r="A154" s="75">
        <v>88198380</v>
      </c>
      <c r="B154" s="56" t="s">
        <v>248</v>
      </c>
      <c r="C154" s="56" t="s">
        <v>59</v>
      </c>
      <c r="D154" s="55">
        <v>44384</v>
      </c>
      <c r="E154" s="55" t="s">
        <v>72</v>
      </c>
      <c r="F154" s="56" t="s">
        <v>241</v>
      </c>
      <c r="G154" s="21" t="s">
        <v>270</v>
      </c>
    </row>
    <row r="155" spans="1:7" ht="15" customHeight="1" x14ac:dyDescent="0.25">
      <c r="A155" s="75">
        <v>79513726</v>
      </c>
      <c r="B155" s="56" t="s">
        <v>249</v>
      </c>
      <c r="C155" s="56" t="s">
        <v>75</v>
      </c>
      <c r="D155" s="55">
        <v>41934</v>
      </c>
      <c r="E155" s="55" t="s">
        <v>75</v>
      </c>
      <c r="F155" s="56" t="s">
        <v>241</v>
      </c>
      <c r="G155" s="21" t="s">
        <v>270</v>
      </c>
    </row>
    <row r="156" spans="1:7" ht="15" customHeight="1" x14ac:dyDescent="0.25">
      <c r="A156" s="75">
        <v>52381861</v>
      </c>
      <c r="B156" s="56" t="s">
        <v>246</v>
      </c>
      <c r="C156" s="56" t="s">
        <v>64</v>
      </c>
      <c r="D156" s="55">
        <v>44201</v>
      </c>
      <c r="E156" s="55" t="s">
        <v>72</v>
      </c>
      <c r="F156" s="56" t="s">
        <v>241</v>
      </c>
      <c r="G156" s="21" t="s">
        <v>270</v>
      </c>
    </row>
    <row r="157" spans="1:7" ht="15" customHeight="1" x14ac:dyDescent="0.25">
      <c r="A157" s="75">
        <v>93294884</v>
      </c>
      <c r="B157" s="56" t="s">
        <v>250</v>
      </c>
      <c r="C157" s="56" t="s">
        <v>59</v>
      </c>
      <c r="D157" s="55">
        <v>44140</v>
      </c>
      <c r="E157" s="55" t="s">
        <v>72</v>
      </c>
      <c r="F157" s="56" t="s">
        <v>241</v>
      </c>
      <c r="G157" s="21" t="s">
        <v>270</v>
      </c>
    </row>
    <row r="158" spans="1:7" ht="15" customHeight="1" x14ac:dyDescent="0.25">
      <c r="A158" s="75">
        <v>52880752</v>
      </c>
      <c r="B158" s="56" t="s">
        <v>251</v>
      </c>
      <c r="C158" s="56" t="s">
        <v>59</v>
      </c>
      <c r="D158" s="55">
        <v>44621</v>
      </c>
      <c r="E158" s="55" t="s">
        <v>72</v>
      </c>
      <c r="F158" s="56" t="s">
        <v>241</v>
      </c>
      <c r="G158" s="21" t="s">
        <v>263</v>
      </c>
    </row>
    <row r="159" spans="1:7" ht="15" customHeight="1" x14ac:dyDescent="0.25">
      <c r="A159" s="75">
        <v>340981</v>
      </c>
      <c r="B159" s="56" t="s">
        <v>252</v>
      </c>
      <c r="C159" s="56" t="s">
        <v>59</v>
      </c>
      <c r="D159" s="55">
        <v>44256</v>
      </c>
      <c r="E159" s="55" t="s">
        <v>72</v>
      </c>
      <c r="F159" s="56" t="s">
        <v>241</v>
      </c>
      <c r="G159" s="21" t="s">
        <v>263</v>
      </c>
    </row>
    <row r="160" spans="1:7" ht="15" customHeight="1" x14ac:dyDescent="0.25">
      <c r="A160" s="79">
        <v>59312623</v>
      </c>
      <c r="B160" s="56" t="s">
        <v>253</v>
      </c>
      <c r="C160" s="56" t="s">
        <v>71</v>
      </c>
      <c r="D160" s="55">
        <v>44936</v>
      </c>
      <c r="E160" s="55" t="s">
        <v>72</v>
      </c>
      <c r="F160" s="56" t="s">
        <v>241</v>
      </c>
      <c r="G160" s="21" t="s">
        <v>263</v>
      </c>
    </row>
    <row r="161" spans="1:7" ht="15" customHeight="1" x14ac:dyDescent="0.25">
      <c r="A161" s="75">
        <v>13542139</v>
      </c>
      <c r="B161" s="56" t="s">
        <v>254</v>
      </c>
      <c r="C161" s="56" t="s">
        <v>59</v>
      </c>
      <c r="D161" s="55">
        <v>44147</v>
      </c>
      <c r="E161" s="55" t="s">
        <v>72</v>
      </c>
      <c r="F161" s="56" t="s">
        <v>241</v>
      </c>
      <c r="G161" s="21" t="s">
        <v>271</v>
      </c>
    </row>
    <row r="162" spans="1:7" ht="15" customHeight="1" x14ac:dyDescent="0.25">
      <c r="A162" s="75">
        <v>19436254</v>
      </c>
      <c r="B162" s="56" t="s">
        <v>255</v>
      </c>
      <c r="C162" s="56" t="s">
        <v>75</v>
      </c>
      <c r="D162" s="55">
        <v>41101</v>
      </c>
      <c r="E162" s="55" t="s">
        <v>75</v>
      </c>
      <c r="F162" s="56" t="s">
        <v>241</v>
      </c>
      <c r="G162" s="21" t="s">
        <v>268</v>
      </c>
    </row>
    <row r="163" spans="1:7" ht="15" customHeight="1" x14ac:dyDescent="0.25">
      <c r="A163" s="75">
        <v>79452535</v>
      </c>
      <c r="B163" s="56" t="s">
        <v>257</v>
      </c>
      <c r="C163" s="56" t="s">
        <v>59</v>
      </c>
      <c r="D163" s="55">
        <v>44140</v>
      </c>
      <c r="E163" s="55" t="s">
        <v>72</v>
      </c>
      <c r="F163" s="56" t="s">
        <v>256</v>
      </c>
      <c r="G163" s="21" t="s">
        <v>261</v>
      </c>
    </row>
  </sheetData>
  <conditionalFormatting sqref="C5:E5 A40 A83 D18:E18 C145:E146 A149 D85:E85 A85 C128:E129 A128:A129 A54:A55 C110:E110 A110 D12:E12 C44:E45 A44:A45 C47:E48 A47 C62:E62 A62 C71:E71 C65:E65 D79:E79 A79 C93:E93 A93 C152:E152 A152 D35:E35 A28:A35 C28:E28 A15:A18 A145:A146 C30:E30 D29:E29 D31:E33 C54:E55 D149:E149 A65:A71 A7">
    <cfRule type="expression" dxfId="69" priority="70" stopIfTrue="1">
      <formula>AND(COUNTIF(#REF!, A5)+COUNTIF(#REF!, A5)&gt;1,NOT(ISBLANK(A5)))</formula>
    </cfRule>
  </conditionalFormatting>
  <conditionalFormatting sqref="A5">
    <cfRule type="expression" dxfId="53" priority="54" stopIfTrue="1">
      <formula>AND(COUNTIF(#REF!, A5)+COUNTIF(#REF!, A5)&gt;1,NOT(ISBLANK(A5)))</formula>
    </cfRule>
  </conditionalFormatting>
  <conditionalFormatting sqref="A156">
    <cfRule type="expression" dxfId="51" priority="52" stopIfTrue="1">
      <formula>AND(COUNTIF(#REF!, A156)+COUNTIF(#REF!, A156)&gt;1,NOT(ISBLANK(A156)))</formula>
    </cfRule>
  </conditionalFormatting>
  <conditionalFormatting sqref="A3">
    <cfRule type="expression" dxfId="50" priority="51" stopIfTrue="1">
      <formula>AND(COUNTIF(#REF!, A3)+COUNTIF(#REF!, A3)&gt;1,NOT(ISBLANK(A3)))</formula>
    </cfRule>
  </conditionalFormatting>
  <conditionalFormatting sqref="A4">
    <cfRule type="expression" dxfId="49" priority="50" stopIfTrue="1">
      <formula>AND(COUNTIF(#REF!, A4)+COUNTIF(#REF!, A4)&gt;1,NOT(ISBLANK(A4)))</formula>
    </cfRule>
  </conditionalFormatting>
  <conditionalFormatting sqref="A6:A7">
    <cfRule type="expression" dxfId="48" priority="49" stopIfTrue="1">
      <formula>AND(COUNTIF(#REF!, A6)+COUNTIF(#REF!, A6)&gt;1,NOT(ISBLANK(A6)))</formula>
    </cfRule>
  </conditionalFormatting>
  <conditionalFormatting sqref="A7">
    <cfRule type="expression" dxfId="47" priority="48" stopIfTrue="1">
      <formula>AND(COUNTIF(#REF!, A7)+COUNTIF(#REF!, A7)&gt;1,NOT(ISBLANK(A7)))</formula>
    </cfRule>
  </conditionalFormatting>
  <conditionalFormatting sqref="A9:A11">
    <cfRule type="expression" dxfId="46" priority="47" stopIfTrue="1">
      <formula>AND(COUNTIF(#REF!, A9)+COUNTIF(#REF!, A9)&gt;1,NOT(ISBLANK(A9)))</formula>
    </cfRule>
  </conditionalFormatting>
  <conditionalFormatting sqref="A13">
    <cfRule type="expression" dxfId="45" priority="46" stopIfTrue="1">
      <formula>AND(COUNTIF(#REF!, A13)+COUNTIF(#REF!, A13)&gt;1,NOT(ISBLANK(A13)))</formula>
    </cfRule>
  </conditionalFormatting>
  <conditionalFormatting sqref="A14">
    <cfRule type="expression" dxfId="44" priority="45" stopIfTrue="1">
      <formula>AND(COUNTIF(#REF!, A14)+COUNTIF(#REF!, A14)&gt;1,NOT(ISBLANK(A14)))</formula>
    </cfRule>
  </conditionalFormatting>
  <conditionalFormatting sqref="A19:A22">
    <cfRule type="expression" dxfId="43" priority="44" stopIfTrue="1">
      <formula>AND(COUNTIF(#REF!, A19)+COUNTIF(#REF!, A19)&gt;1,NOT(ISBLANK(A19)))</formula>
    </cfRule>
  </conditionalFormatting>
  <conditionalFormatting sqref="A23:A27">
    <cfRule type="expression" dxfId="42" priority="43" stopIfTrue="1">
      <formula>AND(COUNTIF(#REF!, A23)+COUNTIF(#REF!, A23)&gt;1,NOT(ISBLANK(A23)))</formula>
    </cfRule>
  </conditionalFormatting>
  <conditionalFormatting sqref="A36">
    <cfRule type="expression" dxfId="41" priority="42" stopIfTrue="1">
      <formula>AND(COUNTIF(#REF!, A36)+COUNTIF(#REF!, A36)&gt;1,NOT(ISBLANK(A36)))</formula>
    </cfRule>
  </conditionalFormatting>
  <conditionalFormatting sqref="A37:A39">
    <cfRule type="expression" dxfId="40" priority="41" stopIfTrue="1">
      <formula>AND(COUNTIF(#REF!, A37)+COUNTIF(#REF!, A37)&gt;1,NOT(ISBLANK(A37)))</formula>
    </cfRule>
  </conditionalFormatting>
  <conditionalFormatting sqref="A41:A43">
    <cfRule type="expression" dxfId="39" priority="40" stopIfTrue="1">
      <formula>AND(COUNTIF(#REF!, A41)+COUNTIF(#REF!, A41)&gt;1,NOT(ISBLANK(A41)))</formula>
    </cfRule>
  </conditionalFormatting>
  <conditionalFormatting sqref="A46">
    <cfRule type="expression" dxfId="38" priority="39" stopIfTrue="1">
      <formula>AND(COUNTIF(#REF!, A46)+COUNTIF(#REF!, A46)&gt;1,NOT(ISBLANK(A46)))</formula>
    </cfRule>
  </conditionalFormatting>
  <conditionalFormatting sqref="A48">
    <cfRule type="expression" dxfId="37" priority="38" stopIfTrue="1">
      <formula>AND(COUNTIF(#REF!, A48)+COUNTIF(#REF!, A48)&gt;1,NOT(ISBLANK(A48)))</formula>
    </cfRule>
  </conditionalFormatting>
  <conditionalFormatting sqref="A50:A53">
    <cfRule type="expression" dxfId="36" priority="37" stopIfTrue="1">
      <formula>AND(COUNTIF(#REF!, A50)+COUNTIF(#REF!, A50)&gt;1,NOT(ISBLANK(A50)))</formula>
    </cfRule>
  </conditionalFormatting>
  <conditionalFormatting sqref="A56:A61">
    <cfRule type="expression" dxfId="35" priority="36" stopIfTrue="1">
      <formula>AND(COUNTIF(#REF!, A56)+COUNTIF(#REF!, A56)&gt;1,NOT(ISBLANK(A56)))</formula>
    </cfRule>
  </conditionalFormatting>
  <conditionalFormatting sqref="A63:A64">
    <cfRule type="expression" dxfId="34" priority="35" stopIfTrue="1">
      <formula>AND(COUNTIF(#REF!, A63)+COUNTIF(#REF!, A63)&gt;1,NOT(ISBLANK(A63)))</formula>
    </cfRule>
  </conditionalFormatting>
  <conditionalFormatting sqref="A72:A78">
    <cfRule type="expression" dxfId="33" priority="34" stopIfTrue="1">
      <formula>AND(COUNTIF(#REF!, A72)+COUNTIF(#REF!, A72)&gt;1,NOT(ISBLANK(A72)))</formula>
    </cfRule>
  </conditionalFormatting>
  <conditionalFormatting sqref="A80:A82">
    <cfRule type="expression" dxfId="32" priority="33" stopIfTrue="1">
      <formula>AND(COUNTIF(#REF!, A80)+COUNTIF(#REF!, A80)&gt;1,NOT(ISBLANK(A80)))</formula>
    </cfRule>
  </conditionalFormatting>
  <conditionalFormatting sqref="A84">
    <cfRule type="expression" dxfId="31" priority="32" stopIfTrue="1">
      <formula>AND(COUNTIF(#REF!, A84)+COUNTIF(#REF!, A84)&gt;1,NOT(ISBLANK(A84)))</formula>
    </cfRule>
  </conditionalFormatting>
  <conditionalFormatting sqref="A86">
    <cfRule type="expression" dxfId="30" priority="31" stopIfTrue="1">
      <formula>AND(COUNTIF(#REF!, A86)+COUNTIF(#REF!, A86)&gt;1,NOT(ISBLANK(A86)))</formula>
    </cfRule>
  </conditionalFormatting>
  <conditionalFormatting sqref="A87:A92">
    <cfRule type="expression" dxfId="29" priority="30" stopIfTrue="1">
      <formula>AND(COUNTIF(#REF!, A87)+COUNTIF(#REF!, A87)&gt;1,NOT(ISBLANK(A87)))</formula>
    </cfRule>
  </conditionalFormatting>
  <conditionalFormatting sqref="A95 A97:A100">
    <cfRule type="expression" dxfId="28" priority="29" stopIfTrue="1">
      <formula>AND(COUNTIF(#REF!, A95)+COUNTIF(#REF!, A95)&gt;1,NOT(ISBLANK(A95)))</formula>
    </cfRule>
  </conditionalFormatting>
  <conditionalFormatting sqref="A94:A98">
    <cfRule type="expression" dxfId="27" priority="28" stopIfTrue="1">
      <formula>AND(COUNTIF(#REF!, A94)+COUNTIF(#REF!, A94)&gt;1,NOT(ISBLANK(A94)))</formula>
    </cfRule>
  </conditionalFormatting>
  <conditionalFormatting sqref="A102:A109">
    <cfRule type="expression" dxfId="26" priority="27" stopIfTrue="1">
      <formula>AND(COUNTIF(#REF!, A102)+COUNTIF(#REF!, A102)&gt;1,NOT(ISBLANK(A102)))</formula>
    </cfRule>
  </conditionalFormatting>
  <conditionalFormatting sqref="A102:A105">
    <cfRule type="expression" dxfId="25" priority="26" stopIfTrue="1">
      <formula>AND(COUNTIF(#REF!, A102)+COUNTIF(#REF!, A102)&gt;1,NOT(ISBLANK(A102)))</formula>
    </cfRule>
  </conditionalFormatting>
  <conditionalFormatting sqref="A111:A113">
    <cfRule type="expression" dxfId="24" priority="25" stopIfTrue="1">
      <formula>AND(COUNTIF(#REF!, A111)+COUNTIF(#REF!, A111)&gt;1,NOT(ISBLANK(A111)))</formula>
    </cfRule>
  </conditionalFormatting>
  <conditionalFormatting sqref="A114">
    <cfRule type="expression" dxfId="23" priority="24" stopIfTrue="1">
      <formula>AND(COUNTIF(#REF!, A114)+COUNTIF(#REF!, A114)&gt;1,NOT(ISBLANK(A114)))</formula>
    </cfRule>
  </conditionalFormatting>
  <conditionalFormatting sqref="A115:A127">
    <cfRule type="expression" dxfId="22" priority="23" stopIfTrue="1">
      <formula>AND(COUNTIF(#REF!, A115)+COUNTIF(#REF!, A115)&gt;1,NOT(ISBLANK(A115)))</formula>
    </cfRule>
  </conditionalFormatting>
  <conditionalFormatting sqref="A130:A131">
    <cfRule type="expression" dxfId="21" priority="22" stopIfTrue="1">
      <formula>AND(COUNTIF(#REF!, A130)+COUNTIF(#REF!, A130)&gt;1,NOT(ISBLANK(A130)))</formula>
    </cfRule>
  </conditionalFormatting>
  <conditionalFormatting sqref="A132:A144">
    <cfRule type="expression" dxfId="20" priority="21" stopIfTrue="1">
      <formula>AND(COUNTIF(#REF!, A132)+COUNTIF(#REF!, A132)&gt;1,NOT(ISBLANK(A132)))</formula>
    </cfRule>
  </conditionalFormatting>
  <conditionalFormatting sqref="A147:A148">
    <cfRule type="expression" dxfId="19" priority="20" stopIfTrue="1">
      <formula>AND(COUNTIF(#REF!, A147)+COUNTIF(#REF!, A147)&gt;1,NOT(ISBLANK(A147)))</formula>
    </cfRule>
  </conditionalFormatting>
  <conditionalFormatting sqref="A150:A151">
    <cfRule type="expression" dxfId="18" priority="19" stopIfTrue="1">
      <formula>AND(COUNTIF(#REF!, A150)+COUNTIF(#REF!, A150)&gt;1,NOT(ISBLANK(A150)))</formula>
    </cfRule>
  </conditionalFormatting>
  <conditionalFormatting sqref="A155 A153">
    <cfRule type="expression" dxfId="17" priority="18" stopIfTrue="1">
      <formula>AND(COUNTIF(#REF!, A153)+COUNTIF(#REF!, A153)&gt;1,NOT(ISBLANK(A153)))</formula>
    </cfRule>
  </conditionalFormatting>
  <conditionalFormatting sqref="A162:A163 A157:A159">
    <cfRule type="expression" dxfId="16" priority="17" stopIfTrue="1">
      <formula>AND(COUNTIF(#REF!, A157)+COUNTIF(#REF!, A157)&gt;1,NOT(ISBLANK(A157)))</formula>
    </cfRule>
  </conditionalFormatting>
  <conditionalFormatting sqref="A160">
    <cfRule type="expression" dxfId="14" priority="15" stopIfTrue="1">
      <formula>AND(COUNTIF(#REF!, A160)+COUNTIF(#REF!, A160)&gt;1,NOT(ISBLANK(A160)))</formula>
    </cfRule>
  </conditionalFormatting>
  <conditionalFormatting sqref="C49">
    <cfRule type="expression" dxfId="10" priority="11" stopIfTrue="1">
      <formula>AND(COUNTIF(#REF!, C49)+COUNTIF(#REF!, C49)&gt;1,NOT(ISBLANK(C49)))</formula>
    </cfRule>
  </conditionalFormatting>
  <conditionalFormatting sqref="A12">
    <cfRule type="expression" dxfId="9" priority="10" stopIfTrue="1">
      <formula>AND(COUNTIF(#REF!, A12)+COUNTIF(#REF!, A12)&gt;1,NOT(ISBLANK(A12)))</formula>
    </cfRule>
  </conditionalFormatting>
  <conditionalFormatting sqref="A101">
    <cfRule type="expression" dxfId="4" priority="5" stopIfTrue="1">
      <formula>AND(COUNTIF(#REF!, A101)+COUNTIF(#REF!, A101)&gt;1,NOT(ISBLANK(A101)))</formula>
    </cfRule>
  </conditionalFormatting>
  <conditionalFormatting sqref="A8">
    <cfRule type="expression" dxfId="0" priority="1" stopIfTrue="1">
      <formula>AND(COUNTIF(#REF!, A8)+COUNTIF(#REF!, A8)&gt;1,NOT(ISBLANK(A8)))</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FMI</vt:lpstr>
      <vt:lpstr>Vacantes</vt:lpstr>
      <vt:lpstr>Planta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 Mireya Santos Gonzalez</dc:creator>
  <cp:keywords/>
  <dc:description/>
  <cp:lastModifiedBy>JACQUELINNE  FARFAN SANCHEZ</cp:lastModifiedBy>
  <cp:revision/>
  <dcterms:created xsi:type="dcterms:W3CDTF">2021-07-02T14:22:26Z</dcterms:created>
  <dcterms:modified xsi:type="dcterms:W3CDTF">2023-03-10T21:34:03Z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2022-08-23T00:28:05Z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0865e028-ef1f-4070-ace4-a649ae2616f6</vt:lpwstr>
  </property>
  <property fmtid="{D5CDD505-2E9C-101B-9397-08002B2CF9AE}" pid="8" name="MSIP_Label_5fac521f-e930-485b-97f4-efbe7db8e98f_ContentBits">
    <vt:lpwstr>0</vt:lpwstr>
  </property>
</Properties>
</file>