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ttps://uaespdc-my.sharepoint.com/personal/jacquelinne_farfan_uaesp_gov_co/Documents/Evidencias/Evidencias 2022-3E/1.Orientacion a los resultados/Encargos/008-2_018-2_030-031/"/>
    </mc:Choice>
  </mc:AlternateContent>
  <xr:revisionPtr revIDLastSave="1" documentId="8_{8869D45E-B276-4C12-87AC-F1C4AF5DC66C}" xr6:coauthVersionLast="47" xr6:coauthVersionMax="47" xr10:uidLastSave="{2669DC78-5510-4D14-A48D-55469DE1BBAD}"/>
  <bookViews>
    <workbookView xWindow="-120" yWindow="-120" windowWidth="29040" windowHeight="15840" xr2:uid="{00000000-000D-0000-FFFF-FFFF00000000}"/>
  </bookViews>
  <sheets>
    <sheet name="FPV" sheetId="1" r:id="rId1"/>
    <sheet name="Vacantes" sheetId="2" r:id="rId2"/>
  </sheets>
  <definedNames>
    <definedName name="_xlnm._FilterDatabase" localSheetId="1" hidden="1">Vacantes!$B$1:$N$3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1" l="1"/>
  <c r="B13" i="1"/>
  <c r="B11" i="1"/>
  <c r="B9" i="1"/>
  <c r="J13" i="1"/>
  <c r="A22" i="1"/>
  <c r="A20" i="1"/>
  <c r="A18" i="1"/>
  <c r="A16" i="1"/>
</calcChain>
</file>

<file path=xl/sharedStrings.xml><?xml version="1.0" encoding="utf-8"?>
<sst xmlns="http://schemas.openxmlformats.org/spreadsheetml/2006/main" count="66" uniqueCount="63">
  <si>
    <t>PROVISIÓN DE ENCARGOS VIGENCIA 2022</t>
  </si>
  <si>
    <t>Públicación de Vacantes</t>
  </si>
  <si>
    <t xml:space="preserve">Proceso de Encargo N° </t>
  </si>
  <si>
    <t xml:space="preserve">Vacante a encargar </t>
  </si>
  <si>
    <t>Dependencia:</t>
  </si>
  <si>
    <t>Asignación Básica Salarial</t>
  </si>
  <si>
    <t>Naturaleza de la Vacante</t>
  </si>
  <si>
    <t>N° de Vacantes</t>
  </si>
  <si>
    <t>Propósito principal del empleo</t>
  </si>
  <si>
    <t>Descripción de funciones esenciales:</t>
  </si>
  <si>
    <t>Requisitos de estudio</t>
  </si>
  <si>
    <t>Experiencia requerida</t>
  </si>
  <si>
    <t xml:space="preserve">Equivalencias </t>
  </si>
  <si>
    <t>Las establecidas por la Ley. De conformidad con la Resolución 257 del 16 de mayo de 2018, de acuerdo con el artículo 2</t>
  </si>
  <si>
    <t>Elaboró</t>
  </si>
  <si>
    <t>Revisó</t>
  </si>
  <si>
    <t>Aprobó</t>
  </si>
  <si>
    <t xml:space="preserve">COD ENCARGO </t>
  </si>
  <si>
    <t xml:space="preserve">CARGO </t>
  </si>
  <si>
    <t xml:space="preserve">DEPENDENCIA </t>
  </si>
  <si>
    <t>PROPÓSITO PRINCIPAL :</t>
  </si>
  <si>
    <t>DESCRIPCIÓN DE FUNCIONES ESENCIALES:</t>
  </si>
  <si>
    <t xml:space="preserve">REQUISITOS DE ESTUDIO </t>
  </si>
  <si>
    <t xml:space="preserve">REQUISITOS DE EXPERIENCIA </t>
  </si>
  <si>
    <t xml:space="preserve">RESOLUCION MANUAL DE FUNCIONES </t>
  </si>
  <si>
    <t>NATURALEZA DEL CARGO</t>
  </si>
  <si>
    <t>ASIGNACIÓN BÁSICA:</t>
  </si>
  <si>
    <t>NUMERO DE VACANTES</t>
  </si>
  <si>
    <t>OPEC</t>
  </si>
  <si>
    <t>158 DE 2018</t>
  </si>
  <si>
    <t>TEMPORAL</t>
  </si>
  <si>
    <t>Profesional Universitario  Codigo 219 Grado 12</t>
  </si>
  <si>
    <t>Treinta y tres (33) meses de experiencia profesional relacionada</t>
  </si>
  <si>
    <t>SERVIDOR</t>
  </si>
  <si>
    <t xml:space="preserve">ENCARGADO </t>
  </si>
  <si>
    <t>SOLICITAR USO DE LISTAS</t>
  </si>
  <si>
    <t>751 de 2018</t>
  </si>
  <si>
    <t>Cargo: Profesional Especializado SAF - TH</t>
  </si>
  <si>
    <t xml:space="preserve">Cargo: Subdirector Administrativo  </t>
  </si>
  <si>
    <t>Rúben Darío Perilla Cárdenas</t>
  </si>
  <si>
    <t>Karen Niño Ramírez</t>
  </si>
  <si>
    <t>Jacquelinne Farfan Sanchez</t>
  </si>
  <si>
    <t>Para segunda publicacion</t>
  </si>
  <si>
    <t>Se envia a Distrito 5 - Se agoto la lista</t>
  </si>
  <si>
    <t>Profesional Universitario  Codigo 219 Grado 10</t>
  </si>
  <si>
    <t>007 - SUBDIRECCION DISPOSICIÓN FINAL</t>
  </si>
  <si>
    <t>Apoyar las actividades de supervisión y control al componente social de la Entidad y del operador y a los contratos/convenios relacionados con la gestión social participando en el diseño y ejecución de acciones, de planes, programas, proyectos para el logro de los objetivos de la gestión en el área de su competencia, según el procedimiento establecido y la normativa vigente.</t>
  </si>
  <si>
    <t>1. Realizar actividades del proceso de supervisión y control al desarrollo de los contratos/convenios relacionados con la gestión social de acuerdo con la metodología adoptada, el plan y programa de trabajo aprobado, las obligaciones pactadas y la normativa vigente. 2. Desarrollar las actividades en campo y proyectar las respuestas/informes al tratamiento de las no conformidades, del cumplimiento de acciones preventivas y correctivas y en la solución y atención de las PQR y de los derechos de petición, de intervenciones realizadas de supervisión y control y de los hallazgos de auditorías internas o externas de los programas del área de su competencia, según los procedimientos establecidos. 3. Implementar las actividades de los planes, programas y proyectos del plan de gestión social del área de su competencia de acuerdo con los planes de desarrollo nacional o distrital y el plan de ordenamiento territorial. 4. Hacer seguimiento y supervisión en campo a los contratos/convenios/programas y apoyar los trámites administrativos y de liquidación de los mismos, de acuerdo con el procedimiento establecido. 5. Preparar y presentar informes requeridos teniendo en cuenta lo establecido en el sistema de gestión documental e informar a la comunidad aledaña al RSDJ sobre los avances del programa de gestión social. 6. Elaborar documentos y estudios previos de carácter técnico para la ejecución del plan de gestión social con información específica solicitada por diferentes autoridades según requerimiento y normas de gestión documental. 7. Realizar acciones, programas y campañas en forma coordinada con el operador y autoridades locales, organizaciones públicas, privadas y con la comunidad del área de influencia del sitio de disposición final, en cumplimiento de la misión institucional.,8. Organizar de manera oportuna la información de los procesos de gestión social, referente a las acciones con la comunidad y el desarrollo y seguimiento de los proyectos de manera eficiente y con calidad. 9. Mantener las bases de datos actualizadas de los procesos gestión social, de las acciones con la comunidad y del desarrollo y seguimiento de los proyectos, de manera oportuna y confiable para la toma de decisiones. 10. Participar y aplicar con la calidad y oportunidad requerida en la implementación y mejoramiento continuo del Sistema Integrado de Gestión, dentro de los parámetros de las normas técnicas y de acuerdo con las directrices de la entidad. 11. Desempeñar las demás funciones que ordene el jefe inmediato y que sean de la naturaleza del empleo.</t>
  </si>
  <si>
    <t xml:space="preserve">Estudio: • Título Profesional en Administración, Administración Ambiental, Administración Financiera, Administración Pública, Administración de Empresas, Administración de Empresas y Finanzas, Administración y Dirección de Empresas, Administración de Servicios, Gestión Empresarial, Gestión y Desarrollo Urbanos, Administración de Empresas con Énfasis en Finanzas, Finanzas del Núcleo Básico de Conocimiento Administración. • Título Profesional en Sociología, Trabajo Social del Núcleo Básico de Conocimiento   Sociología, Trabajo Social y Afines. • Título Profesional en Derecho, Jurisprudencia y Derecho y Ciencias Políticas del Núcleo Básico de Conocimiento Derecho y Afines. • Tarjeta profesional en los casos reglamentados por la ley., </t>
  </si>
  <si>
    <t>Veintisiete (27) meses de experiencia profesional relacionada</t>
  </si>
  <si>
    <t>DIANA MARCELA MARTINEZ SALGADO</t>
  </si>
  <si>
    <t>Se vence en el 24 de noviembre  la vacancia temporal</t>
  </si>
  <si>
    <t>009 - SUBDIRECCION DE APROVECHAMIENTO</t>
  </si>
  <si>
    <t>Desarrollar e implementar procedimientos, mecanismos e instrumentos para hacer más eficientes las actividades de supervisión del manejo de convenios en el componente de Aprovechamiento, de acuerdo con las políticas institucionales</t>
  </si>
  <si>
    <t>1. Brindar el soporte técnico para dar respuesta a la comunidad, autoridades locales, gremios, entidades distritales, organismos de control y demás, en los temas relacionados con la actividad de aprovechamiento del servicio público de aseo. 2. Hacer seguimiento y evaluación de los aspectos administrativos y de la gestión humana en la ejecución de actividades que soportan los procesos misionales y de apoyo, en relación con la gestión de manejo contratación, de conformidad con la normativa vigente. 3. Participar y proponer las mejoras en la implementación y mejoramiento continuo del Sistema Integrado de Gestión, dentro de los parámetros de las normas técnicas y de acuerdo con las directrices de la entidad de manera oportuna. 4. Coordinar con la Subdirección Administrativa y Financiera, la formulación y ejecución de planes en materia financiera para la subdirección, de acuerdo con las necesidades del área. 5. Efectuar las modificaciones al plan de contratación cuando así requieran.  6. Realizar las modificaciones y actualizaciones del POAI (plan operativo anual de inversión), de acuerdo con las necesidades del área. 7. Hacer un seguimiento continuo de las solicitudes presupuestales, el estado de las mismas, CDP (certificados de disponibilidad presupuestal) y RP (registros presupuestales) correspondientes a los proyectos de la Subdirección. 8. Desempeñar las demás asignadas por el superior inmediato, de acuerdo con las funciones y la naturaleza del empleo.</t>
  </si>
  <si>
    <t>Estudio: • Título Profesional en Administración, Administración Ambiental, Administración Financiera, Administración Pública, Administración de Empresas, Administración de Empresas y Finanzas, Administración y Dirección de Empresas, Administración y Negocios Internacionales, Administración en Finanzas y Negocios internacionales, Finanzas y Relaciones Internacionales, Administración de Negocios, Administración de Servicios, Gestión Empresarial, Gestión y Desarrollo Urbanos,  Administración de Empresas con Énfasis en Finanzas, Finanzas  del Núcleo Básico de Conocimiento Administración. • Título Profesional en Negocios Internacionales, Comercio Exterior, Economía, Finanzas y Comercio Exterior, Comercio Internacional y Finanzas, Comercio y Negocios Internacionales, Relaciones Económicas Internacionales, Economía y Finanzas Internacionales, Negocios y Relaciones Internacionales del Núcleo Básico de Conocimiento Economía. • Título Profesional en Contaduría Pública del Núcleo Básico de Conocimiento Contaduría Pública. • Título Profesional en Ingeniería Administrativa, Ingeniería Administrativa y de Finanzas, Ingeniería en Calidad, Ingeniería Financiera, Ingeniería Financiera y de Negocios del Núcleo Básico de Conocimiento Ingeniería Administrativa y Afines • Título Profesional en Ingeniería Ambiental, Ingeniería Ambiental y de Saneamiento, Ingeniería Sanitaria y Ambiental, Ingeniería Sanitaria, Ingeniería del Medio Ambiente, Ingeniería del Desarrollo Ambiental, Ingeniería Ambiental y Sanitaria, Ingeniería Forestal del Núcleo Básico de Conocimiento Ingeniería Ambiental, Sanitaria y Afines. • Título Profesional en Ingeniería Industrial, Ingeniería de Producción del Núcleo Básico de Conocimiento Ingeniería Industrial y Afines. • Título Profesional en Sociología, Trabajo Social, Sociología y Trabajo Social del Núcleo Básico de Conocimiento de Sociología, Trabajo Social, y Afines. • Tarjeta profesional en los casos reglamentados por la ley</t>
  </si>
  <si>
    <t>LUZ AMPARO NOVOA RAMOS</t>
  </si>
  <si>
    <t>Cargo: Profesional Universitario ( E ) SAF</t>
  </si>
  <si>
    <t>008-4</t>
  </si>
  <si>
    <t>018-3</t>
  </si>
  <si>
    <t>Fecha de inicio de la públicación:  Viernes 13 de enero de 2023</t>
  </si>
  <si>
    <t>Fecha de finalización de la públicación: Miercoles 18 de enero de 2023</t>
  </si>
  <si>
    <t xml:space="preserve">NOTA: Esta convocatoria queda abierta para la postulación de los servidores (as) que actualmente se encuentran en el nivel  Profesional , Técnico y  Asistencial,  los cuales cumplan con los requisitos minimos del cargo de acuerdo a la Resolución UAESP 751 - 2018, Páginas 41 y 42 .  Es importante aclarar  que conforme a la Resolución UAESP 590, artículo 5°, parágrafo, numeral c,  este procedimiento se realizará en orden descendiente por nivel jerarquico de la planta de personal.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</si>
</sst>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 #,##0.00_-;\-&quot;$&quot;\ * #,##0.00_-;_-&quot;$&quot;\ * &quot;-&quot;??_-;_-@_-"/>
    <numFmt numFmtId="43" formatCode="_-* #,##0.00_-;\-* #,##0.00_-;_-* &quot;-&quot;??_-;_-@_-"/>
    <numFmt numFmtId="164" formatCode="&quot;$&quot;\ #,##0"/>
    <numFmt numFmtId="165" formatCode="_(&quot;$&quot;\ * #,##0.00_);_(&quot;$&quot;\ * \(#,##0.00\);_(&quot;$&quot;\ * &quot;-&quot;??_);_(@_)"/>
    <numFmt numFmtId="166" formatCode="_(* #,##0.00_);_(* \(#,##0.00\);_(* &quot;-&quot;??_);_(@_)"/>
    <numFmt numFmtId="167" formatCode="_-&quot;$&quot;\ * #,##0_-;\-&quot;$&quot;\ * #,##0_-;_-&quot;$&quot;\ * &quot;-&quot;??_-;_-@_-"/>
  </numFmts>
  <fonts count="12" x14ac:knownFonts="1">
    <font>
      <sz val="11"/>
      <color theme="1"/>
      <name val="Calibri"/>
      <family val="2"/>
      <scheme val="minor"/>
    </font>
    <font>
      <b/>
      <sz val="11"/>
      <color theme="1"/>
      <name val="Calibri"/>
      <family val="2"/>
      <scheme val="minor"/>
    </font>
    <font>
      <b/>
      <sz val="12"/>
      <color theme="1"/>
      <name val="Calibri"/>
      <family val="2"/>
      <scheme val="minor"/>
    </font>
    <font>
      <sz val="11"/>
      <color theme="1"/>
      <name val="Calibri"/>
      <family val="2"/>
      <scheme val="minor"/>
    </font>
    <font>
      <b/>
      <sz val="12"/>
      <color theme="1"/>
      <name val="Times New Roman"/>
      <family val="1"/>
    </font>
    <font>
      <b/>
      <sz val="12"/>
      <color rgb="FF000000"/>
      <name val="Times New Roman"/>
      <family val="1"/>
    </font>
    <font>
      <sz val="12"/>
      <color theme="1"/>
      <name val="Times New Roman"/>
      <family val="1"/>
    </font>
    <font>
      <sz val="12"/>
      <color rgb="FF000000"/>
      <name val="Times New Roman"/>
      <family val="1"/>
    </font>
    <font>
      <sz val="8"/>
      <name val="Calibri"/>
      <family val="2"/>
      <scheme val="minor"/>
    </font>
    <font>
      <sz val="11"/>
      <name val="Calibri"/>
      <family val="2"/>
      <scheme val="minor"/>
    </font>
    <font>
      <sz val="10"/>
      <name val="Calibri"/>
      <family val="2"/>
      <scheme val="minor"/>
    </font>
    <font>
      <sz val="12"/>
      <name val="Times New Roman"/>
      <family val="1"/>
    </font>
  </fonts>
  <fills count="4">
    <fill>
      <patternFill patternType="none"/>
    </fill>
    <fill>
      <patternFill patternType="gray125"/>
    </fill>
    <fill>
      <patternFill patternType="solid">
        <fgColor theme="8" tint="-0.249977111117893"/>
        <bgColor indexed="64"/>
      </patternFill>
    </fill>
    <fill>
      <patternFill patternType="solid">
        <fgColor theme="8" tint="-0.249977111117893"/>
        <bgColor rgb="FF000000"/>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s>
  <cellStyleXfs count="5">
    <xf numFmtId="0" fontId="0" fillId="0" borderId="0"/>
    <xf numFmtId="165" fontId="3" fillId="0" borderId="0" applyFont="0" applyFill="0" applyBorder="0" applyAlignment="0" applyProtection="0"/>
    <xf numFmtId="166"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cellStyleXfs>
  <cellXfs count="79">
    <xf numFmtId="0" fontId="0" fillId="0" borderId="0" xfId="0"/>
    <xf numFmtId="0" fontId="0" fillId="0" borderId="0" xfId="0" applyAlignment="1">
      <alignment horizontal="center" vertical="center"/>
    </xf>
    <xf numFmtId="0" fontId="0" fillId="0" borderId="0" xfId="0" applyAlignment="1">
      <alignment vertical="top"/>
    </xf>
    <xf numFmtId="0" fontId="0" fillId="0" borderId="0" xfId="0" applyAlignment="1">
      <alignment horizontal="center" vertical="top"/>
    </xf>
    <xf numFmtId="0" fontId="4"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vertical="center"/>
    </xf>
    <xf numFmtId="0" fontId="5" fillId="3" borderId="1"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6" fillId="0" borderId="1" xfId="0" applyFont="1" applyFill="1" applyBorder="1" applyAlignment="1">
      <alignment horizontal="center" vertical="center" wrapText="1"/>
    </xf>
    <xf numFmtId="0" fontId="0" fillId="0" borderId="0" xfId="0" applyFill="1" applyAlignment="1">
      <alignment vertical="top"/>
    </xf>
    <xf numFmtId="0" fontId="9" fillId="0" borderId="1" xfId="0" applyFont="1" applyFill="1" applyBorder="1" applyAlignment="1">
      <alignment vertical="center" wrapText="1"/>
    </xf>
    <xf numFmtId="167" fontId="10" fillId="0" borderId="1" xfId="3" applyNumberFormat="1" applyFont="1" applyFill="1" applyBorder="1" applyAlignment="1">
      <alignment horizontal="center" vertical="center"/>
    </xf>
    <xf numFmtId="0" fontId="1" fillId="0" borderId="6" xfId="0" applyFont="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6" fillId="0" borderId="1" xfId="0" quotePrefix="1"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9" fillId="0" borderId="1" xfId="0" applyFont="1" applyBorder="1" applyAlignment="1">
      <alignment vertical="center" wrapText="1"/>
    </xf>
    <xf numFmtId="0" fontId="6" fillId="0" borderId="1" xfId="0" applyFont="1" applyBorder="1" applyAlignment="1">
      <alignment horizontal="center" vertical="center"/>
    </xf>
    <xf numFmtId="0" fontId="6" fillId="0" borderId="17" xfId="0" applyFont="1" applyBorder="1" applyAlignment="1">
      <alignment horizontal="center" vertical="center" wrapText="1"/>
    </xf>
    <xf numFmtId="0" fontId="11" fillId="0" borderId="1" xfId="0" applyFont="1" applyBorder="1" applyAlignment="1">
      <alignment wrapText="1"/>
    </xf>
    <xf numFmtId="0" fontId="0" fillId="0" borderId="18" xfId="0" applyFill="1" applyBorder="1" applyAlignment="1">
      <alignment horizontal="center" vertical="center" wrapText="1"/>
    </xf>
    <xf numFmtId="0" fontId="1" fillId="0" borderId="3" xfId="0" applyFont="1" applyBorder="1" applyAlignment="1" applyProtection="1">
      <alignment vertical="center"/>
      <protection hidden="1"/>
    </xf>
    <xf numFmtId="0" fontId="1" fillId="0" borderId="4" xfId="0" applyFont="1" applyBorder="1" applyAlignment="1" applyProtection="1">
      <alignment vertical="center"/>
      <protection hidden="1"/>
    </xf>
    <xf numFmtId="0" fontId="0" fillId="0" borderId="4" xfId="0" applyBorder="1" applyAlignment="1" applyProtection="1">
      <alignment vertical="center"/>
      <protection hidden="1"/>
    </xf>
    <xf numFmtId="0" fontId="0" fillId="0" borderId="4" xfId="0" applyBorder="1" applyAlignment="1" applyProtection="1">
      <alignment horizontal="center" vertical="center"/>
      <protection hidden="1"/>
    </xf>
    <xf numFmtId="0" fontId="0" fillId="0" borderId="5" xfId="0" applyBorder="1" applyAlignment="1" applyProtection="1">
      <alignment vertical="center"/>
      <protection hidden="1"/>
    </xf>
    <xf numFmtId="0" fontId="0" fillId="0" borderId="0" xfId="0" applyAlignment="1" applyProtection="1">
      <alignment vertical="center"/>
      <protection hidden="1"/>
    </xf>
    <xf numFmtId="0" fontId="1" fillId="0" borderId="6" xfId="0" applyFont="1" applyBorder="1" applyAlignment="1" applyProtection="1">
      <alignment vertical="center"/>
      <protection hidden="1"/>
    </xf>
    <xf numFmtId="0" fontId="1" fillId="0" borderId="0" xfId="0" applyFont="1" applyAlignment="1" applyProtection="1">
      <alignment vertical="center"/>
      <protection hidden="1"/>
    </xf>
    <xf numFmtId="0" fontId="1" fillId="0" borderId="7" xfId="0" applyFont="1" applyBorder="1" applyAlignment="1" applyProtection="1">
      <alignment vertical="center"/>
      <protection hidden="1"/>
    </xf>
    <xf numFmtId="0" fontId="1" fillId="0" borderId="7" xfId="0" applyFont="1" applyBorder="1" applyAlignment="1" applyProtection="1">
      <alignment horizontal="center" vertical="center"/>
      <protection hidden="1"/>
    </xf>
    <xf numFmtId="0" fontId="1" fillId="0" borderId="12" xfId="0" applyFont="1" applyBorder="1" applyAlignment="1" applyProtection="1">
      <alignment horizontal="center" vertical="center"/>
      <protection locked="0"/>
    </xf>
    <xf numFmtId="0" fontId="1" fillId="0" borderId="0" xfId="0" applyFont="1" applyAlignment="1" applyProtection="1">
      <alignment horizontal="left" vertical="center"/>
      <protection hidden="1"/>
    </xf>
    <xf numFmtId="0" fontId="0" fillId="0" borderId="0" xfId="0"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0" fillId="0" borderId="7" xfId="0" applyBorder="1" applyAlignment="1" applyProtection="1">
      <alignment vertical="center"/>
      <protection hidden="1"/>
    </xf>
    <xf numFmtId="0" fontId="1" fillId="0" borderId="6" xfId="0" applyFont="1" applyBorder="1" applyAlignment="1" applyProtection="1">
      <alignment horizontal="left" vertical="center"/>
      <protection hidden="1"/>
    </xf>
    <xf numFmtId="0" fontId="1" fillId="0" borderId="8" xfId="0" applyFont="1" applyBorder="1" applyAlignment="1" applyProtection="1">
      <alignment vertical="center"/>
      <protection hidden="1"/>
    </xf>
    <xf numFmtId="0" fontId="1" fillId="0" borderId="9" xfId="0" applyFont="1" applyBorder="1" applyAlignment="1" applyProtection="1">
      <alignment vertical="center"/>
      <protection hidden="1"/>
    </xf>
    <xf numFmtId="0" fontId="0" fillId="0" borderId="9" xfId="0" applyBorder="1" applyAlignment="1" applyProtection="1">
      <alignment vertical="center"/>
      <protection hidden="1"/>
    </xf>
    <xf numFmtId="0" fontId="0" fillId="0" borderId="9" xfId="0" applyBorder="1" applyAlignment="1" applyProtection="1">
      <alignment horizontal="center" vertical="center"/>
      <protection hidden="1"/>
    </xf>
    <xf numFmtId="0" fontId="0" fillId="0" borderId="10" xfId="0" applyBorder="1" applyAlignment="1" applyProtection="1">
      <alignment vertical="center"/>
      <protection hidden="1"/>
    </xf>
    <xf numFmtId="0" fontId="1" fillId="0" borderId="3" xfId="0" applyFont="1" applyBorder="1" applyAlignment="1" applyProtection="1">
      <alignment horizontal="left" vertical="center" wrapText="1"/>
      <protection hidden="1"/>
    </xf>
    <xf numFmtId="0" fontId="1" fillId="0" borderId="4" xfId="0" applyFont="1" applyBorder="1" applyAlignment="1" applyProtection="1">
      <alignment horizontal="left" vertical="center" wrapText="1"/>
      <protection hidden="1"/>
    </xf>
    <xf numFmtId="0" fontId="1" fillId="0" borderId="5" xfId="0" applyFont="1" applyBorder="1" applyAlignment="1" applyProtection="1">
      <alignment horizontal="left" vertical="center" wrapText="1"/>
      <protection hidden="1"/>
    </xf>
    <xf numFmtId="0" fontId="1" fillId="0" borderId="6" xfId="0" applyFont="1" applyBorder="1" applyAlignment="1" applyProtection="1">
      <alignment horizontal="left" vertical="center" wrapText="1"/>
      <protection hidden="1"/>
    </xf>
    <xf numFmtId="0" fontId="1" fillId="0" borderId="0" xfId="0" applyFont="1" applyAlignment="1" applyProtection="1">
      <alignment horizontal="left" vertical="center" wrapText="1"/>
      <protection hidden="1"/>
    </xf>
    <xf numFmtId="0" fontId="1" fillId="0" borderId="7" xfId="0" applyFont="1" applyBorder="1" applyAlignment="1" applyProtection="1">
      <alignment horizontal="left" vertical="center" wrapText="1"/>
      <protection hidden="1"/>
    </xf>
    <xf numFmtId="0" fontId="1" fillId="0" borderId="8" xfId="0" applyFont="1" applyBorder="1" applyAlignment="1" applyProtection="1">
      <alignment horizontal="left" vertical="center" wrapText="1"/>
      <protection hidden="1"/>
    </xf>
    <xf numFmtId="0" fontId="1" fillId="0" borderId="9" xfId="0" applyFont="1" applyBorder="1" applyAlignment="1" applyProtection="1">
      <alignment horizontal="left" vertical="center" wrapText="1"/>
      <protection hidden="1"/>
    </xf>
    <xf numFmtId="0" fontId="1" fillId="0" borderId="10" xfId="0" applyFont="1" applyBorder="1" applyAlignment="1" applyProtection="1">
      <alignment horizontal="left" vertical="center" wrapText="1"/>
      <protection hidden="1"/>
    </xf>
    <xf numFmtId="0" fontId="1" fillId="0" borderId="6" xfId="0" applyFont="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2" fillId="0" borderId="6"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0" borderId="7" xfId="0" applyFont="1" applyBorder="1" applyAlignment="1" applyProtection="1">
      <alignment horizontal="center" vertical="center"/>
      <protection hidden="1"/>
    </xf>
    <xf numFmtId="0" fontId="0" fillId="0" borderId="13" xfId="0"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0" fontId="0" fillId="0" borderId="13" xfId="0" applyBorder="1" applyAlignment="1" applyProtection="1">
      <alignment horizontal="left" vertical="center" wrapText="1"/>
      <protection hidden="1"/>
    </xf>
    <xf numFmtId="0" fontId="0" fillId="0" borderId="14" xfId="0" applyBorder="1" applyAlignment="1" applyProtection="1">
      <alignment horizontal="left" vertical="center" wrapText="1"/>
      <protection hidden="1"/>
    </xf>
    <xf numFmtId="0" fontId="0" fillId="0" borderId="15" xfId="0" applyBorder="1" applyAlignment="1" applyProtection="1">
      <alignment horizontal="left" vertical="center" wrapText="1"/>
      <protection hidden="1"/>
    </xf>
    <xf numFmtId="0" fontId="0" fillId="0" borderId="0" xfId="0" applyAlignment="1" applyProtection="1">
      <alignment horizontal="center" vertical="center"/>
      <protection hidden="1"/>
    </xf>
    <xf numFmtId="0" fontId="0" fillId="0" borderId="13" xfId="0" applyBorder="1" applyAlignment="1" applyProtection="1">
      <alignment horizontal="left" vertical="center"/>
      <protection hidden="1"/>
    </xf>
    <xf numFmtId="0" fontId="0" fillId="0" borderId="14" xfId="0" applyBorder="1" applyAlignment="1" applyProtection="1">
      <alignment horizontal="left" vertical="center"/>
      <protection hidden="1"/>
    </xf>
    <xf numFmtId="0" fontId="0" fillId="0" borderId="15" xfId="0" applyBorder="1" applyAlignment="1" applyProtection="1">
      <alignment horizontal="left" vertical="center"/>
      <protection hidden="1"/>
    </xf>
    <xf numFmtId="0" fontId="1" fillId="0" borderId="7" xfId="0" applyFont="1"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164" fontId="0" fillId="0" borderId="13" xfId="0" applyNumberFormat="1" applyBorder="1" applyAlignment="1" applyProtection="1">
      <alignment horizontal="center" vertical="center"/>
      <protection hidden="1"/>
    </xf>
    <xf numFmtId="164" fontId="0" fillId="0" borderId="15" xfId="0" applyNumberFormat="1" applyBorder="1" applyAlignment="1" applyProtection="1">
      <alignment horizontal="center" vertical="center"/>
      <protection hidden="1"/>
    </xf>
    <xf numFmtId="0" fontId="1" fillId="0" borderId="11" xfId="0"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0" fillId="0" borderId="7" xfId="0" applyBorder="1" applyAlignment="1" applyProtection="1">
      <alignment horizontal="center" vertical="center"/>
      <protection hidden="1"/>
    </xf>
  </cellXfs>
  <cellStyles count="5">
    <cellStyle name="Millares 2" xfId="2" xr:uid="{00000000-0005-0000-0000-000000000000}"/>
    <cellStyle name="Millares 2 2" xfId="4" xr:uid="{00000000-0005-0000-0000-000001000000}"/>
    <cellStyle name="Moneda" xfId="3" builtinId="4"/>
    <cellStyle name="Moneda 2" xfId="1" xr:uid="{00000000-0005-0000-0000-000003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0</xdr:col>
      <xdr:colOff>2069011</xdr:colOff>
      <xdr:row>4</xdr:row>
      <xdr:rowOff>2540</xdr:rowOff>
    </xdr:to>
    <xdr:pic>
      <xdr:nvPicPr>
        <xdr:cNvPr id="3" name="gráficos1">
          <a:extLst>
            <a:ext uri="{FF2B5EF4-FFF2-40B4-BE49-F238E27FC236}">
              <a16:creationId xmlns:a16="http://schemas.microsoft.com/office/drawing/2014/main" id="{BF93202B-5511-4438-ACEA-902D042B1939}"/>
            </a:ext>
          </a:extLst>
        </xdr:cNvPr>
        <xdr:cNvPicPr/>
      </xdr:nvPicPr>
      <xdr:blipFill>
        <a:blip xmlns:r="http://schemas.openxmlformats.org/officeDocument/2006/relationships" r:embed="rId1">
          <a:lum/>
          <a:alphaModFix/>
        </a:blip>
        <a:srcRect/>
        <a:stretch>
          <a:fillRect/>
        </a:stretch>
      </xdr:blipFill>
      <xdr:spPr>
        <a:xfrm>
          <a:off x="85725" y="76200"/>
          <a:ext cx="1980565" cy="707390"/>
        </a:xfrm>
        <a:prstGeom prst="rect">
          <a:avLst/>
        </a:prstGeom>
        <a:noFill/>
        <a:ln>
          <a:noFill/>
          <a:prstDash/>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L55"/>
  <sheetViews>
    <sheetView showGridLines="0" tabSelected="1" topLeftCell="A19" zoomScale="70" zoomScaleNormal="70" workbookViewId="0">
      <selection activeCell="A43" sqref="A43:L48"/>
    </sheetView>
  </sheetViews>
  <sheetFormatPr baseColWidth="10" defaultColWidth="11.42578125" defaultRowHeight="15" x14ac:dyDescent="0.25"/>
  <cols>
    <col min="1" max="1" width="33.28515625" style="31" customWidth="1"/>
    <col min="2" max="2" width="15.7109375" style="31" customWidth="1"/>
    <col min="3" max="3" width="11.5703125" style="31" customWidth="1"/>
    <col min="4" max="4" width="2.7109375" style="29" customWidth="1"/>
    <col min="5" max="5" width="33" style="29" customWidth="1"/>
    <col min="6" max="6" width="8" style="29" customWidth="1"/>
    <col min="7" max="7" width="18.7109375" style="29" customWidth="1"/>
    <col min="8" max="8" width="9.85546875" style="29" customWidth="1"/>
    <col min="9" max="9" width="19.5703125" style="29" customWidth="1"/>
    <col min="10" max="10" width="11" style="36" customWidth="1"/>
    <col min="11" max="11" width="3.140625" style="29" customWidth="1"/>
    <col min="12" max="12" width="0.140625" style="29" customWidth="1"/>
    <col min="13" max="16384" width="11.42578125" style="29"/>
  </cols>
  <sheetData>
    <row r="1" spans="1:12" x14ac:dyDescent="0.25">
      <c r="A1" s="24"/>
      <c r="B1" s="25"/>
      <c r="C1" s="25"/>
      <c r="D1" s="26"/>
      <c r="E1" s="26"/>
      <c r="F1" s="26"/>
      <c r="G1" s="26"/>
      <c r="H1" s="26"/>
      <c r="I1" s="26"/>
      <c r="J1" s="27"/>
      <c r="K1" s="26"/>
      <c r="L1" s="28"/>
    </row>
    <row r="2" spans="1:12" ht="15.75" x14ac:dyDescent="0.25">
      <c r="A2" s="58" t="s">
        <v>0</v>
      </c>
      <c r="B2" s="59"/>
      <c r="C2" s="59"/>
      <c r="D2" s="59"/>
      <c r="E2" s="59"/>
      <c r="F2" s="59"/>
      <c r="G2" s="59"/>
      <c r="H2" s="59"/>
      <c r="I2" s="59"/>
      <c r="J2" s="59"/>
      <c r="K2" s="59"/>
      <c r="L2" s="60"/>
    </row>
    <row r="3" spans="1:12" ht="15.75" x14ac:dyDescent="0.25">
      <c r="A3" s="58" t="s">
        <v>1</v>
      </c>
      <c r="B3" s="59"/>
      <c r="C3" s="59"/>
      <c r="D3" s="59"/>
      <c r="E3" s="59"/>
      <c r="F3" s="59"/>
      <c r="G3" s="59"/>
      <c r="H3" s="59"/>
      <c r="I3" s="59"/>
      <c r="J3" s="59"/>
      <c r="K3" s="59"/>
      <c r="L3" s="60"/>
    </row>
    <row r="4" spans="1:12" x14ac:dyDescent="0.25">
      <c r="A4" s="30"/>
      <c r="D4" s="31"/>
      <c r="E4" s="31"/>
      <c r="F4" s="31"/>
      <c r="G4" s="31"/>
      <c r="H4" s="31"/>
      <c r="I4" s="31"/>
      <c r="J4" s="15"/>
      <c r="K4" s="31"/>
      <c r="L4" s="32"/>
    </row>
    <row r="5" spans="1:12" ht="15.75" x14ac:dyDescent="0.25">
      <c r="A5" s="58"/>
      <c r="B5" s="59"/>
      <c r="C5" s="59"/>
      <c r="D5" s="59"/>
      <c r="E5" s="59"/>
      <c r="F5" s="59"/>
      <c r="G5" s="59"/>
      <c r="H5" s="59"/>
      <c r="I5" s="59"/>
      <c r="J5" s="59"/>
      <c r="K5" s="59"/>
      <c r="L5" s="60"/>
    </row>
    <row r="6" spans="1:12" ht="15.75" thickBot="1" x14ac:dyDescent="0.3">
      <c r="A6" s="14"/>
      <c r="B6" s="15"/>
      <c r="C6" s="15"/>
      <c r="D6" s="15"/>
      <c r="E6" s="15"/>
      <c r="F6" s="15"/>
      <c r="G6" s="15"/>
      <c r="H6" s="15"/>
      <c r="I6" s="15"/>
      <c r="J6" s="15"/>
      <c r="K6" s="15"/>
      <c r="L6" s="33"/>
    </row>
    <row r="7" spans="1:12" s="36" customFormat="1" ht="15.75" thickBot="1" x14ac:dyDescent="0.3">
      <c r="A7" s="14" t="s">
        <v>2</v>
      </c>
      <c r="B7" s="34" t="s">
        <v>59</v>
      </c>
      <c r="C7" s="15"/>
      <c r="D7" s="15"/>
      <c r="E7" s="35"/>
      <c r="F7" s="35"/>
      <c r="G7" s="15"/>
      <c r="H7" s="15"/>
      <c r="I7" s="35"/>
      <c r="J7" s="31"/>
      <c r="K7" s="31"/>
      <c r="L7" s="33"/>
    </row>
    <row r="8" spans="1:12" s="36" customFormat="1" ht="15.75" thickBot="1" x14ac:dyDescent="0.3">
      <c r="A8" s="14"/>
      <c r="B8" s="15"/>
      <c r="C8" s="15"/>
      <c r="I8" s="35"/>
      <c r="L8" s="37"/>
    </row>
    <row r="9" spans="1:12" s="36" customFormat="1" ht="18" customHeight="1" thickBot="1" x14ac:dyDescent="0.3">
      <c r="A9" s="14" t="s">
        <v>3</v>
      </c>
      <c r="B9" s="68" t="str">
        <f>+VLOOKUP(B7,Vacantes!$B$2:$C$3,2,0)</f>
        <v>Profesional Universitario  Codigo 219 Grado 12</v>
      </c>
      <c r="C9" s="69"/>
      <c r="D9" s="69"/>
      <c r="E9" s="69"/>
      <c r="F9" s="69"/>
      <c r="G9" s="70"/>
      <c r="I9" s="67"/>
      <c r="J9" s="67"/>
      <c r="K9" s="67"/>
      <c r="L9" s="37"/>
    </row>
    <row r="10" spans="1:12" s="36" customFormat="1" ht="15.75" thickBot="1" x14ac:dyDescent="0.3">
      <c r="A10" s="14"/>
      <c r="B10" s="15"/>
      <c r="C10" s="15"/>
      <c r="L10" s="37"/>
    </row>
    <row r="11" spans="1:12" s="36" customFormat="1" ht="15.75" thickBot="1" x14ac:dyDescent="0.3">
      <c r="A11" s="14" t="s">
        <v>4</v>
      </c>
      <c r="B11" s="68" t="str">
        <f>+VLOOKUP(B7,Vacantes!$B$2:$D$3,3,0)</f>
        <v>009 - SUBDIRECCION DE APROVECHAMIENTO</v>
      </c>
      <c r="C11" s="69"/>
      <c r="D11" s="69"/>
      <c r="E11" s="69"/>
      <c r="F11" s="69"/>
      <c r="G11" s="70"/>
      <c r="I11" s="67"/>
      <c r="J11" s="67"/>
      <c r="K11" s="67"/>
      <c r="L11" s="37"/>
    </row>
    <row r="12" spans="1:12" s="36" customFormat="1" ht="15.75" thickBot="1" x14ac:dyDescent="0.3">
      <c r="A12" s="14"/>
      <c r="B12" s="15"/>
      <c r="C12" s="15"/>
      <c r="L12" s="37"/>
    </row>
    <row r="13" spans="1:12" s="36" customFormat="1" ht="15.75" thickBot="1" x14ac:dyDescent="0.3">
      <c r="A13" s="14" t="s">
        <v>5</v>
      </c>
      <c r="B13" s="74">
        <f>+VLOOKUP(B7,Vacantes!$B$2:$M$3,12,0)</f>
        <v>3556681</v>
      </c>
      <c r="C13" s="75"/>
      <c r="E13" s="15" t="s">
        <v>6</v>
      </c>
      <c r="F13" s="72" t="str">
        <f>+VLOOKUP(B7,Vacantes!$B$2:$J$3,9,0)</f>
        <v>TEMPORAL</v>
      </c>
      <c r="G13" s="73"/>
      <c r="I13" s="15" t="s">
        <v>7</v>
      </c>
      <c r="J13" s="38">
        <f>+VLOOKUP(B7,Vacantes!$B$2:$N$3,13,0)</f>
        <v>1</v>
      </c>
      <c r="L13" s="37"/>
    </row>
    <row r="14" spans="1:12" s="36" customFormat="1" x14ac:dyDescent="0.25">
      <c r="A14" s="14"/>
      <c r="B14" s="15"/>
      <c r="C14" s="15"/>
      <c r="L14" s="37"/>
    </row>
    <row r="15" spans="1:12" ht="15.75" thickBot="1" x14ac:dyDescent="0.3">
      <c r="A15" s="55" t="s">
        <v>8</v>
      </c>
      <c r="B15" s="56"/>
      <c r="C15" s="56"/>
      <c r="D15" s="56"/>
      <c r="E15" s="56"/>
      <c r="F15" s="56"/>
      <c r="G15" s="56"/>
      <c r="H15" s="56"/>
      <c r="I15" s="56"/>
      <c r="J15" s="56"/>
      <c r="K15" s="56"/>
      <c r="L15" s="71"/>
    </row>
    <row r="16" spans="1:12" ht="49.5" customHeight="1" thickBot="1" x14ac:dyDescent="0.3">
      <c r="A16" s="61" t="str">
        <f>+VLOOKUP(B7,Vacantes!$B$2:$E$3,4,0)</f>
        <v>Desarrollar e implementar procedimientos, mecanismos e instrumentos para hacer más eficientes las actividades de supervisión del manejo de convenios en el componente de Aprovechamiento, de acuerdo con las políticas institucionales</v>
      </c>
      <c r="B16" s="62"/>
      <c r="C16" s="62"/>
      <c r="D16" s="62"/>
      <c r="E16" s="62"/>
      <c r="F16" s="62"/>
      <c r="G16" s="62"/>
      <c r="H16" s="62"/>
      <c r="I16" s="62"/>
      <c r="J16" s="62"/>
      <c r="K16" s="62"/>
      <c r="L16" s="63"/>
    </row>
    <row r="17" spans="1:12" ht="15.75" thickBot="1" x14ac:dyDescent="0.3">
      <c r="A17" s="55" t="s">
        <v>9</v>
      </c>
      <c r="B17" s="56"/>
      <c r="C17" s="56"/>
      <c r="D17" s="56"/>
      <c r="E17" s="56"/>
      <c r="F17" s="56"/>
      <c r="G17" s="56"/>
      <c r="H17" s="56"/>
      <c r="I17" s="56"/>
      <c r="J17" s="56"/>
      <c r="K17" s="56"/>
      <c r="L17" s="71"/>
    </row>
    <row r="18" spans="1:12" ht="158.25" customHeight="1" thickBot="1" x14ac:dyDescent="0.3">
      <c r="A18" s="64" t="str">
        <f>+VLOOKUP(B7,Vacantes!$B$2:$F$3,5)</f>
        <v>1. Brindar el soporte técnico para dar respuesta a la comunidad, autoridades locales, gremios, entidades distritales, organismos de control y demás, en los temas relacionados con la actividad de aprovechamiento del servicio público de aseo. 2. Hacer seguimiento y evaluación de los aspectos administrativos y de la gestión humana en la ejecución de actividades que soportan los procesos misionales y de apoyo, en relación con la gestión de manejo contratación, de conformidad con la normativa vigente. 3. Participar y proponer las mejoras en la implementación y mejoramiento continuo del Sistema Integrado de Gestión, dentro de los parámetros de las normas técnicas y de acuerdo con las directrices de la entidad de manera oportuna. 4. Coordinar con la Subdirección Administrativa y Financiera, la formulación y ejecución de planes en materia financiera para la subdirección, de acuerdo con las necesidades del área. 5. Efectuar las modificaciones al plan de contratación cuando así requieran.  6. Realizar las modificaciones y actualizaciones del POAI (plan operativo anual de inversión), de acuerdo con las necesidades del área. 7. Hacer un seguimiento continuo de las solicitudes presupuestales, el estado de las mismas, CDP (certificados de disponibilidad presupuestal) y RP (registros presupuestales) correspondientes a los proyectos de la Subdirección. 8. Desempeñar las demás asignadas por el superior inmediato, de acuerdo con las funciones y la naturaleza del empleo.</v>
      </c>
      <c r="B18" s="65"/>
      <c r="C18" s="65"/>
      <c r="D18" s="65"/>
      <c r="E18" s="65"/>
      <c r="F18" s="65"/>
      <c r="G18" s="65"/>
      <c r="H18" s="65"/>
      <c r="I18" s="65"/>
      <c r="J18" s="65"/>
      <c r="K18" s="65"/>
      <c r="L18" s="66"/>
    </row>
    <row r="19" spans="1:12" ht="20.25" customHeight="1" thickBot="1" x14ac:dyDescent="0.3">
      <c r="A19" s="55" t="s">
        <v>10</v>
      </c>
      <c r="B19" s="56"/>
      <c r="C19" s="56"/>
      <c r="D19" s="56"/>
      <c r="E19" s="56"/>
      <c r="F19" s="56"/>
      <c r="G19" s="56"/>
      <c r="H19" s="56"/>
      <c r="I19" s="56"/>
      <c r="J19" s="56"/>
      <c r="K19" s="56"/>
      <c r="L19" s="71"/>
    </row>
    <row r="20" spans="1:12" ht="193.5" customHeight="1" thickBot="1" x14ac:dyDescent="0.3">
      <c r="A20" s="64" t="str">
        <f>+VLOOKUP(B7,Vacantes!$B$2:$G$3,6,0)</f>
        <v>Estudio: • Título Profesional en Administración, Administración Ambiental, Administración Financiera, Administración Pública, Administración de Empresas, Administración de Empresas y Finanzas, Administración y Dirección de Empresas, Administración y Negocios Internacionales, Administración en Finanzas y Negocios internacionales, Finanzas y Relaciones Internacionales, Administración de Negocios, Administración de Servicios, Gestión Empresarial, Gestión y Desarrollo Urbanos,  Administración de Empresas con Énfasis en Finanzas, Finanzas  del Núcleo Básico de Conocimiento Administración. • Título Profesional en Negocios Internacionales, Comercio Exterior, Economía, Finanzas y Comercio Exterior, Comercio Internacional y Finanzas, Comercio y Negocios Internacionales, Relaciones Económicas Internacionales, Economía y Finanzas Internacionales, Negocios y Relaciones Internacionales del Núcleo Básico de Conocimiento Economía. • Título Profesional en Contaduría Pública del Núcleo Básico de Conocimiento Contaduría Pública. • Título Profesional en Ingeniería Administrativa, Ingeniería Administrativa y de Finanzas, Ingeniería en Calidad, Ingeniería Financiera, Ingeniería Financiera y de Negocios del Núcleo Básico de Conocimiento Ingeniería Administrativa y Afines • Título Profesional en Ingeniería Ambiental, Ingeniería Ambiental y de Saneamiento, Ingeniería Sanitaria y Ambiental, Ingeniería Sanitaria, Ingeniería del Medio Ambiente, Ingeniería del Desarrollo Ambiental, Ingeniería Ambiental y Sanitaria, Ingeniería Forestal del Núcleo Básico de Conocimiento Ingeniería Ambiental, Sanitaria y Afines. • Título Profesional en Ingeniería Industrial, Ingeniería de Producción del Núcleo Básico de Conocimiento Ingeniería Industrial y Afines. • Título Profesional en Sociología, Trabajo Social, Sociología y Trabajo Social del Núcleo Básico de Conocimiento de Sociología, Trabajo Social, y Afines. • Tarjeta profesional en los casos reglamentados por la ley</v>
      </c>
      <c r="B20" s="65"/>
      <c r="C20" s="65"/>
      <c r="D20" s="65"/>
      <c r="E20" s="65"/>
      <c r="F20" s="65"/>
      <c r="G20" s="65"/>
      <c r="H20" s="65"/>
      <c r="I20" s="65"/>
      <c r="J20" s="65"/>
      <c r="K20" s="65"/>
      <c r="L20" s="66"/>
    </row>
    <row r="21" spans="1:12" ht="15.75" thickBot="1" x14ac:dyDescent="0.3">
      <c r="A21" s="55" t="s">
        <v>11</v>
      </c>
      <c r="B21" s="56"/>
      <c r="C21" s="56"/>
      <c r="D21" s="56"/>
      <c r="E21" s="56"/>
      <c r="F21" s="56"/>
      <c r="G21" s="56"/>
      <c r="H21" s="56"/>
      <c r="I21" s="56"/>
      <c r="J21" s="56"/>
      <c r="K21" s="56"/>
      <c r="L21" s="71"/>
    </row>
    <row r="22" spans="1:12" ht="21" customHeight="1" thickBot="1" x14ac:dyDescent="0.3">
      <c r="A22" s="68" t="str">
        <f>+VLOOKUP(B7,Vacantes!$B$2:$H$3,7,0)</f>
        <v>Treinta y tres (33) meses de experiencia profesional relacionada</v>
      </c>
      <c r="B22" s="69"/>
      <c r="C22" s="69"/>
      <c r="D22" s="69"/>
      <c r="E22" s="69"/>
      <c r="F22" s="69"/>
      <c r="G22" s="69"/>
      <c r="H22" s="69"/>
      <c r="I22" s="69"/>
      <c r="J22" s="69"/>
      <c r="K22" s="69"/>
      <c r="L22" s="70"/>
    </row>
    <row r="23" spans="1:12" ht="15.75" thickBot="1" x14ac:dyDescent="0.3">
      <c r="A23" s="55" t="s">
        <v>12</v>
      </c>
      <c r="B23" s="67"/>
      <c r="C23" s="67"/>
      <c r="D23" s="67"/>
      <c r="E23" s="67"/>
      <c r="F23" s="67"/>
      <c r="G23" s="67"/>
      <c r="H23" s="67"/>
      <c r="I23" s="67"/>
      <c r="J23" s="67"/>
      <c r="K23" s="67"/>
      <c r="L23" s="78"/>
    </row>
    <row r="24" spans="1:12" ht="15.75" thickBot="1" x14ac:dyDescent="0.3">
      <c r="A24" s="68" t="s">
        <v>13</v>
      </c>
      <c r="B24" s="69"/>
      <c r="C24" s="69"/>
      <c r="D24" s="69"/>
      <c r="E24" s="69"/>
      <c r="F24" s="69"/>
      <c r="G24" s="69"/>
      <c r="H24" s="69"/>
      <c r="I24" s="69"/>
      <c r="J24" s="69"/>
      <c r="K24" s="69"/>
      <c r="L24" s="70"/>
    </row>
    <row r="25" spans="1:12" x14ac:dyDescent="0.25">
      <c r="A25" s="30"/>
      <c r="L25" s="39"/>
    </row>
    <row r="26" spans="1:12" x14ac:dyDescent="0.25">
      <c r="A26" s="30"/>
      <c r="L26" s="39"/>
    </row>
    <row r="27" spans="1:12" x14ac:dyDescent="0.25">
      <c r="A27" s="30"/>
      <c r="L27" s="39"/>
    </row>
    <row r="28" spans="1:12" x14ac:dyDescent="0.25">
      <c r="A28" s="30" t="s">
        <v>60</v>
      </c>
      <c r="D28" s="31"/>
      <c r="E28" s="31"/>
      <c r="F28" s="15"/>
      <c r="L28" s="39"/>
    </row>
    <row r="29" spans="1:12" x14ac:dyDescent="0.25">
      <c r="A29" s="40"/>
      <c r="B29" s="35"/>
      <c r="L29" s="39"/>
    </row>
    <row r="30" spans="1:12" x14ac:dyDescent="0.25">
      <c r="A30" s="30" t="s">
        <v>61</v>
      </c>
      <c r="D30" s="31"/>
      <c r="E30" s="31"/>
      <c r="F30" s="15"/>
      <c r="L30" s="39"/>
    </row>
    <row r="31" spans="1:12" x14ac:dyDescent="0.25">
      <c r="A31" s="30"/>
      <c r="L31" s="39"/>
    </row>
    <row r="32" spans="1:12" x14ac:dyDescent="0.25">
      <c r="A32" s="30"/>
      <c r="L32" s="39"/>
    </row>
    <row r="33" spans="1:12" x14ac:dyDescent="0.25">
      <c r="A33" s="30"/>
      <c r="L33" s="39"/>
    </row>
    <row r="34" spans="1:12" x14ac:dyDescent="0.25">
      <c r="A34" s="30"/>
      <c r="L34" s="39"/>
    </row>
    <row r="35" spans="1:12" x14ac:dyDescent="0.25">
      <c r="A35" s="30"/>
      <c r="L35" s="39"/>
    </row>
    <row r="36" spans="1:12" x14ac:dyDescent="0.25">
      <c r="A36" s="55"/>
      <c r="B36" s="56"/>
      <c r="E36" s="67"/>
      <c r="F36" s="67"/>
      <c r="L36" s="39"/>
    </row>
    <row r="37" spans="1:12" x14ac:dyDescent="0.25">
      <c r="A37" s="76" t="s">
        <v>14</v>
      </c>
      <c r="B37" s="77"/>
      <c r="E37" s="77" t="s">
        <v>15</v>
      </c>
      <c r="F37" s="77"/>
      <c r="G37" s="31"/>
      <c r="H37" s="77" t="s">
        <v>16</v>
      </c>
      <c r="I37" s="77"/>
      <c r="J37" s="77"/>
      <c r="K37" s="77"/>
      <c r="L37" s="39"/>
    </row>
    <row r="38" spans="1:12" x14ac:dyDescent="0.25">
      <c r="A38" s="55" t="s">
        <v>41</v>
      </c>
      <c r="B38" s="56"/>
      <c r="E38" s="56" t="s">
        <v>40</v>
      </c>
      <c r="F38" s="56"/>
      <c r="H38" s="56" t="s">
        <v>39</v>
      </c>
      <c r="I38" s="56"/>
      <c r="J38" s="56"/>
      <c r="K38" s="56"/>
      <c r="L38" s="39"/>
    </row>
    <row r="39" spans="1:12" ht="30" customHeight="1" x14ac:dyDescent="0.25">
      <c r="A39" s="55" t="s">
        <v>57</v>
      </c>
      <c r="B39" s="56"/>
      <c r="E39" s="57" t="s">
        <v>37</v>
      </c>
      <c r="F39" s="57"/>
      <c r="H39" s="57" t="s">
        <v>38</v>
      </c>
      <c r="I39" s="57"/>
      <c r="J39" s="57"/>
      <c r="K39" s="57"/>
      <c r="L39" s="39"/>
    </row>
    <row r="40" spans="1:12" x14ac:dyDescent="0.25">
      <c r="A40" s="30"/>
      <c r="E40" s="57"/>
      <c r="F40" s="57"/>
      <c r="H40" s="57"/>
      <c r="I40" s="57"/>
      <c r="J40" s="57"/>
      <c r="K40" s="57"/>
      <c r="L40" s="39"/>
    </row>
    <row r="41" spans="1:12" x14ac:dyDescent="0.25">
      <c r="A41" s="30"/>
      <c r="L41" s="39"/>
    </row>
    <row r="42" spans="1:12" ht="15.75" thickBot="1" x14ac:dyDescent="0.3">
      <c r="A42" s="30"/>
      <c r="L42" s="39"/>
    </row>
    <row r="43" spans="1:12" ht="15.75" customHeight="1" x14ac:dyDescent="0.25">
      <c r="A43" s="46" t="s">
        <v>62</v>
      </c>
      <c r="B43" s="47"/>
      <c r="C43" s="47"/>
      <c r="D43" s="47"/>
      <c r="E43" s="47"/>
      <c r="F43" s="47"/>
      <c r="G43" s="47"/>
      <c r="H43" s="47"/>
      <c r="I43" s="47"/>
      <c r="J43" s="47"/>
      <c r="K43" s="47"/>
      <c r="L43" s="48"/>
    </row>
    <row r="44" spans="1:12" x14ac:dyDescent="0.25">
      <c r="A44" s="49"/>
      <c r="B44" s="50"/>
      <c r="C44" s="50"/>
      <c r="D44" s="50"/>
      <c r="E44" s="50"/>
      <c r="F44" s="50"/>
      <c r="G44" s="50"/>
      <c r="H44" s="50"/>
      <c r="I44" s="50"/>
      <c r="J44" s="50"/>
      <c r="K44" s="50"/>
      <c r="L44" s="51"/>
    </row>
    <row r="45" spans="1:12" x14ac:dyDescent="0.25">
      <c r="A45" s="49"/>
      <c r="B45" s="50"/>
      <c r="C45" s="50"/>
      <c r="D45" s="50"/>
      <c r="E45" s="50"/>
      <c r="F45" s="50"/>
      <c r="G45" s="50"/>
      <c r="H45" s="50"/>
      <c r="I45" s="50"/>
      <c r="J45" s="50"/>
      <c r="K45" s="50"/>
      <c r="L45" s="51"/>
    </row>
    <row r="46" spans="1:12" x14ac:dyDescent="0.25">
      <c r="A46" s="49"/>
      <c r="B46" s="50"/>
      <c r="C46" s="50"/>
      <c r="D46" s="50"/>
      <c r="E46" s="50"/>
      <c r="F46" s="50"/>
      <c r="G46" s="50"/>
      <c r="H46" s="50"/>
      <c r="I46" s="50"/>
      <c r="J46" s="50"/>
      <c r="K46" s="50"/>
      <c r="L46" s="51"/>
    </row>
    <row r="47" spans="1:12" x14ac:dyDescent="0.25">
      <c r="A47" s="49"/>
      <c r="B47" s="50"/>
      <c r="C47" s="50"/>
      <c r="D47" s="50"/>
      <c r="E47" s="50"/>
      <c r="F47" s="50"/>
      <c r="G47" s="50"/>
      <c r="H47" s="50"/>
      <c r="I47" s="50"/>
      <c r="J47" s="50"/>
      <c r="K47" s="50"/>
      <c r="L47" s="51"/>
    </row>
    <row r="48" spans="1:12" ht="15.75" thickBot="1" x14ac:dyDescent="0.3">
      <c r="A48" s="52"/>
      <c r="B48" s="53"/>
      <c r="C48" s="53"/>
      <c r="D48" s="53"/>
      <c r="E48" s="53"/>
      <c r="F48" s="53"/>
      <c r="G48" s="53"/>
      <c r="H48" s="53"/>
      <c r="I48" s="53"/>
      <c r="J48" s="53"/>
      <c r="K48" s="53"/>
      <c r="L48" s="54"/>
    </row>
    <row r="49" spans="1:12" x14ac:dyDescent="0.25">
      <c r="A49" s="30"/>
      <c r="L49" s="39"/>
    </row>
    <row r="50" spans="1:12" x14ac:dyDescent="0.25">
      <c r="A50" s="30"/>
      <c r="L50" s="39"/>
    </row>
    <row r="51" spans="1:12" x14ac:dyDescent="0.25">
      <c r="A51" s="30"/>
      <c r="L51" s="39"/>
    </row>
    <row r="52" spans="1:12" x14ac:dyDescent="0.25">
      <c r="A52" s="30"/>
      <c r="L52" s="39"/>
    </row>
    <row r="53" spans="1:12" x14ac:dyDescent="0.25">
      <c r="A53" s="30"/>
      <c r="L53" s="39"/>
    </row>
    <row r="54" spans="1:12" x14ac:dyDescent="0.25">
      <c r="A54" s="30"/>
      <c r="L54" s="39"/>
    </row>
    <row r="55" spans="1:12" ht="15.75" thickBot="1" x14ac:dyDescent="0.3">
      <c r="A55" s="41"/>
      <c r="B55" s="42"/>
      <c r="C55" s="42"/>
      <c r="D55" s="43"/>
      <c r="E55" s="43"/>
      <c r="F55" s="43"/>
      <c r="G55" s="43"/>
      <c r="H55" s="43"/>
      <c r="I55" s="43"/>
      <c r="J55" s="44"/>
      <c r="K55" s="43"/>
      <c r="L55" s="45"/>
    </row>
  </sheetData>
  <mergeCells count="31">
    <mergeCell ref="A19:L19"/>
    <mergeCell ref="A21:L21"/>
    <mergeCell ref="A36:B36"/>
    <mergeCell ref="E36:F36"/>
    <mergeCell ref="A22:L22"/>
    <mergeCell ref="A23:L23"/>
    <mergeCell ref="A37:B37"/>
    <mergeCell ref="A20:L20"/>
    <mergeCell ref="A24:L24"/>
    <mergeCell ref="E37:F37"/>
    <mergeCell ref="H37:K37"/>
    <mergeCell ref="A5:L5"/>
    <mergeCell ref="A2:L2"/>
    <mergeCell ref="A3:L3"/>
    <mergeCell ref="A16:L16"/>
    <mergeCell ref="A18:L18"/>
    <mergeCell ref="I11:K11"/>
    <mergeCell ref="I9:K9"/>
    <mergeCell ref="B11:G11"/>
    <mergeCell ref="B9:G9"/>
    <mergeCell ref="A17:L17"/>
    <mergeCell ref="F13:G13"/>
    <mergeCell ref="B13:C13"/>
    <mergeCell ref="A15:L15"/>
    <mergeCell ref="A43:L48"/>
    <mergeCell ref="A38:B38"/>
    <mergeCell ref="A39:B39"/>
    <mergeCell ref="E38:F38"/>
    <mergeCell ref="E39:F40"/>
    <mergeCell ref="H38:K38"/>
    <mergeCell ref="H39:K40"/>
  </mergeCells>
  <phoneticPr fontId="8" type="noConversion"/>
  <printOptions horizontalCentered="1" verticalCentered="1"/>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Vacantes!$B$2:$B$3</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P3"/>
  <sheetViews>
    <sheetView view="pageBreakPreview" zoomScale="60" zoomScaleNormal="100" workbookViewId="0">
      <selection activeCell="A2" sqref="A2"/>
    </sheetView>
  </sheetViews>
  <sheetFormatPr baseColWidth="10" defaultColWidth="41.140625" defaultRowHeight="120" customHeight="1" x14ac:dyDescent="0.25"/>
  <cols>
    <col min="1" max="1" width="11.42578125" style="2" customWidth="1"/>
    <col min="2" max="2" width="19.85546875" style="2" bestFit="1" customWidth="1"/>
    <col min="3" max="3" width="43.42578125" style="2" bestFit="1" customWidth="1"/>
    <col min="4" max="4" width="77.28515625" style="2" bestFit="1" customWidth="1"/>
    <col min="5" max="5" width="107.5703125" style="2" customWidth="1"/>
    <col min="6" max="6" width="87.85546875" style="2" customWidth="1"/>
    <col min="7" max="13" width="41.140625" style="2"/>
    <col min="14" max="14" width="41.140625" style="3"/>
    <col min="15" max="16384" width="41.140625" style="2"/>
  </cols>
  <sheetData>
    <row r="1" spans="2:16" s="1" customFormat="1" ht="120" customHeight="1" x14ac:dyDescent="0.25">
      <c r="B1" s="4" t="s">
        <v>17</v>
      </c>
      <c r="C1" s="4" t="s">
        <v>18</v>
      </c>
      <c r="D1" s="5" t="s">
        <v>19</v>
      </c>
      <c r="E1" s="5" t="s">
        <v>20</v>
      </c>
      <c r="F1" s="5" t="s">
        <v>21</v>
      </c>
      <c r="G1" s="5" t="s">
        <v>22</v>
      </c>
      <c r="H1" s="5" t="s">
        <v>23</v>
      </c>
      <c r="I1" s="5" t="s">
        <v>24</v>
      </c>
      <c r="J1" s="5" t="s">
        <v>25</v>
      </c>
      <c r="K1" s="5" t="s">
        <v>33</v>
      </c>
      <c r="L1" s="5" t="s">
        <v>28</v>
      </c>
      <c r="M1" s="6" t="s">
        <v>26</v>
      </c>
      <c r="N1" s="7" t="s">
        <v>27</v>
      </c>
      <c r="O1" s="8" t="s">
        <v>34</v>
      </c>
      <c r="P1" s="9" t="s">
        <v>35</v>
      </c>
    </row>
    <row r="2" spans="2:16" s="11" customFormat="1" ht="120" customHeight="1" x14ac:dyDescent="0.25">
      <c r="B2" s="16" t="s">
        <v>58</v>
      </c>
      <c r="C2" s="16" t="s">
        <v>44</v>
      </c>
      <c r="D2" s="17" t="s">
        <v>45</v>
      </c>
      <c r="E2" s="18" t="s">
        <v>46</v>
      </c>
      <c r="F2" s="18" t="s">
        <v>47</v>
      </c>
      <c r="G2" s="18" t="s">
        <v>48</v>
      </c>
      <c r="H2" s="18" t="s">
        <v>49</v>
      </c>
      <c r="I2" s="18" t="s">
        <v>29</v>
      </c>
      <c r="J2" s="17" t="s">
        <v>30</v>
      </c>
      <c r="K2" s="19" t="s">
        <v>50</v>
      </c>
      <c r="L2" s="19">
        <v>36176</v>
      </c>
      <c r="M2" s="13">
        <v>3359725</v>
      </c>
      <c r="N2" s="20">
        <v>1</v>
      </c>
      <c r="O2" s="19" t="s">
        <v>42</v>
      </c>
      <c r="P2" s="21" t="s">
        <v>51</v>
      </c>
    </row>
    <row r="3" spans="2:16" s="11" customFormat="1" ht="120" customHeight="1" x14ac:dyDescent="0.25">
      <c r="B3" s="16" t="s">
        <v>59</v>
      </c>
      <c r="C3" s="16" t="s">
        <v>31</v>
      </c>
      <c r="D3" s="17" t="s">
        <v>52</v>
      </c>
      <c r="E3" s="17" t="s">
        <v>53</v>
      </c>
      <c r="F3" s="22" t="s">
        <v>54</v>
      </c>
      <c r="G3" s="22" t="s">
        <v>55</v>
      </c>
      <c r="H3" s="17" t="s">
        <v>32</v>
      </c>
      <c r="I3" s="17" t="s">
        <v>36</v>
      </c>
      <c r="J3" s="10" t="s">
        <v>30</v>
      </c>
      <c r="K3" s="12" t="s">
        <v>56</v>
      </c>
      <c r="L3" s="12">
        <v>36164</v>
      </c>
      <c r="M3" s="13">
        <v>3556681</v>
      </c>
      <c r="N3" s="10">
        <v>1</v>
      </c>
      <c r="O3" s="12" t="s">
        <v>42</v>
      </c>
      <c r="P3" s="23" t="s">
        <v>43</v>
      </c>
    </row>
  </sheetData>
  <autoFilter ref="B1:N3" xr:uid="{00000000-0009-0000-0000-000001000000}"/>
  <printOptions horizontalCentered="1"/>
  <pageMargins left="2.3622047244094491" right="0.70866141732283472" top="0.74803149606299213" bottom="0.74803149606299213" header="0.31496062992125984" footer="0.31496062992125984"/>
  <pageSetup paperSize="9" scale="14" fitToHeight="0" orientation="landscape" r:id="rId1"/>
  <colBreaks count="1" manualBreakCount="1">
    <brk id="5" max="1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FPV</vt:lpstr>
      <vt:lpstr>Vacantes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Milena González Leyton</dc:creator>
  <cp:keywords/>
  <dc:description/>
  <cp:lastModifiedBy>JACQUELINNE  FARFAN SANCHEZ</cp:lastModifiedBy>
  <cp:revision/>
  <cp:lastPrinted>2022-10-26T15:15:15Z</cp:lastPrinted>
  <dcterms:created xsi:type="dcterms:W3CDTF">2022-03-01T14:58:29Z</dcterms:created>
  <dcterms:modified xsi:type="dcterms:W3CDTF">2023-01-11T21:22:43Z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2022-08-22T23:33:51Z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11253c4c-3dc0-4256-a58d-e98e08e89281</vt:lpwstr>
  </property>
  <property fmtid="{D5CDD505-2E9C-101B-9397-08002B2CF9AE}" pid="8" name="MSIP_Label_5fac521f-e930-485b-97f4-efbe7db8e98f_ContentBits">
    <vt:lpwstr>0</vt:lpwstr>
  </property>
</Properties>
</file>