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autoCompressPictures="0"/>
  <mc:AlternateContent xmlns:mc="http://schemas.openxmlformats.org/markup-compatibility/2006">
    <mc:Choice Requires="x15">
      <x15ac:absPath xmlns:x15ac="http://schemas.microsoft.com/office/spreadsheetml/2010/11/ac" url="https://uaespdc-my.sharepoint.com/personal/angelica_beltran_uaesp_gov_co/Documents/Documentos/PGIRS 2023/Informe anual PGIRS 2022/Misionales UAESP/"/>
    </mc:Choice>
  </mc:AlternateContent>
  <xr:revisionPtr revIDLastSave="2785" documentId="11_753425550B23E6BCFF01238554F787D9EEE43240" xr6:coauthVersionLast="47" xr6:coauthVersionMax="47" xr10:uidLastSave="{C2555AB7-78CC-45BF-8F1B-C79F6C7C1D24}"/>
  <bookViews>
    <workbookView xWindow="-108" yWindow="-108" windowWidth="23256" windowHeight="12576" tabRatio="994" firstSheet="2" activeTab="2" xr2:uid="{00000000-000D-0000-FFFF-FFFF00000000}"/>
  </bookViews>
  <sheets>
    <sheet name="2. Medios R,T y T" sheetId="7" state="hidden" r:id="rId1"/>
    <sheet name="2. Riesgos R,T y T" sheetId="8" state="hidden" r:id="rId2"/>
    <sheet name="INST SPA" sheetId="38" r:id="rId3"/>
    <sheet name="R-T-T" sheetId="55" r:id="rId4"/>
    <sheet name="LIMP V-AP" sheetId="56" r:id="rId5"/>
    <sheet name="CC -PA" sheetId="57" r:id="rId6"/>
    <sheet name="LAV AP" sheetId="58" r:id="rId7"/>
    <sheet name="APROVECHAMIENTO" sheetId="67" r:id="rId8"/>
    <sheet name="ORGÁNICOS" sheetId="68" r:id="rId9"/>
    <sheet name="INCLUSIÓN" sheetId="69" r:id="rId10"/>
    <sheet name="DF" sheetId="70" r:id="rId11"/>
    <sheet name="ESPECIALES" sheetId="63" r:id="rId12"/>
    <sheet name="RCD" sheetId="64" r:id="rId13"/>
    <sheet name="RURAL" sheetId="65" r:id="rId14"/>
    <sheet name="RIESGOS" sheetId="66" r:id="rId15"/>
    <sheet name="CULTURA C" sheetId="71" r:id="rId16"/>
  </sheets>
  <definedNames>
    <definedName name="_xlnm._FilterDatabase" localSheetId="14" hidden="1">RIESGOS!$B$4:$S$17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67" l="1"/>
  <c r="N13" i="69"/>
  <c r="N14" i="69"/>
  <c r="N56" i="38"/>
  <c r="N60" i="64"/>
  <c r="N17" i="64"/>
  <c r="N13" i="64"/>
  <c r="N14" i="64"/>
  <c r="N30" i="69"/>
  <c r="N29" i="69"/>
  <c r="N17" i="69"/>
  <c r="N15" i="69"/>
  <c r="N42" i="67"/>
  <c r="N31" i="67"/>
  <c r="N28" i="67"/>
  <c r="N16" i="67"/>
  <c r="N15" i="67"/>
  <c r="N14"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tc={9016E907-48BF-4758-AFD7-37F792A90A57}</author>
  </authors>
  <commentList>
    <comment ref="N16" authorId="0" shapeId="0" xr:uid="{00000000-0006-0000-07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2021: 70.111
2022: 68.359</t>
      </text>
    </comment>
  </commentList>
</comments>
</file>

<file path=xl/sharedStrings.xml><?xml version="1.0" encoding="utf-8"?>
<sst xmlns="http://schemas.openxmlformats.org/spreadsheetml/2006/main" count="3895" uniqueCount="1577">
  <si>
    <t>Nivel</t>
  </si>
  <si>
    <t>Indicador</t>
  </si>
  <si>
    <t>Fuente de información</t>
  </si>
  <si>
    <t>Método de recolección</t>
  </si>
  <si>
    <t>Frecuencia</t>
  </si>
  <si>
    <t>Responsable</t>
  </si>
  <si>
    <t>Proyecto 1. Esquema operativo eficiente de la actividad de recolección y transporte</t>
  </si>
  <si>
    <t>Finalidad</t>
  </si>
  <si>
    <t xml:space="preserve">Prevenir impactos negativos sobre la infraestructura de la ciudad, las dinámicas territoriales y las instituciones, asociados al inadecuado manejo de los residuos sólidos. </t>
  </si>
  <si>
    <t>Propósito</t>
  </si>
  <si>
    <t xml:space="preserve">Áreas y vías públicas de la ciudad libres de residuos sólidos. </t>
  </si>
  <si>
    <t>Componentes</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</si>
  <si>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</si>
  <si>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Actividades</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</si>
  <si>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</si>
  <si>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Número de  documentos técnicos elaborados en 1 año</t>
  </si>
  <si>
    <t>UAESP</t>
  </si>
  <si>
    <t>Consulta</t>
  </si>
  <si>
    <t>Cada 4 años</t>
  </si>
  <si>
    <t>UAESP, ESP</t>
  </si>
  <si>
    <t>Realización de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t>
  </si>
  <si>
    <t>Número de documentos técnicos elaborados en 2 años de aprobado el PGIRS.</t>
  </si>
  <si>
    <t>Una vez</t>
  </si>
  <si>
    <t>ESP</t>
  </si>
  <si>
    <t xml:space="preserve">Implementación de contenerización, en por lo menos una (1) de las macrorutas de cada área de prestación de la ciudad, la cual debe permitir la presentación y recolección separada de residuos aprovechables y no aprovechables, garantizando el acceso de los Recicladores de Oficio y/o organizaciones de recicladores al material potencialmente aprovechable. </t>
  </si>
  <si>
    <t>Número de macrorutas con implementación de contenerización. 
Esta se calcula para cada área de prestación del servicio público de aseo.</t>
  </si>
  <si>
    <t>ESP, UAESP</t>
  </si>
  <si>
    <t>Inspección insitu</t>
  </si>
  <si>
    <t>Actualización del censo de puntos críticos existentes en la ciudad, el cual será remitido periódicamente a la entidad competente, para que revise la pertinencia de imposición de sanciones asociadas al inadecuado manejo de los residuos sólidos en el Distrito.</t>
  </si>
  <si>
    <t>Número de censo de puntos críticos.</t>
  </si>
  <si>
    <t>Informes técnicos y operativos de las ESP, SDA</t>
  </si>
  <si>
    <t>Mensual</t>
  </si>
  <si>
    <t>Fortalecimiento sistemas de monitoreo y seguimiento de la actividad de recolección y transporte.</t>
  </si>
  <si>
    <t>Número de sistemas de monitoreo y seguimiento fortalecidos</t>
  </si>
  <si>
    <t>UAESP, Interventorías (cuando aplique)</t>
  </si>
  <si>
    <t>Informes de gestión, o de interventoría (cuando aplique).</t>
  </si>
  <si>
    <t xml:space="preserve">Permanente </t>
  </si>
  <si>
    <t>Definir e implementar un esquema de prestación del servicio publico de aseo, que permita garantizar cobertura del 100% en zonas urbanas, de expansión y aquellas rurales que se incluyan, así como la calidad y la continuidad del servicio,</t>
  </si>
  <si>
    <t>Esquema definido e implementado</t>
  </si>
  <si>
    <t>Proyecto 2. Campaña de sensibilización y educación a los usuarios del servicio público de aseo, para la adecuada gestión de los residuos sólidos.</t>
  </si>
  <si>
    <t>Campaña de sensibilización y educación a los usuarios del servicio público de aseo, para la adecuada gestión de los residuos sólidos.</t>
  </si>
  <si>
    <t>Diseño de  la campaña, donde se defina contenidos, periodicidad, población  objetivo, metas, etc.</t>
  </si>
  <si>
    <t>Número de documentos que contenga el diseño de campañas de sensibilización.</t>
  </si>
  <si>
    <t>Bianual</t>
  </si>
  <si>
    <t>Implementación de campañas de sensibilización y educación  dirigidas a la comunidad.</t>
  </si>
  <si>
    <t>Número de campañas implementadas</t>
  </si>
  <si>
    <t>Anual</t>
  </si>
  <si>
    <t>Factor de Riesgo</t>
  </si>
  <si>
    <t>Financiero</t>
  </si>
  <si>
    <t>Político</t>
  </si>
  <si>
    <t>Social</t>
  </si>
  <si>
    <t>Ambiental</t>
  </si>
  <si>
    <t>Legal</t>
  </si>
  <si>
    <t xml:space="preserve">Propósito </t>
  </si>
  <si>
    <t>Documento con lineamientos técnicos para el diseño, revisión y/o  reestructuración de microrutas y macrorutas en la actividad de recolección y transporte, en el Distrito, implementado por las ESP.
Estudios de viabilidad técnica para la instalación, mantenimiento y operación de contenedores que permita la presentación separada de los residuos; aprovechables y no aprovechables en zonas de alta densificación, de alto interés económico, turístico y/o cultural para la ciudad, así como en aquellas zonas que, por su infraestructura pública, se dificulte la recolección de residuos puerta a puerta, según horarios y frecuencias establecidas por las empresas prestadoras y operadoras del servicio, que minimice el impacto de los residuos en vías y áreas públicas.
Áreas de prestación con mínimo una macroruta con recolección desde contenedores.
Censo periódicamente (mensualmente) actualizado de puntos críticos de la ciudad, con atributos tanto del factor generador, como de las actividades efectuadas y estado.
Plan para la eliminación de puntos críticos, y de prevención de la creación de los mismos, en articulación con las diferentes entidades y actores involucrados.
Esquema de prestación del servicio público de aseo implementado.</t>
  </si>
  <si>
    <t>Elaboración de un documento con lineamientos técnicos para la definición, revisión y reestructuración de microrutas y macrorutas de la actividad de recolección y transporte en el Distrito,  de conformidad con las dinámicas territoriales, los niveles de producción de residuos así como los factores de movilidad, y demás factores relevantes</t>
  </si>
  <si>
    <t>Medio</t>
  </si>
  <si>
    <t>Bajo</t>
  </si>
  <si>
    <t>Alto</t>
  </si>
  <si>
    <t xml:space="preserve">Medio </t>
  </si>
  <si>
    <t>Alta</t>
  </si>
  <si>
    <t>PROGRAMA INSTITUCIONAL PARA EL SERVICIO PÚBLICO DE ASEO</t>
  </si>
  <si>
    <t>Proyecto 1. Institucionalidad comprometida en la aplicación efectiva de sanciones aplicada a la gestión de residuos sólidos.</t>
  </si>
  <si>
    <t>Hacer cumplir los deberes normativos en cabeza de los usuarios y generadores de residuos sólidos ordinarios y especiales en el marco de la gestión integral de residuos sólidos.</t>
  </si>
  <si>
    <t>Generar hábitos adecuados en el manejo de residuos por parte de los usuarios del servicio.</t>
  </si>
  <si>
    <t>Componentes:</t>
  </si>
  <si>
    <t>1.Informe de gestión con las sanciones impuestas en materia de residuos por parte de las entidades competentesActividades</t>
  </si>
  <si>
    <t>Resumen Narrativo del Avance</t>
  </si>
  <si>
    <t>Indicadores</t>
  </si>
  <si>
    <t>AVANCES</t>
  </si>
  <si>
    <t>Meta Final</t>
  </si>
  <si>
    <t>INDICADOR ANUAL DTS</t>
  </si>
  <si>
    <t>AVANCE SOBRE EL INDICADOR DTS</t>
  </si>
  <si>
    <t>PRESUPUESTO
(millones)</t>
  </si>
  <si>
    <t>ENTIDADES INVOLUCRADAS</t>
  </si>
  <si>
    <t>ENLACE DE ACCESO AL SOPORTE DE LA ACTIVIDAD</t>
  </si>
  <si>
    <t>Cantidad</t>
  </si>
  <si>
    <t xml:space="preserve">Calidad </t>
  </si>
  <si>
    <t>Tiempo</t>
  </si>
  <si>
    <t>Lugar</t>
  </si>
  <si>
    <t>Grupo Social</t>
  </si>
  <si>
    <t>METODO DE RECOLECCIÓN 
DTS</t>
  </si>
  <si>
    <t>DIFICULTADES IDENTIFICADAS</t>
  </si>
  <si>
    <t>ACCIONES CORRECTIVAS</t>
  </si>
  <si>
    <t>PROGRAMADO
$</t>
  </si>
  <si>
    <t>EJECUTADO
$</t>
  </si>
  <si>
    <t>OBSERVACIONES</t>
  </si>
  <si>
    <t xml:space="preserve">Adelantar mesas de trabajo con las entidades competentes para la imposición de medidas sancionatorias por manejo inadecuado de residuos.
Reporte Subdirección de Recolección Barrido y Limpieza -UAESP. </t>
  </si>
  <si>
    <t xml:space="preserve">Se llevo a cabo la citación y ejecución de las mesas de trabajo con las entidades competentes para la imposición de medidas sancionatorias por manejo inadecuado de residuos, por localidad, en la cual se expusieron los avances obtenidos, y se acordaron compromisos de parte de las entidades convocadas; se contó con la asistencia de representantes de la policía, SDA, SDG, alcaldías locales, concesionarios y UAESP. Por cada semestre se genero un informe con el resumen de las mesas ejecutadas. </t>
  </si>
  <si>
    <t>2 mesas anuales</t>
  </si>
  <si>
    <t>Trabajar de manera conjunta para lograr mayores niveles de aplicación de medidas sancionatorias</t>
  </si>
  <si>
    <t>2021-2032</t>
  </si>
  <si>
    <t>Distrito Capital</t>
  </si>
  <si>
    <t>Informes</t>
  </si>
  <si>
    <t>N/A</t>
  </si>
  <si>
    <t>mesas ejecutadas/2 mesas programadas</t>
  </si>
  <si>
    <t>SDG, SDGSeg
UAESP, SDA,
Alcaldías
Locales,
Policía</t>
  </si>
  <si>
    <t>Actividad 1</t>
  </si>
  <si>
    <t xml:space="preserve">Realizar informe de la gestión en materia de sanciones a las infracciones en el manejo de residuos.
Reporte Subdirección de Recolección Barrido y Limpieza -UAESP. </t>
  </si>
  <si>
    <t>De acuerdo con los reportes mensuales de sanciones aplicadas por la policia, se generan dos informes anuales.</t>
  </si>
  <si>
    <t>2 informes anuales</t>
  </si>
  <si>
    <t>Generar un instrumento de seguimiento y medición a las sanciones impuestas</t>
  </si>
  <si>
    <t>Para la administración distrital, prestadores del servicio público de aseo y usuarios del servicio</t>
  </si>
  <si>
    <t>informes presentados/2 informes proyectados anuales</t>
  </si>
  <si>
    <t>https://uaespdc-my.sharepoint.com/:f:/g/personal/maria_jaramillo_uaesp_gov_co/Ekn5D4xhri5NuvAYEFHyaawBweOuhl7cx7-imVLJbuj18w?e=grcPWg</t>
  </si>
  <si>
    <t xml:space="preserve"> </t>
  </si>
  <si>
    <t>Proyecto 2. Articulación interinstitucional para la generación de información y equilibrio financiero</t>
  </si>
  <si>
    <t>Contar con la información relevante y de calidad para la prestación del servicio público de aseo y gestión integral de residuos y garantizar los recursos para otorgar los subsidios.</t>
  </si>
  <si>
    <t>La tarifa del servicio público de aseo se ajusta a las realidades y necesidades de la Ciudad</t>
  </si>
  <si>
    <t>1.Acuerdo vigente para subsidios y contribuciones 
2. FSRI vigente
3. Fuente de datos oficial que permita obtener información necesaria para la prestación del servicio público de aseo</t>
  </si>
  <si>
    <t>OBSERVACIONES
$</t>
  </si>
  <si>
    <t xml:space="preserve">Presentar (cuando sea necesario) ante el Concejo la propuesta de proyecto de acuerdo donde se establezcan los porcentajes de subsidios y contribuciones. 
Reporte Secretaría Distrital de Habitát. </t>
  </si>
  <si>
    <t xml:space="preserve">La aprobación del Acuerdo 830 de 2021, “por medio del cual se establecen los factores de subsidio y de aporte solidario para los servicios públicos domiciliarios de acueducto, alcantarillado y aseo en Bogotá, Distrito Capital, para el periodo 2022-2026”, prorroga la vigencia de los subsidios fijados en el Acuerdo 659 de 2016. Es decir, estos subsidios comprenden el cubrimiento en, 70% de subsidios para el estrato 1, 40% para el estrato 2 y 15% para el estrato 3, tanto para el cargo fijo y el cargo por consumo. </t>
  </si>
  <si>
    <t>1 acuerdo vigente</t>
  </si>
  <si>
    <t>Acuerdo vigente para otorgar subsidios y contribuciones</t>
  </si>
  <si>
    <t>Acuerdo adoptado/1Acuerdo 
presentado</t>
  </si>
  <si>
    <t>Empresas
prestadoras
del servicio
público de
aseo, SDH,
SDHT, UAESP</t>
  </si>
  <si>
    <t>https://uaespdc-my.sharepoint.com/:b:/g/personal/maria_jaramillo_uaesp_gov_co/EV-Kg7_3cWJKhJHPLHKl_ooB6_Su3JjGfs-na3jFr7u36w?e=84rOj3</t>
  </si>
  <si>
    <t xml:space="preserve">Contar con un Fondo de Solidaridad y Redistribución del Ingreso, FSRI.
Reporte Secretaría Distrital de Habitát. </t>
  </si>
  <si>
    <t xml:space="preserve">En la vigencia 2022, se revisaron y validadon un total de 42 cuentas de cobro presentadas por cada uno de los operadores del servicio público de aseo. Es decir,  la SDHT en total verificó y validó la correcta aplicación de los factores de subsidios y contribuciones establecidos mediante el Acuerdo Distrital 830 de 2021, “por medio del cual se establecen los factores de subsidio y de aporte solidario para los servicios públicos domiciliarios de acueducto, alcantarillado y aseo en Bogotá, Distrito Capital, para el periodo 2022-2026”. Estos subsidios comprenden el cubrimiento en, 70% de subsidios para el estrato 1, 40% para el estrato 2 y 15% para el estrato 3, tanto para el cargo fijo y el cargo por consumo. 
Es así como, se ha subsidiado $68.669.060.966 a los usuarios de los estratos 1, 2 y 3, los recursos con lo que se ha financiado el balance de subsidios provienen de la contribución de los estratos 5 y 6 y los usuarios industriales y comerciales por un valor de $712.942.584 y una transferencia proveniente del Fondo de Solidaridad y Redistribución de Ingresos-FSRI por un valor de   $67.956.118.382,00 </t>
  </si>
  <si>
    <t>1 FSRI</t>
  </si>
  <si>
    <t>FSRI vigente</t>
  </si>
  <si>
    <t>1 Fondo de Solidaridad y Redistribución del Ingreso FSRI</t>
  </si>
  <si>
    <t>FSRI suscrito/FSRI 
proyectado</t>
  </si>
  <si>
    <t>Se progama según lo  validado de las cuentas radicadas por los prestadores del servicio público de aseo</t>
  </si>
  <si>
    <t>$67.956.118.382,00</t>
  </si>
  <si>
    <t>Empresas
prestadoras,
SDH, SDHT,
UAESP</t>
  </si>
  <si>
    <t xml:space="preserve">
https://uaespdc-my.sharepoint.com/:x:/g/personal/angelica_beltran_uaesp_gov_co/EUthAaDptgNGhnU6N6xrsQkBXtsE9m3k6A5CJ2ibCE3mgw?e=mexGKw
Actividad 2</t>
  </si>
  <si>
    <r>
      <t xml:space="preserve">Adelantar mesas de trabajo con las entidades distritales que producen información aplicable a la prestación del servicio público de aseo.
</t>
    </r>
    <r>
      <rPr>
        <sz val="8"/>
        <color rgb="FF0070C0"/>
        <rFont val="Helvetica"/>
      </rPr>
      <t>Reporte Subdirección de Recolección Barrido y Limpieza -UAESP</t>
    </r>
    <r>
      <rPr>
        <sz val="8"/>
        <color rgb="FFFF0000"/>
        <rFont val="Helvetica"/>
      </rPr>
      <t xml:space="preserve">. </t>
    </r>
  </si>
  <si>
    <t xml:space="preserve">Se llevaron a cabo 5 mesas con los concesionarios de RBL, para presentar y someter a observaciones o complementaciones, la propuesta de actualización de los parámetros de la línea base del PGIRS, relacionados con barrido y lavado. </t>
  </si>
  <si>
    <t>2 mesas anuales con cada entidad que produce información aplicable a la GIRS</t>
  </si>
  <si>
    <t>Trabajar de manera articulada entre las entidades del distrito en la producción de información requerida para la GIRS</t>
  </si>
  <si>
    <t>Informes, Visitas de 
campo</t>
  </si>
  <si>
    <t>mesas anuales con cada 
entidad que produce 
información aplicable a la 
GIRS/2 mesas programadas</t>
  </si>
  <si>
    <t>IDU, IDRD,
SDP, UAESP,
SDHT,
DADEP, Jardín
Botánico,
IDIGER, SDA</t>
  </si>
  <si>
    <t>Actividad 3</t>
  </si>
  <si>
    <r>
      <t xml:space="preserve">Adelantar mesas de trabajo con las entidades distritales que producen información aplicable a la prestación del servicio público de aseo.
</t>
    </r>
    <r>
      <rPr>
        <sz val="8"/>
        <color rgb="FFFF0000"/>
        <rFont val="Helvetica"/>
      </rPr>
      <t xml:space="preserve">Reporte Subdirección de Aprovechamiento UAESP. </t>
    </r>
  </si>
  <si>
    <t>En la mesa desarrollada en el mes de julio se contó con la participación de la SDHT (Sub servicios públicos), MVCT (Dirección de Política y Regulación) y la UAESP (Sub de Aprovechamiento). Se revisan las consideraciones sobre el proyecto de resolución que reglamenta el Decreto 802 de 2022.</t>
  </si>
  <si>
    <t>https://uaespdc-my.sharepoint.com/:b:/g/personal/leidy_cruz_uaesp_gov_co/EWdqYyrARmdEoaGe7CPT8Z4BTj0C0eimO5cw8NtuShO8cQ?e=dtCcoE</t>
  </si>
  <si>
    <r>
      <t xml:space="preserve">Hacer parte de la agencia de datos del Distrito para generar y obtener información relacionada con la gestión de residuos sólidos.
</t>
    </r>
    <r>
      <rPr>
        <sz val="8"/>
        <color rgb="FF0070C0"/>
        <rFont val="Helvetica"/>
      </rPr>
      <t>Reporte Subdirección de Recolección Barrido y Limpieza -UAESP.</t>
    </r>
    <r>
      <rPr>
        <sz val="8"/>
        <rFont val="Helvetica"/>
      </rPr>
      <t xml:space="preserve"> </t>
    </r>
  </si>
  <si>
    <t xml:space="preserve">Se identificaron los enlaces que han tenido contacto con la UAESP y se remitió correo exponiendo el interés de la entidad. A le fecha no se ha podido establecer comunicación con AGATA </t>
  </si>
  <si>
    <t>1 herramienta de producción de información para la GIRS</t>
  </si>
  <si>
    <t>Producción de información acorde a las necesidades del servicio</t>
  </si>
  <si>
    <t>2022-2032</t>
  </si>
  <si>
    <t>No se conocia si existia un enlace activo entre UAESP y AGATA</t>
  </si>
  <si>
    <t xml:space="preserve">Se consulto a las subdirecciones y oficinas de apoyo </t>
  </si>
  <si>
    <t>1 herramienta para generación de información para la GIRS</t>
  </si>
  <si>
    <t>herramienta de producción 
de información para la 
GIRS/1 herramienta
planificada</t>
  </si>
  <si>
    <t>No se ejecuto presupuestalmente considerando que no ha sido posible hacer parte de la agencia de datos</t>
  </si>
  <si>
    <t>UAESP, Alta
Consejería TIC</t>
  </si>
  <si>
    <t>https://uaespdc-my.sharepoint.com/:f:/g/personal/maria_jaramillo_uaesp_gov_co/EqXCpUsxzztAsMGSTEpWm8gBrrJFs0fkRXd0DnOIy0_vtg?e=PxtI7a</t>
  </si>
  <si>
    <t>Proyecto 3. Gestión de información para la producción de datos y conocimiento para la prestación del servicio público de aseo.</t>
  </si>
  <si>
    <t>Adecuada aproximación de los parámetros contemplados en la línea para la ejecución de las actividades del servicio de aseo.</t>
  </si>
  <si>
    <t>Establecer condiciones favorables para el seguimiento y control de las actividades del servicio público de aseo y la gestión integral de residuos sólidos.</t>
  </si>
  <si>
    <t>Documento diagnóstico, Base de datos geográfica, parámetros línea base PGIRS, visor geográfico.</t>
  </si>
  <si>
    <r>
      <rPr>
        <sz val="8"/>
        <color rgb="FF000000"/>
        <rFont val="Helvetica"/>
      </rPr>
      <t xml:space="preserve">Actualización de la línea base del PGIRS que refleje las dinámicas de la ciudad para lograr un adecuado nivel de precisión y exactitud posicional.
</t>
    </r>
    <r>
      <rPr>
        <sz val="8"/>
        <color rgb="FF0070C0"/>
        <rFont val="Helvetica"/>
      </rPr>
      <t xml:space="preserve">Reporte Subdirección de Recolección Barrido y Limpieza -UAESP. 
</t>
    </r>
  </si>
  <si>
    <t>Se actualizaron los componentes de cálculo geográfico y cartográfico para las variables de prestación a cargo de la concesión de recolección y transporte de residuos no aprovechables. La actualización de la información de linea base se encuentra en cabeza de la oficina asesora de planeación.</t>
  </si>
  <si>
    <t xml:space="preserve">1  
actualización
</t>
  </si>
  <si>
    <t xml:space="preserve">Línea Base actualizada
</t>
  </si>
  <si>
    <t>2022-2024 -
2026-2028-
2030-2032</t>
  </si>
  <si>
    <t>Habitantes del D.C.</t>
  </si>
  <si>
    <t xml:space="preserve">Cada 2 años, se actualizarán los parámetros asociados a las actividades del servicio de aseo de la línea base del PGIRS, con la finalidad de determinar cambios en las variables de la ciudad que requieran atención.
</t>
  </si>
  <si>
    <t>actualización adoptada/1 
actualización programada</t>
  </si>
  <si>
    <t>https://uaespdc-my.sharepoint.com/:f:/g/personal/maria_jaramillo_uaesp_gov_co/Esporq_Lw1lBvdp7cfUPu9EB5yRrLa4IhVxU3Pt-4D91ng?e=5Nx3v4</t>
  </si>
  <si>
    <r>
      <t xml:space="preserve">Construcción y actualización de un visor geográfico WEB, que visibilice los parámetros de la línea base del PGIRS.
</t>
    </r>
    <r>
      <rPr>
        <sz val="8"/>
        <color rgb="FF00B0F0"/>
        <rFont val="Helvetica"/>
      </rPr>
      <t xml:space="preserve">Reporte Subdirección de Recolección Barrido y Limpieza -UAESP. </t>
    </r>
  </si>
  <si>
    <t xml:space="preserve">Se cuenta con un visor geográfico q expone los parámetros de la línea base del decreto 345 de 2020
https://www.uaesp.gov.co/content/geovisor-pgirs 
</t>
  </si>
  <si>
    <t>1 Visor Geográfico</t>
  </si>
  <si>
    <t>Visor geográfico</t>
  </si>
  <si>
    <t>2021 -2022-2024 - 2026-2028-2030-2032</t>
  </si>
  <si>
    <t>Al cabo del primer año, el distrito contara con un visor geográfico web, dispuesto en la página de la UAESP, en el cual se puedan consultar los parámetros de la línea base del PGIRS. Las actualizaciones del visor se realizarán cada dos años en función de la línea base.</t>
  </si>
  <si>
    <t>Visor Geográfico publicado/ 
1 Visor Geográfico planeado-2022 Y2024</t>
  </si>
  <si>
    <t>Esta actividad se adelantó con el mismo equipo que realizó linea base desde la Subdirección RBL por lo cual no tiene ejecución presupuestal</t>
  </si>
  <si>
    <t>https://www.uaesp.gov.co/content/geovisor-pgirs</t>
  </si>
  <si>
    <t>Proyecto 4. Espacios de construcción conjunta entre el nivel distrital y nacional en materia de GIRS</t>
  </si>
  <si>
    <t>Crear sinergia entre las necesidades distritales con la normatividad expedida por entidades nacionales en materia de gestión integral de residuos sólidos</t>
  </si>
  <si>
    <t>Propender por la garantía de los derechos de los usuarios del servicio público de aseo en el D.C</t>
  </si>
  <si>
    <t>1.Informes de seguimiento a las acciones de inspección, vigilancia, control, regulación y/o reglamentación.</t>
  </si>
  <si>
    <r>
      <rPr>
        <sz val="8"/>
        <color rgb="FF000000"/>
        <rFont val="Helvetica"/>
      </rPr>
      <t xml:space="preserve">Adelantar mesas de trabajo con las entidades nacionales que vigilan, reglamentan y regulan el servicio público de aseo. 
</t>
    </r>
    <r>
      <rPr>
        <sz val="8"/>
        <color rgb="FF00B0F0"/>
        <rFont val="Helvetica"/>
      </rPr>
      <t xml:space="preserve">Reporte Subdirección de Recolección Barrido y Limpieza -UAESP. </t>
    </r>
  </si>
  <si>
    <t xml:space="preserve">Se asistió a reunión con la CRA el 6 de junio de 2022, para presentar el escenario Distrital y los aportes a la construcción del nuevo régimen tarifario. 
Se recibió una visita de la CRA, a los contenedores soterrados en la localidad de SUBA, como aporte del distrito a la construcción del nuevo régimen tarifario. </t>
  </si>
  <si>
    <t>Trabajar de manera articulada con las entidades del nivel nacional</t>
  </si>
  <si>
    <t>Informes, Visitas de campo</t>
  </si>
  <si>
    <t>mesas anuales ejecutadas/2 
mesas anuales programada</t>
  </si>
  <si>
    <t xml:space="preserve">SSPD, CRA,
Minvivienda,
UAESP
</t>
  </si>
  <si>
    <t>https://uaespdc-my.sharepoint.com/:f:/g/personal/maria_jaramillo_uaesp_gov_co/Eus2ofoDCAJFu0qy8H3hT8EBHaRi-NtIe3kKx3mQT_dAuA?e=Xj0kUy</t>
  </si>
  <si>
    <r>
      <rPr>
        <sz val="8"/>
        <color rgb="FF000000"/>
        <rFont val="Helvetica"/>
      </rPr>
      <t xml:space="preserve">Adelantar mesas de trabajo con las entidades nacionales que vigilan, reglamentan y regulan el servicio público de aseo.
</t>
    </r>
    <r>
      <rPr>
        <sz val="8"/>
        <color rgb="FFFF0000"/>
        <rFont val="Helvetica"/>
      </rPr>
      <t>Reporte Subdirección de Aprovechamiento UAESP.</t>
    </r>
  </si>
  <si>
    <t xml:space="preserve">Mesa técnica desarrollada en el mes de noviembre de 2022  contó con la participación del MVCT (Dirección de Política y Regulación) y la UAESP (Sub de Aprovechamiento). Se revisan inquietudes sobre anexo técnico de la Resolución 547 de 2022 frente al alcance del RAS y su Resolución 799 de 2021. </t>
  </si>
  <si>
    <t>https://uaespdc-my.sharepoint.com/:b:/g/personal/leidy_cruz_uaesp_gov_co/EaIENcY7EA9PhzPnzDo9zPkBSKcITzUdflJAr_L23xILFw?e=EXgVup</t>
  </si>
  <si>
    <t>PROGRAMA RECOLECCIÓN, TRANSPORTE Y TRANSFERENCIA</t>
  </si>
  <si>
    <t>Proyecto 1. Mobiliario urbano para la presentación de residuos articulado a las dinámicas territoriales</t>
  </si>
  <si>
    <t>Mejorar las condiciones de presentación separada de residuos sólidos ordinarios en el espacio público coadyuvando al cumplimiento del concepto de área limpia</t>
  </si>
  <si>
    <t>Garantizar mejores condiciones sanitarias y ambientales en la Ciudad, así como propender por un modelo de economía circular de los residuos separados potencialmente aprovechables</t>
  </si>
  <si>
    <t>1. Documento técnico que establezca los criterios de ubicación y localización óptima de contenedores en vías y áreas públicas 
2. Caracterización de los residuos generados en la fuente y presentados mediante los sistemas de contenerización 
3. Documento técnico que establezca la ubicación y cobertura óptima de contenedores. 4. Informe de seguimiento a los sistemas de contenerización</t>
  </si>
  <si>
    <r>
      <t xml:space="preserve">Realizar un diagnóstico del sistema de contenerización implementado en la Ciudad mediante el análisis de información estructurada y no estructurada de diferentes fuentes.
</t>
    </r>
    <r>
      <rPr>
        <sz val="8"/>
        <color rgb="FF00B0F0"/>
        <rFont val="Helvetica"/>
      </rPr>
      <t>Reporte Subdirección de Recolección Barrido y Limpieza -UAESP.</t>
    </r>
    <r>
      <rPr>
        <sz val="8"/>
        <color theme="1"/>
        <rFont val="Helvetica"/>
      </rPr>
      <t xml:space="preserve"> </t>
    </r>
  </si>
  <si>
    <t>Se realiza el diagnóstico del esquema de contenerización a lo largo de la ciudad.</t>
  </si>
  <si>
    <t>1 diagnóstico del esquema actual de contenerización</t>
  </si>
  <si>
    <t>Garantizar el diagnóstico en la 5 ASE</t>
  </si>
  <si>
    <t>31/12/21 - 31/12/2022</t>
  </si>
  <si>
    <t>5 áreas de servicio exclusivo que cuenten con sistemas de contenerización</t>
  </si>
  <si>
    <t>Consulta, visitas de 
campo, informes de 
interventoría 
(cuando aplique)</t>
  </si>
  <si>
    <t>No aplica</t>
  </si>
  <si>
    <t>Diagnóstico esquema de contenerización</t>
  </si>
  <si>
    <t>Diagnóstico del 
esquema actual de 
contenerización / 1 
diagnóstico programado</t>
  </si>
  <si>
    <t>UAESP, Interventoría (cuando aplique)</t>
  </si>
  <si>
    <t>https://uaespdc-my.sharepoint.com/:f:/g/personal/maria_jaramillo_uaesp_gov_co/EgyQo2wbVMZDkRVmTfDXJdwBd7GYjl6OwyTHZY7PgYFbIw?e=c88ZIo</t>
  </si>
  <si>
    <r>
      <t xml:space="preserve">Definir los criterios para la ubicación y localización de sistemas de contenerización.
</t>
    </r>
    <r>
      <rPr>
        <sz val="8"/>
        <color rgb="FF00B0F0"/>
        <rFont val="Helvetica"/>
      </rPr>
      <t xml:space="preserve">Reporte Subdirección de Recolección Barrido y Limpieza -UAESP. </t>
    </r>
  </si>
  <si>
    <t>Se realiza documento que contiene los criterios de ubicación de contenedores en áreas públicas en el Distrito Capital</t>
  </si>
  <si>
    <t>1 documento técnico con los lineamientos de ubicación de contenedores</t>
  </si>
  <si>
    <t>Elaborar un documento técnico que recoja e identifique las características y necesidades de cada zona de prestación para la 
optimización de los sistemas de contenerización</t>
  </si>
  <si>
    <t xml:space="preserve">31/12/2022
</t>
  </si>
  <si>
    <t xml:space="preserve">Distrito Capital
</t>
  </si>
  <si>
    <t xml:space="preserve">Lineamientos 
ubicación y 
localización de 
sistemas de contenerización
</t>
  </si>
  <si>
    <t>Documento técnico con 
los lineamientos de 
ubicación de 
contenedores /1 
documento técnico 
planificado</t>
  </si>
  <si>
    <t>UAESP, Secretaría de Movilidad, Secretaría de Planeación</t>
  </si>
  <si>
    <t>actividad 2</t>
  </si>
  <si>
    <r>
      <t xml:space="preserve">Implementar mesas técnicas con las entidades distritales y/o privadas con competencias en infraestructura, planeación territorial, servicios públicos, ambiente para definición de criterios y lineamientos para la ubicación de contenedores superficiales y soterrados.
</t>
    </r>
    <r>
      <rPr>
        <sz val="8"/>
        <color rgb="FF00B0F0"/>
        <rFont val="Helvetica"/>
      </rPr>
      <t>Reporte Subdirección de Recolección Barrido y Limpieza -UAESP.</t>
    </r>
    <r>
      <rPr>
        <sz val="8"/>
        <color theme="1"/>
        <rFont val="Helvetica"/>
      </rPr>
      <t xml:space="preserve"> </t>
    </r>
  </si>
  <si>
    <t>Se realizaron mesas técnicas con el prestador Área Limpia D.C. S.A.S. E.S.P., con secretaría de movilidad, IDU.</t>
  </si>
  <si>
    <t>4 mesas técnicas por año</t>
  </si>
  <si>
    <t>Implementar mesas técnicas que involucren todos los actores requeridos para la planeación de ubicación de sistemas de contenerización en el Distrito tanto superficial como soterrados</t>
  </si>
  <si>
    <t>31/12/2021-31/12/2022</t>
  </si>
  <si>
    <t>Para la administración distrital, prestadores del servicio público deaseo y usuarios del servicio</t>
  </si>
  <si>
    <t>Actas, Informes</t>
  </si>
  <si>
    <t>Mesas técnicas con entidades competentes para definición de lineamientos para ubicación de sistemas de contenerización en la Ciudad</t>
  </si>
  <si>
    <t>Mesas técnicas por 
año/4 mesas técnicas 
programadas</t>
  </si>
  <si>
    <t>UAESP, IDU, SDP,
SDM, SDHT, SDA,
DADEP, Empresas
de Servicios Públicos</t>
  </si>
  <si>
    <t>https://uaespdc-my.sharepoint.com/:f:/g/personal/maria_jaramillo_uaesp_gov_co/EhhCx0P6PIlKo9DnZHgSHqwBXDvz9kLrgX-C5su8vn0tkw?e=He4IR9</t>
  </si>
  <si>
    <r>
      <t xml:space="preserve">Realizar caracterización de los residuos generados y presentados a través de sistemas de contenerización para residuos aprovechables y no aprovechables.
</t>
    </r>
    <r>
      <rPr>
        <sz val="8"/>
        <color rgb="FF00B0F0"/>
        <rFont val="Helvetica"/>
      </rPr>
      <t>Reporte Subdirección de Recolección Barrido y Limpieza -UAESP.</t>
    </r>
    <r>
      <rPr>
        <sz val="8"/>
        <color theme="1"/>
        <rFont val="Helvetica"/>
      </rPr>
      <t xml:space="preserve"> </t>
    </r>
  </si>
  <si>
    <t>No se realizó en el presente periodo, toda vez que no se logró surtir el proceso de selección y contratación de consultoría. Se elaboró el anexo técnico y estudio de mercado para realizar la contratación de la consultoria.</t>
  </si>
  <si>
    <t>1 documento con la caracterización de residuos presentados en los sistemas de contenerización</t>
  </si>
  <si>
    <t>Caracterizar todos los residuos que se presentan a través de sistemas de contenerización</t>
  </si>
  <si>
    <t>31/12/2021 - 31/12/2025-31/12/2029</t>
  </si>
  <si>
    <t>Aplica para el año 2021</t>
  </si>
  <si>
    <t>Caracterización de los residuos presentados a través de sistemas de contenrización</t>
  </si>
  <si>
    <t>Documento con la 
caracterización de 
residuos presentados en 
los sistemas de 
contenerización/1 
documento con la 
caracterización de 
residuos programado año 2021-2025</t>
  </si>
  <si>
    <t>Se esta evaluando la posibilidad de adelantar el proceso de contratación para la vigencia del 2023.</t>
  </si>
  <si>
    <t>UAESP, SDA</t>
  </si>
  <si>
    <t>Actividad 4</t>
  </si>
  <si>
    <r>
      <rPr>
        <sz val="8"/>
        <color rgb="FF000000"/>
        <rFont val="Helvetica"/>
      </rPr>
      <t xml:space="preserve">Diseñar un instrumento de medición de separación en la fuente para conocer el porcentaje de separación en la fuente por parte de los usuarios del servicio.
</t>
    </r>
    <r>
      <rPr>
        <sz val="8"/>
        <color rgb="FFFF0000"/>
        <rFont val="Helvetica"/>
      </rPr>
      <t>Reporte Subdirección de Aprovechamiento UAESP</t>
    </r>
    <r>
      <rPr>
        <sz val="8"/>
        <color rgb="FF000000"/>
        <rFont val="Helvetica"/>
      </rPr>
      <t>.</t>
    </r>
  </si>
  <si>
    <t>Por parte de la Subdirección de Aprovechamiento durante el año 2022 se diseñó un instrumento de medición de separación en la fuente , el cual fue ajustado con algunos aspectos sugeridos por la Subdirección de RBL.</t>
  </si>
  <si>
    <t>1 instrumento de medición diseñado de separación en la fuente</t>
  </si>
  <si>
    <t>Diseñar un instrumento de medición el grado de porcentaje de separación en la fuente en el Distrito</t>
  </si>
  <si>
    <t>informes</t>
  </si>
  <si>
    <t>Instrumento de medición de separación en la fuente</t>
  </si>
  <si>
    <t>1 instrumento de 
medición diseñado de 
separación en la 
fuente/1 instrumento de 
medición programado</t>
  </si>
  <si>
    <t>https://forms.office.com/Pages/ResponsePage.aspx?id=biHLnptEhEW8gia854V0-7PFVs1kKydNj1yk2Y2gqtxUOFNBSFFSN1dNTVJESE5FRVUxWU83UEEzTy4u</t>
  </si>
  <si>
    <r>
      <t xml:space="preserve">Realizar monitoreo y seguimiento a los sistemas de contenerización en la Ciudad que incluya la especialización de estos sistemas.
</t>
    </r>
    <r>
      <rPr>
        <sz val="8"/>
        <color rgb="FF00B0F0"/>
        <rFont val="Helvetica"/>
      </rPr>
      <t xml:space="preserve">Reporte Subdirección de Recolección Barrido y Limpieza -UAESP. </t>
    </r>
  </si>
  <si>
    <t>Se realiza informe que contiene las acciones de seguimiento y monitoreo a los sistemas de contenerización en el Distrito Capital</t>
  </si>
  <si>
    <t>1 documento anual que presente el seguimiento realizado a los sistemas de contenerización de residuos</t>
  </si>
  <si>
    <t>Monitorear los sistemas de contenerización en la Ciudad</t>
  </si>
  <si>
    <t>31/12/2021 a 31/12/2032</t>
  </si>
  <si>
    <t>Visitas de campo e informes</t>
  </si>
  <si>
    <t>Monitoreo del sistema de contenerización de residuos</t>
  </si>
  <si>
    <t>Documento anual que 
presente el seguimiento 
realizado a los sistemas 
de contenerización de 
residuos /1 documento 
anual planeado</t>
  </si>
  <si>
    <t>actividad 8</t>
  </si>
  <si>
    <t>Proyecto 2. Censo, monitoreo y seguimiento a los puntos críticos y arrojos clandestinos de residuos identificados en la ciudad</t>
  </si>
  <si>
    <t>Monitorear los puntos críticos en la ciudad con el fin de establecer estrategias para su disminución y erradicación</t>
  </si>
  <si>
    <t>Mejorar las condiciones sanitarias y ambientales de la ciudad -</t>
  </si>
  <si>
    <t>1. Censo de puntos críticos y arrojos clandestinos en la ciudad 
2. Documento que contenga protocolos de entrega de puntos críticos intervenidos a las alcaldías locales 
3. Presentación de informes de seguimiento por parte de las alcaldías locales relacionados con manejo de puntos críticos en las localidades.</t>
  </si>
  <si>
    <r>
      <t xml:space="preserve">Presentar el censo de puntos críticos y arrojos clandestinos por localidad de manera georreferenciada.
</t>
    </r>
    <r>
      <rPr>
        <sz val="8"/>
        <color rgb="FF00B0F0"/>
        <rFont val="Helvetica"/>
      </rPr>
      <t xml:space="preserve">Reporte Subdirección de Recolección Barrido y Limpieza -UAESP. </t>
    </r>
  </si>
  <si>
    <t>Se presentan los censos de puntos críticos elaborados por parte de los concesionarios</t>
  </si>
  <si>
    <t>1 censo mensual</t>
  </si>
  <si>
    <t>Contar con la información actualizada de puntos críticos y arrojo clandestino</t>
  </si>
  <si>
    <t>2021 al 2032</t>
  </si>
  <si>
    <t>Visitas de campo, Informes</t>
  </si>
  <si>
    <t>12 censos georreferenciados al año</t>
  </si>
  <si>
    <t>12 censo mensual 
presentado/1 censo 
mensual programado</t>
  </si>
  <si>
    <t>Esta es una obligación reglamentaria de los concesionarios</t>
  </si>
  <si>
    <t>Empresas prestadoras del servicio público de aseo</t>
  </si>
  <si>
    <t>https://uaespdc-my.sharepoint.com/:f:/g/personal/maria_jaramillo_uaesp_gov_co/EjB_ay4plj1GuYUjHxvxt5kBn8lMZT7_ymjCNpfw9FDPiw?e=wI33NO</t>
  </si>
  <si>
    <r>
      <t xml:space="preserve">Presentar informe de intervención de los puntos críticos que contenga información detallada con respecto a la intervención, mitigación y erradicación de los mismos.
</t>
    </r>
    <r>
      <rPr>
        <sz val="8"/>
        <color rgb="FF00B0F0"/>
        <rFont val="Helvetica"/>
      </rPr>
      <t xml:space="preserve">Reporte Subdirección de Recolección Barrido y Limpieza -UAESP. </t>
    </r>
  </si>
  <si>
    <t>Se presentan 12 informes, uno por cada mes del 2022, con la gestión de los puntos críticos</t>
  </si>
  <si>
    <t>1 informe mensual que recopile la información de cada área de prestación</t>
  </si>
  <si>
    <t>Presentar informe de intervención mensual de atención</t>
  </si>
  <si>
    <t>12 informes de atención a puntos críticos, arrojos clandestinos al año</t>
  </si>
  <si>
    <t>12 informes mensuales que recopile la informacion de cada area de prestacion/ 1 informe mensual programado</t>
  </si>
  <si>
    <t>https://uaespdc-my.sharepoint.com/:f:/g/personal/maria_jaramillo_uaesp_gov_co/EnqmdT6ysbZLkvVeL0sghTABW61-DVYEpMqQpPFu-nbv2g?e=6iM4v3</t>
  </si>
  <si>
    <r>
      <t xml:space="preserve">Elaborar protocolos de entrega de puntos críticos intervenidos a las alcaldías locales y demás entidades competentes que incluyan los cronogramas para realizar y articular con éstas el seguimiento a la atención, erradicación y mitigación de puntos críticos y sitios de arrojo clandestino identificados.
</t>
    </r>
    <r>
      <rPr>
        <sz val="8"/>
        <color rgb="FF00B0F0"/>
        <rFont val="Helvetica"/>
      </rPr>
      <t xml:space="preserve">Reporte Subdirección de Recolección Barrido y Limpieza -UAESP. </t>
    </r>
  </si>
  <si>
    <t>Se entrega documento que contiene el protocolo para la entrega de puntos críticos así como 6 diplomas con las reuniones adelantadas con las entidades competentes para la entrega del punto crítico</t>
  </si>
  <si>
    <t>1 protocolo para garantizar la sostenibilidad de los puntos críticos intervenidos por el prestador-1 mesa de trabajo semestral con las entidades competentes</t>
  </si>
  <si>
    <t>Construir un protocolo y cronograma para intervención integral por parte de las alcaldías locales que contenga las medidas de control, promoción y recuperación de los puntos críticos y arrojo clandestino atendidos- 1 mesa de trabajo semestral con las entidades competentes</t>
  </si>
  <si>
    <t>1 protocolo de acciones que garanticen la sostenibilidad de puntos críticos intervenidos- 2 mesas de trabajo al año</t>
  </si>
  <si>
    <t>Protocolo para 
garantizar la 
sostenibilidad de los 
puntos críticos 
intervenidos por el 
prestador/1 protocolo 
programado-1 mesa de 
trabajo semestral con las 
entidades 
competentes/1 mesa 
semestral programada</t>
  </si>
  <si>
    <t xml:space="preserve"> $ 32.962.000,00 </t>
  </si>
  <si>
    <t>https://uaespdc-my.sharepoint.com/:f:/g/personal/maria_jaramillo_uaesp_gov_co/Etvvk-OJbglMgeheSicqp44B0uv5pF-TsBRwfYKNXG51uA?e=KgvUv3</t>
  </si>
  <si>
    <t>Proyecto 4. Recolección selectiva en el Distrito Capital</t>
  </si>
  <si>
    <t>Fortalecer los modelos existentes e implementar modelos de gestión de residuos sólidos no peligrosos con un enfoque de economía circular hacia el aprovechamiento y valorización.</t>
  </si>
  <si>
    <t>Recuperar los recursos potenciales que se encuentran en los residuos sólidos no peligrosos disminuyendo las cantidades dispuestas en el sitio de disposición final</t>
  </si>
  <si>
    <t>1. Documento técnico que compile las rutas de recolección selectiva de residuos sólidos no peligrosos actuales. 
2. Definición de un esquema para la recolección selectiva de residuos orgánicos en el Distrito Capital 
3. Pilotos implementados. 
4. Informes de seguimiento a la implementación de pilotos</t>
  </si>
  <si>
    <r>
      <rPr>
        <sz val="8"/>
        <color rgb="FF000000"/>
        <rFont val="Helvetica"/>
      </rPr>
      <t xml:space="preserve">Documento técnico que compile las rutas de recolección selectiva de residuos sólidos susceptibles de aprovechamiento (reciclaje o tratamiento).
</t>
    </r>
    <r>
      <rPr>
        <sz val="8"/>
        <color rgb="FF00B0F0"/>
        <rFont val="Helvetica"/>
      </rPr>
      <t>Reporte Subdirección de Recolección Barrido y Limpieza -UAESP.</t>
    </r>
  </si>
  <si>
    <t xml:space="preserve">Se presenta un archivo que contiene las dos rutas para la recolección diferenciada de orgánicos
</t>
  </si>
  <si>
    <t>1 documento</t>
  </si>
  <si>
    <t>Contar con un documento que establezca la manera de gestionar de manera selectiva las diferentes corrientes de residuos que se generan en el Distrito Capital en el marco del servicio público de aseo</t>
  </si>
  <si>
    <t>Para la administración distrital, prestadores de la actividad de aprovechamiento y usuarios del servicio</t>
  </si>
  <si>
    <t>Visitas de campo, informes</t>
  </si>
  <si>
    <t>Documento técnico 
desarrollados/ 1 
documento técnico 
programado</t>
  </si>
  <si>
    <t>actividad 1</t>
  </si>
  <si>
    <r>
      <t xml:space="preserve">Definición de un esquema para la recolección selectiva de residuos orgánicos en el Distrito Capital.
</t>
    </r>
    <r>
      <rPr>
        <sz val="8"/>
        <color rgb="FF00B0F0"/>
        <rFont val="Helvetica"/>
      </rPr>
      <t xml:space="preserve">Reporte Subdirección de Recolección Barrido y Limpieza -UAESP. </t>
    </r>
  </si>
  <si>
    <t>Se presenta documento que contiene el esquema para la recolección de residuos orgánicos en el Distrito Capital</t>
  </si>
  <si>
    <t>1 esquema</t>
  </si>
  <si>
    <t>Contar con un documento que establezca el esquema para la recolección selectiva y transporte de los residuos orgánicos que se generan en el Distrito Capital</t>
  </si>
  <si>
    <t>2021-2022</t>
  </si>
  <si>
    <t>Para la administración distrital, gestores de residuos orgánicos y usuarios del servicio</t>
  </si>
  <si>
    <t>Esquema recolección selectiva / 1 esquema planificado</t>
  </si>
  <si>
    <t xml:space="preserve"> $ 1.018.354.000,00 </t>
  </si>
  <si>
    <t>https://uaespdc-my.sharepoint.com/:f:/g/personal/maria_jaramillo_uaesp_gov_co/EkKGeu_lnKlJiE4illUOe7YBToeS9ZyqSUeI_6XyiRptJA?e=ZlCZDc</t>
  </si>
  <si>
    <r>
      <rPr>
        <sz val="8"/>
        <color rgb="FF000000"/>
        <rFont val="Helvetica"/>
      </rPr>
      <t xml:space="preserve">Implementación de los pilotos de recolección selectiva de residuos orgánicos en el Distrito Capital.
</t>
    </r>
    <r>
      <rPr>
        <sz val="8"/>
        <color rgb="FF00B0F0"/>
        <rFont val="Helvetica"/>
      </rPr>
      <t>Reporte Subdirección de Recolección Barrido y Limpieza -UAESP.</t>
    </r>
    <r>
      <rPr>
        <sz val="8"/>
        <color rgb="FFFF0000"/>
        <rFont val="Helvetica"/>
      </rPr>
      <t xml:space="preserve"> </t>
    </r>
  </si>
  <si>
    <t>Se implementó un proyecto piloto en la localidad de Suba perteneciente al ASE 5.</t>
  </si>
  <si>
    <t>1 piloto por área de prestación</t>
  </si>
  <si>
    <t>Implementar pilotos de recolección selectiva de residuos por área de prestación</t>
  </si>
  <si>
    <t>2022-2025</t>
  </si>
  <si>
    <t>No se cuentan con infraestructuras para transportar los residuos</t>
  </si>
  <si>
    <t>Se encuentra en la búsqueda de un lugar apto para transportar los residuos</t>
  </si>
  <si>
    <t>1 piloto implementado por área de prestación</t>
  </si>
  <si>
    <t>Piloto implementado por 
área de prestación/1 
piloto de recolección 
selectiva planificado por 
área de prestación</t>
  </si>
  <si>
    <t xml:space="preserve"> $ 1.920.578.000,00 </t>
  </si>
  <si>
    <t>UAESP, Empresas operadoras/prestadoras del piloto</t>
  </si>
  <si>
    <t>actividad 4</t>
  </si>
  <si>
    <r>
      <t xml:space="preserve">Realizar seguimiento a los pilotos implementados de recolección selectiva de residuos orgánicos.
</t>
    </r>
    <r>
      <rPr>
        <sz val="8"/>
        <rFont val="Helvetica"/>
      </rPr>
      <t>Reporte Subdirección de Aprovechamiento UAESP.</t>
    </r>
  </si>
  <si>
    <t>Desde la Subdirección de Aprovechamiento durante 2022 se realizaron sensibilizaciones en algunos sectores  aplicando estrategias de cultura ciudadana integral sobre adecuada separación y entrega diferenciada de los residuos orgánicos (bolsa verde).</t>
  </si>
  <si>
    <t>1 informe por piloto implementado</t>
  </si>
  <si>
    <t>Contar con un informe que analice la implementación de los proyectos piloto, incluyendo si son escalables</t>
  </si>
  <si>
    <t>1 Informe por piloto 
implementado/1 informe 
programado</t>
  </si>
  <si>
    <t>https://uaespdc-my.sharepoint.com/:f:/g/personal/leidy_cruz_uaesp_gov_co/Ev9y8E-Xtd5OtGplUx21u3QBcnTIG3SyPF347rkPHQ39Yg?e=Sg2pZu</t>
  </si>
  <si>
    <r>
      <rPr>
        <sz val="8"/>
        <color rgb="FF000000"/>
        <rFont val="Helvetica"/>
      </rPr>
      <t xml:space="preserve">Realizar seguimiento a los pilotos implementados de recolección selectiva de residuos orgánicos.
</t>
    </r>
    <r>
      <rPr>
        <sz val="8"/>
        <color rgb="FF00B0F0"/>
        <rFont val="Helvetica"/>
      </rPr>
      <t xml:space="preserve">Reporte Subdirección de Recolección Barrido y Limpieza -UAESP. </t>
    </r>
  </si>
  <si>
    <t>Se presenta informe al seguimiento de la ruta de recolección diferenciada de orgánicos en la localidad de Suba.</t>
  </si>
  <si>
    <t>https://uaespdc-my.sharepoint.com/:f:/g/personal/maria_jaramillo_uaesp_gov_co/Ep2lUFeGjVJMlvY6D5C59Q8BjUgPx8rkDXZvAWT_axVcag?e=4h3hUO</t>
  </si>
  <si>
    <t>PROGRAMA BARRIDO, LIMPIEZA DE VÍAS Y ÁREAS PÚBLICAS</t>
  </si>
  <si>
    <t>Proyecto 1. Barrido y limpieza ajustado a las dinámicas territoriales</t>
  </si>
  <si>
    <t>Disminuir la acumulación de residuos que son objeto de barrido en vías y áreas públicas</t>
  </si>
  <si>
    <t>Garantizar la correcta asignación de frecuencias en la atención de barrido y limpieza, en las zonas de espacio público de la ciudad, de acuerdo con dinámicas territoriales</t>
  </si>
  <si>
    <t>Memorias de las mesas interinstitucionales que den cuenta del seguimiento de los compromisos y los lineamientos establecidos
Metodología para la determinación de frecuencias en la actividad de barrido y limpieza
Lineamientos de acciones encaminadas al reverdecimiento de la ciudad en zonas con cobertura deficiente asociadas las frecuencias de barrido y limpieza.
Inventario de zonas con cobertura vegetal deficiente, que inciden en la actividad de barrido.</t>
  </si>
  <si>
    <t xml:space="preserve">Mesa interinstitucional anual en la que se alojen las instituciones que tengan injerencia en el desarrollo de la ciudad y el espacio público.
Reporte Subdirección de Recolección Barrido y Limpieza -UAESP. </t>
  </si>
  <si>
    <t>Se realiza mesa interinstitucional de barrido y se da cumplimiento a las actividades específicas relacionadas en el mes de junio de 2022.</t>
  </si>
  <si>
    <t>1 mesa</t>
  </si>
  <si>
    <t>Evaluación y seguimiento de los compromisos adquiridos en el marco de la mesa interinstitucional anual</t>
  </si>
  <si>
    <t>2021-2032
(La mesa tendrá acción en los 12 años de horizonte del PGIRS)</t>
  </si>
  <si>
    <t>actas de reuniones, informes 
de seguimiento a las 
acciones del cumplimiento al 
plan de acción.</t>
  </si>
  <si>
    <t>Cada año el Distrito contará, con los lineamientos necesarios para la correcta atención de barrido y limpieza del espacio público</t>
  </si>
  <si>
    <t>1 mesa técnica anual ejecutada/ 
1 mesa técnica anual 
programada</t>
  </si>
  <si>
    <t>SDA,
Secretaría de
Gobierno,
Secretaría de
Salud, IPES,
Transmilenio,
IDIPRON,
UAESP,
Alcaldías
Locales, SDP;
DADEP,
Prestadores,
IDU, IDRD,
ERU,
Empresa
METRO.</t>
  </si>
  <si>
    <t>https://uaespdc-my.sharepoint.com/:b:/g/personal/maria_munoz_uaesp_gov_co/EX_c08MfZJpBr4oIKK8G-TQBhQYdI5zd2GEiqFCANNKN0Q?e=VqDZxA</t>
  </si>
  <si>
    <t xml:space="preserve">Elaboración de un documento metodológico que involucre las dinámicas de uso de suelo y desarrollo de actividad económica para la asignación de frecuencias de barrido.
Reporte Subdirección de Recolección Barrido y Limpieza -UAESP. </t>
  </si>
  <si>
    <t xml:space="preserve">Se elaboró el documento metodológico que involucra las dinámicas de uso de uso y desarrollo de actividad económica para la asignación de frecuencias de barrido. </t>
  </si>
  <si>
    <t>1 Documento</t>
  </si>
  <si>
    <t>Documento metodológico que involucre las dinámicas del territorio en la asignación de frecuencias de barrido, será actualizado cada 4 años</t>
  </si>
  <si>
    <t>2022 - 2026 - 2030</t>
  </si>
  <si>
    <t>Informes, actas de 
reuniones, visitas de campo</t>
  </si>
  <si>
    <t>Cada 4 años el Distrito contará, con un documento metodológico que involucre las dinámicas del territorio para la asignación de frecuencias de barrido</t>
  </si>
  <si>
    <t>"1 documento técnico generado/1 
documento técnico proyectado"</t>
  </si>
  <si>
    <t>IDU,
Gobierno,
UAESP,
Alcaldías
Locales, SDP;
DADEP,
Catastro,
Desarrollo
Económico,
IPES,
Turismo,
Movilidad,
IDRD.</t>
  </si>
  <si>
    <t>https://uaespdc-my.sharepoint.com/:b:/g/personal/maria_munoz_uaesp_gov_co/EVJUsLgVDwdKuIxw33JDOPsBYrIsWgguWt5melRMgXeeeQ?e=p8zjIG</t>
  </si>
  <si>
    <t>Proyecto 2. Cestas en el espacio público</t>
  </si>
  <si>
    <t>Cestas con residuos sólidos presentados por parte del usuario sin rebosamiento, utilizadas y atendidas eficientemente.</t>
  </si>
  <si>
    <t>El cumplimiento del concepto del área limpia con la adecuada distribución y atención de cestas públicas.</t>
  </si>
  <si>
    <t xml:space="preserve">Establecer una mesa interinstitucional anual en la que se involucren las instituciones que tengan injerencia en el desarrollo de la ciudad y el espacio público, y en la cual se establezcan las responsabilidades.
Reporte Subdirección de Recolección Barrido y Limpieza -UAESP. </t>
  </si>
  <si>
    <t>Se realiza mesa interinstitucional de cestas y se da cumplimiento a las actividades específicas relacionadas en el mes de junio de 2022.</t>
  </si>
  <si>
    <t>1 mesa anual</t>
  </si>
  <si>
    <t>(La mesa tendrá acción en los 12 años de horizonte del PGIRS)</t>
  </si>
  <si>
    <t>actas de reuniones, informes
de seguimiento a las 
acciones del cumplimiento al 
plan de acción.</t>
  </si>
  <si>
    <t>"1 mesa técnica anual ejecutada/ 
1 mesa técnica anual 
programada"</t>
  </si>
  <si>
    <t>SDA,
Secretaría de
Gobierno,
Secretaría de
Salud, IPES,
Transmilenio,
IDIPRON,
UAESP,
Alcaldías
Locales, SDP;
DADEP,
Prestadores, IDU, IDRD,
ERU,
Empresa
METRO.</t>
  </si>
  <si>
    <t>https://uaespdc-my.sharepoint.com/:b:/g/personal/maria_munoz_uaesp_gov_co/Efhx9R84AkxNljgMPaWWMokB8HmiCb6odi0C-auHx4pXSQ?e=jM07w4</t>
  </si>
  <si>
    <t xml:space="preserve">Generación de Inventario dinámico interinstitucional de las cestas en espacio público.
Reporte Subdirección de Recolección Barrido y Limpieza -UAESP. </t>
  </si>
  <si>
    <t>Se realizan validaciones en campo superiores al 30% de la cantidad de cestas presentes en la ciudad, obteniendo así, una media de ponderación significativa para el análisis pertinente de reposición, reubicación, retiro e instalación de cestas públicas.</t>
  </si>
  <si>
    <t>1 inventario</t>
  </si>
  <si>
    <t>Un inventario de la ubicación actual de las cestas con una actualización cada dos años</t>
  </si>
  <si>
    <t>2022 - 2024 - 2026 - 2028 - 2030 - 2032
Este inventario se revisará anualmente, y se actualizará de acuerdo con el seguimiento</t>
  </si>
  <si>
    <t>Visitas de campo, actas, 
informes</t>
  </si>
  <si>
    <t>Cada 2 años se actualizará el inventario de cestas en el Distrito Capital.</t>
  </si>
  <si>
    <t>"1 inventario anual generado /
1 inventario anual proyectado</t>
  </si>
  <si>
    <t>UAESP,
Prestadores,
Interventoría,
IDU, IDRD,
DADEP, SDP,</t>
  </si>
  <si>
    <t>https://uaespdc-my.sharepoint.com/:f:/g/personal/maria_munoz_uaesp_gov_co/EgXlIDTXIG5LrTwH6NQoFXEBvbRpAnOGyxqJDc2R57d69w?e=MZp2z1</t>
  </si>
  <si>
    <t xml:space="preserve">Seguimiento al plan de trabajo que contenga los indicadores de cumplimiento.
Reporte Subdirección de Recolección Barrido y Limpieza -UAESP. </t>
  </si>
  <si>
    <t>Se elabora el documento "plan de trabajo" que contiene los indicadores de cumplimiento y un análisis estadístico de variables correlacionadas con el estado actual de las cestas públicas.</t>
  </si>
  <si>
    <t>% de cumplimiento anual de indicadores de cumplimiento</t>
  </si>
  <si>
    <t>2021 - 2032
Distrito Capital</t>
  </si>
  <si>
    <t>Informes, Actas de reuniones</t>
  </si>
  <si>
    <t>Cada año el distrito contará con un documento de evaluación del cumplimiento de indicadores para la instalación, retiro, reubicación y reposición de cestas públicas</t>
  </si>
  <si>
    <t>UAESP,
Prestadores,
Interventoría,
DADEP, IDU,
IDRD,
alcaldías
Locales.</t>
  </si>
  <si>
    <t>https://uaespdc-my.sharepoint.com/:b:/g/personal/maria_munoz_uaesp_gov_co/Ea7Q2kfXCV5DmOA-O_623XQBHc7CmrEbwg5KiBJT6i9qGw?e=LnxPBQ</t>
  </si>
  <si>
    <t>PROGRAMA CORTE DE CÉSPED, PODA DE ÁRBOLES EN VÍA Y ÁREAS PÚBLICAS</t>
  </si>
  <si>
    <t>Proyecto 1. Frecuencia de intervención de corte de césped con rigurosidad técnico-científica</t>
  </si>
  <si>
    <t>Percepción de eficiencia en la prestación de la actividad de corte de césped por parte de la ciudadanía</t>
  </si>
  <si>
    <t>Áreas públicas en óptimas condiciones de utilización, disfrute y armonización para todos los actores sociales y ambientales asociados a estas.</t>
  </si>
  <si>
    <t>Inventario de actores y entidades involucradas 
Plan de trabajo producto de las mesas técnicas 
Metodología del instrumento de seguimiento 
Documento compilatorio de resultados obtenidos</t>
  </si>
  <si>
    <t xml:space="preserve">Generación de mesas técnicas interinstitucionales encaminadas a la construcción de una metodología en el seguimiento del corte de césped en la ciudad.
Reporte Subdirección de Recolección Barrido y Limpieza -UAESP. 
</t>
  </si>
  <si>
    <t xml:space="preserve">Se realizaron cinco (5) mesas con Jardín botánico para realizar el seguimiento a la implementación de la metodología de seguimiento al crecimiento del césped. </t>
  </si>
  <si>
    <t>2 mesas al año</t>
  </si>
  <si>
    <t>Plan de trabajo que permite identificar las actividades y responsables encaminadas a la construcción de una metodología que permita identificar con rigurosidad técnica científica el crecimiento de césped en el Distrito Capital</t>
  </si>
  <si>
    <t>2021 - 2025</t>
  </si>
  <si>
    <t>Habitantes del D.C Entidades Distritales Prestadores del servicio público de aseo</t>
  </si>
  <si>
    <t>Mesas tecnicas y plan de Trabajo</t>
  </si>
  <si>
    <t>Se finaliza la participación del JBB en el procesamiento de los datos obtenidos en las mediciones</t>
  </si>
  <si>
    <t>El equipo de datos de la UAESP va a apoyar el procesamiento de la información</t>
  </si>
  <si>
    <t>Al cabo de 5 años el Distrito habrá trazado y ejecutado a través de las mesas establecidas para tal fin una metodología que permita identificar con rigurosidad técnica científica el crecimiento de césped en el Distrito Capital</t>
  </si>
  <si>
    <t>UAESP,
Prestadores,
SDA,
Universidades
/SENA, IDRD,
JBB, EAAB</t>
  </si>
  <si>
    <t>https://uaespdc-my.sharepoint.com/:f:/g/personal/jennifer_romero_uaesp_gov_co/ErttH5OY6yJFhbiPD09DzzQB_F-tbjYVcWW5_gq2PemcGw?e=H41wDi</t>
  </si>
  <si>
    <t xml:space="preserve">Aplicación y seguimiento de la metodología propuesta con el fin de evidenciar el seguimiento al corte de césped en el Distrito Capital.
Reporte Subdirección de Recolección Barrido y Limpieza -UAESP. </t>
  </si>
  <si>
    <t xml:space="preserve">Se realizó avanzada para identificar los sitios de establecimiento de las unidades de muestreo. Se establecieron 84 parcelas (unidades de muestreo) en todo el Distrito de acuerdo con los parametros establecidos en la metodología (Marzo - Junio del 2022) y se inició con la medición semanal </t>
  </si>
  <si>
    <t>1 metodología aplicada mensual 2 informes de seguimiento anual</t>
  </si>
  <si>
    <t>Aplicación y seguimiento de la metodología establecida</t>
  </si>
  <si>
    <t>2022 - 2032</t>
  </si>
  <si>
    <t>Aplicación del plan de trabajo</t>
  </si>
  <si>
    <t>Identificación de los lugares potenciales para el establecimiento de las Unidades de muestreo</t>
  </si>
  <si>
    <t>Realizar avanzadas en campo para identifcar cada zona, de modo tal que la cobertura y emplazamieto fuera idónea para la investigación</t>
  </si>
  <si>
    <t>La metodología se aplicará de manera mensual y se presentarán dos (2) informes de seguimiento al año.</t>
  </si>
  <si>
    <t>UAESP,
Prestadores
Universidades
SENA, IDRD,
EAAB</t>
  </si>
  <si>
    <t>Proyecto 2. Planes de podas para la atención del arbolado público urbano</t>
  </si>
  <si>
    <t>Prevención de la probabilidad del escenario del riesgo a causa de la no poda de individuos arbóreos y disminución de las visitas de verificación de individuos árboreos que no se encuentran en la competencia del esquema de aseo</t>
  </si>
  <si>
    <t>Atención eficaz en materia de poda de los individuos arbóreos competencia de la entidad</t>
  </si>
  <si>
    <t>Mesas técnicas semestrales para retroalimentar el seguimiento del Plan de Podas por parte de la autoridad ambiental SDA Una metodología estandarizada que permita ajustar los Planes de Podas aprobados de acuerdo a las dinámicas de la ciudad</t>
  </si>
  <si>
    <t xml:space="preserve">Generación de mesas técnicas semestrales interinstitucionales para retroalimentar el seguimiento del Plan de Podas vigentes y en curso por parte de la autoridad ambiental SDA a los prestadores de aseo, Codensa, EAAB, y otras entidades involucradas en la gestión del arbolado como Alcaldías Locales y Bomberos.
Reporte Subdirección de Recolección Barrido y Limpieza -UAESP. </t>
  </si>
  <si>
    <t>Se realizaron cinco (5) mesas con SDA para el seguimiento a los planes de poda. En diciembre finalmente se notifican los elementos a ser ajustados en el marco de los planes de poda aprobados por la SDA a cada prestador.</t>
  </si>
  <si>
    <t>Dos mesas técnicas</t>
  </si>
  <si>
    <t>Dos mesas técnicas anuales para validar y retroalimentar el seguimiento a los Planes de Podas vigentes ejecutados por los prestadores</t>
  </si>
  <si>
    <t>Mesas Tecnicas</t>
  </si>
  <si>
    <t>Unificar los criterios a ser ajustados en los planes de poda, toda vez que la SDA pedía cosas que se encuentran por fuera de los contratos de concesión del servicio público de aseo</t>
  </si>
  <si>
    <t>Mesas y oficios aclaratorios para hilar más fino y definir el alcance a la modificación de los planes de poda</t>
  </si>
  <si>
    <t>Mesas técnicas para articular el seguimiento de la ejecución del Plan de Podas</t>
  </si>
  <si>
    <t>Dos mesas tecnicas en el año</t>
  </si>
  <si>
    <t xml:space="preserve">UAESP, SDA,
Prestadores,
JBB,
Interventoría,
EAAB, Codensa,
IDIGER
</t>
  </si>
  <si>
    <t>https://uaespdc-my.sharepoint.com/:f:/g/personal/jennifer_romero_uaesp_gov_co/Eg_CWs3U54NIoaPT22LzwbYBmGRxiTA7O46RAXy807AD-Q?e=rNgUeP</t>
  </si>
  <si>
    <t>PROGRAMA LAVADO DE ÁREAS PÚBLICAS</t>
  </si>
  <si>
    <t>Proyecto 1. Puntos críticos sanitarios en la ciudad.</t>
  </si>
  <si>
    <t>Reducción de la contaminación ambiental y sanitaria.</t>
  </si>
  <si>
    <t>Intervenir los puntos críticos sanitarios en la ciudad.</t>
  </si>
  <si>
    <t>1.Documento diagnóstico de puntos críticos sanitarios
2.Articulación con las entidades distritales enmarcados en las estrategias de ubicación de baños públicosActividades</t>
  </si>
  <si>
    <t xml:space="preserve">Propiciar y consolidar mesas interinstitucionales anuales en las que participen las instituciones que tengan injerencia en la oferta y mantenimiento de baños públicos en la ciudad.
Reporte Subdirección de Recolección Barrido y Limpieza -UAESP. 
</t>
  </si>
  <si>
    <r>
      <t xml:space="preserve">Se asistió a </t>
    </r>
    <r>
      <rPr>
        <b/>
        <sz val="8"/>
        <color rgb="FF000000"/>
        <rFont val="Helvetica"/>
      </rPr>
      <t>8</t>
    </r>
    <r>
      <rPr>
        <sz val="8"/>
        <color rgb="FF000000"/>
        <rFont val="Helvetica"/>
      </rPr>
      <t xml:space="preserve"> sesiones del Comité Interinstitucional de Protección del Espacio Publico en especial en el cumplimiento de la Acción Popular 2005-02345 - Baños Públicos.</t>
    </r>
  </si>
  <si>
    <t>1 mesa técnica anual</t>
  </si>
  <si>
    <t>Plan de Trabajo que permita identificar a los responsables, evaluar y hacer seguimiento de los compromisos adquiridos en el marco de la mesa interinstitucional anual</t>
  </si>
  <si>
    <t>2021 - 2022 - 2023</t>
  </si>
  <si>
    <t>Habitantes del D.C. Entidades Distritales</t>
  </si>
  <si>
    <t>Actas de reunion, plan de traabajo y seguimiento de las mesas técnicas</t>
  </si>
  <si>
    <t>Cada año se revisarán los compromisos y avances de las mesas. Al cabo del tercer año, el Distrito contará con baños públicos</t>
  </si>
  <si>
    <t xml:space="preserve">1 mesa técnica anual ejecutada/  
1 mesa técnica anual programada </t>
  </si>
  <si>
    <t>SDA,
Secretaría de
Gobierno,
Secretaría de
Salud, IPES,
IDIPRON,
UAESP,Alcaldías
Locales, SDP;
DADEP</t>
  </si>
  <si>
    <t xml:space="preserve">Programa interinstitucional de capacitación dirigida a los ciudadanos, que permita la apropiación del espacio público, a través de la cultura ciudadana.
Reporte Subdirección de Recolección Barrido y Limpieza -UAESP. 
</t>
  </si>
  <si>
    <r>
      <t xml:space="preserve">Se realizaron </t>
    </r>
    <r>
      <rPr>
        <b/>
        <sz val="8"/>
        <color theme="1"/>
        <rFont val="Helvetica"/>
      </rPr>
      <t>36</t>
    </r>
    <r>
      <rPr>
        <sz val="8"/>
        <color theme="1"/>
        <rFont val="Helvetica"/>
      </rPr>
      <t xml:space="preserve"> capacitaciones con </t>
    </r>
    <r>
      <rPr>
        <b/>
        <sz val="8"/>
        <color theme="1"/>
        <rFont val="Helvetica"/>
      </rPr>
      <t>605</t>
    </r>
    <r>
      <rPr>
        <sz val="8"/>
        <color theme="1"/>
        <rFont val="Helvetica"/>
      </rPr>
      <t xml:space="preserve"> usuarios sensibilizados en 19 localidades de la ciudad dirigadas a la ciudadanía sobre el adecuado manejo y apropiación del espacio público. </t>
    </r>
  </si>
  <si>
    <t>1 programa</t>
  </si>
  <si>
    <t>Programa interinstitucional que permita el seguimiento al número de capacitaciones realizadas en un año enfocadas en la apropiación del espacio público</t>
  </si>
  <si>
    <t>2021 - 2032</t>
  </si>
  <si>
    <t>Actas de reunion, plan de trabajo y informes visitas de campo</t>
  </si>
  <si>
    <t>Cada año el Distrito contara con un reporte de capacitaciones realizadas a los ciudadanos referente a la apropiación del espacio público.</t>
  </si>
  <si>
    <t>1 programa ejecutado/ 1 programa programado</t>
  </si>
  <si>
    <t xml:space="preserve">Esta actividad se financia vía tarifa con las campañas de sensibilización y educación </t>
  </si>
  <si>
    <t xml:space="preserve">SDA,
Secretaría de
Gobierno,
Secretaría de
Salud, IPES,
Transmilenio,
IDIPRON,
UAESP,
Alcaldías
Locales, SDP;
DADEP
</t>
  </si>
  <si>
    <t>Actividad 2</t>
  </si>
  <si>
    <t>Proyecto 2. Frecuencias en la actividad de lavado priorizado</t>
  </si>
  <si>
    <t>Percepción de calidad en las condiciones de limpieza de la ciudad por parte de los habitantes del Distrito Capital</t>
  </si>
  <si>
    <t>Aporte a uno de los factores que condicionan un lugar seguro en las áreas públicas del Distrito.</t>
  </si>
  <si>
    <t>1. Inventario anual de zonas susceptibles a mayores frecuencias de lavado. 
2. Documento técnico con la identificación de las áreas objeto de mayores frecuencias de lavado en la ciudad 
3. Esquema de atención de las mayores frecuencias de lavado en las áreas priorizadas</t>
  </si>
  <si>
    <t xml:space="preserve">Generación de un inventario de las áreas públicas y puentes peatonales objetos de lavado en la ciudad.
Reporte Subdirección de Recolección Barrido y Limpieza -UAESP. 
</t>
  </si>
  <si>
    <r>
      <rPr>
        <sz val="8"/>
        <color rgb="FF000000"/>
        <rFont val="Helvetica"/>
      </rPr>
      <t xml:space="preserve">Se realizó el inventario de áreas públias y puentes peatonales objeto de lavado en la ciudad con la identificación de </t>
    </r>
    <r>
      <rPr>
        <b/>
        <sz val="8"/>
        <color rgb="FF000000"/>
        <rFont val="Helvetica"/>
      </rPr>
      <t>488</t>
    </r>
    <r>
      <rPr>
        <sz val="8"/>
        <color rgb="FF000000"/>
        <rFont val="Helvetica"/>
      </rPr>
      <t xml:space="preserve"> puntos objeto de lavado a través de </t>
    </r>
    <r>
      <rPr>
        <b/>
        <sz val="8"/>
        <color rgb="FF000000"/>
        <rFont val="Helvetica"/>
      </rPr>
      <t xml:space="preserve">76 </t>
    </r>
    <r>
      <rPr>
        <sz val="8"/>
        <color rgb="FF000000"/>
        <rFont val="Helvetica"/>
      </rPr>
      <t>visitas de campo realizadas.</t>
    </r>
  </si>
  <si>
    <t>1 inventario anual</t>
  </si>
  <si>
    <t>Seguimiento y actualización anual del inventario de áreas públicas y puentes peatonales de la ciudad</t>
  </si>
  <si>
    <t xml:space="preserve">Informes, visitas de campo, análisis de información </t>
  </si>
  <si>
    <t>Al cabo del primer año, el Distrito contará con un inventario de zonas susceptibles de lavados. Cada año se realizará una actualización del inventario con el fin de evaluar si es necesario la inclusión y modificación de nuevas zonas susceptibles de la actividad de lavado</t>
  </si>
  <si>
    <t xml:space="preserve">1 inventario anual generado /1 inventario anual proyectado </t>
  </si>
  <si>
    <t>UAESP,
Prestadores de
aseo,
Interventoría
(cuando
aplique), IDU,
IDRD, DADEP,
Transmilenio, Alcaldías
Locales</t>
  </si>
  <si>
    <t>https://uaespdc-my.sharepoint.com/:f:/g/personal/maria_jaramillo_uaesp_gov_co/EgXMB1ef2FpBkJ__AJjMVMYBMXMnyXqvung6lSJYaM04bQ?e=HaQBJa</t>
  </si>
  <si>
    <t xml:space="preserve">Elaboración de documento técnico con la identificación de las zonas o áreas públicas que requieren intervención a través de mayores frecuencias de lavado.
Reporte Subdirección de Recolección Barrido y Limpieza -UAESP. 
</t>
  </si>
  <si>
    <t>Se adjunta documento técnico con la identificación de las zonas o áreas públicas que requieren intervención a través de mayores frecuencias de lavado.</t>
  </si>
  <si>
    <t>1 documento técnico</t>
  </si>
  <si>
    <t>Un documento técnico que permita definir las áreas y frecuencias que requieren lavado que lo establecido en la regulación tarifaria</t>
  </si>
  <si>
    <t xml:space="preserve">Informes, visitas de campo, análisis de información, actas de reunión </t>
  </si>
  <si>
    <t>Cada año el Distrito actualizará las áreas que son susceptibles de la actividad de lavado con mayores frecuencias</t>
  </si>
  <si>
    <t xml:space="preserve">1 documento técnico generado/ 
1 documento técnico proyectado </t>
  </si>
  <si>
    <t>UAESP,
Prestadores,
Interventoría
(cuando
aplique)</t>
  </si>
  <si>
    <t>https://uaespdc-my.sharepoint.com/:f:/g/personal/maria_jaramillo_uaesp_gov_co/EsxoCTRaV19HnD5QzXiWOeABUUtGlfijxiLQtGWYqZXwTQ?e=VSysXA</t>
  </si>
  <si>
    <t xml:space="preserve">
Implementación del esquema de atención de las mayores frecuencias de lavado en las áreas priorizadas.
Reporte Subdirección de Recolección Barrido y Limpieza -UAESP. 
</t>
  </si>
  <si>
    <r>
      <rPr>
        <sz val="8"/>
        <color rgb="FF000000"/>
        <rFont val="Helvetica"/>
      </rPr>
      <t>Se cuenta con la implementación de un esquema de atención de las mayores frecuencias de lavado
Adicionalmente se realizaron</t>
    </r>
    <r>
      <rPr>
        <b/>
        <sz val="8"/>
        <color rgb="FF000000"/>
        <rFont val="Helvetica"/>
      </rPr>
      <t xml:space="preserve"> 24 </t>
    </r>
    <r>
      <rPr>
        <sz val="8"/>
        <color rgb="FF000000"/>
        <rFont val="Helvetica"/>
      </rPr>
      <t>visitas de supervisión a las bases de operaciones con el fin de realizar verificación de los vehículos dispuestos para tal.</t>
    </r>
  </si>
  <si>
    <t>1 esquema implementado</t>
  </si>
  <si>
    <t>Un documento que contenga el esquema y la ejecución</t>
  </si>
  <si>
    <t xml:space="preserve">documento técnico con la identificación de las zonas áreas públicas que requieren intervención a través de mayores frecuencias </t>
  </si>
  <si>
    <t xml:space="preserve">1 esquema implementado / 1 esquema diseñado </t>
  </si>
  <si>
    <t>UAESP, Prestadores, Interventoría (cuando aplique).</t>
  </si>
  <si>
    <t>https://uaespdc-my.sharepoint.com/:f:/g/personal/maria_jaramillo_uaesp_gov_co/Esksoe0qQSdEq-jY8UN99K0BcUUcJrxk7AIY1oRhSfhtDw?e=htGr7J</t>
  </si>
  <si>
    <t>PROGRAMA DE APROVECHAMIENTO</t>
  </si>
  <si>
    <t>Proyecto 1. Desarrollo de los niveles de conocimiento y disciplina para la separación adecuada de residuos en la fuente por parte de los usuarios del servicio público de aseo</t>
  </si>
  <si>
    <t>El Distrito Capital generará acciones que faciliten la gestión integral de residuos sólidos, los cuales deben enfocarse en cambios comportamentales de los ciudadanos frente a la gestión de residuos sólidos.</t>
  </si>
  <si>
    <t>Disminuir la cantidad de residuos que son enterrados en el sitio de disposición final mediante el aumento de los indicadores de separación en la fuente por parte de los ciudadanos.</t>
  </si>
  <si>
    <t>Capacitaciones en centros educativos, espacios comunitarios, seguimiento al sistema de información de aprovechamiento, generación de mesas para optimización de incentivos, articulación con proyectos de contenerización, desarrollo de campañas sobre el modelo de aprovechamiento.</t>
  </si>
  <si>
    <t>Capacitaciones en centros educativos, espacios comunitarios y propiedades horizontales para aumentar el aprovechamiento de residuos sólidos.
Reporte Subdirección de Aprovechamiento UAESP.</t>
  </si>
  <si>
    <t>A continuación, se registran las sensibilizaciones para aumentar el aprovechamiento de residuos sólidos, en el marco del modelo de aprovechamiento de la ciudad, frente a la adecuada separación en la fuente:
1. Capacitaciones y sensibilizaciones en entidades educativas (colegios y universidades) con una participación de 23.731 personas.
2. Capacitaciones y sensibilizaciones en espacios comunitarios como ferias de servicios, eventos masivos  recicladores y otros con una participación de 19.328 personas.
3. Capacitaciones y sensibilizaciones en propiedad horizontal y unidad habitacional con una participación de 17.570 personas.
4. Capacitaciones y sensibilizaciones con entidades (públicas y privadas) con una participación de 3.060 personas.
5. Capacitaciones y sensibilizaciones en comercios con una participación de  4.670 personas.</t>
  </si>
  <si>
    <t>4 campañas por año</t>
  </si>
  <si>
    <t>Capacitaciones sobre separación en la fuente y presentación de residuos</t>
  </si>
  <si>
    <t>12 años</t>
  </si>
  <si>
    <t>Entidades distritales</t>
  </si>
  <si>
    <t>Contabilización de registros de participación, estimación de impacto de campañas</t>
  </si>
  <si>
    <t>Realizar capacitaciones sobre separación en la fuente para: hogares, empresas, entidades distritales y nacionales, establecimientos comerciales, sitios de alta afluencia de personas, eventos masivos; así como las condiciones específicas sobre las cuales debe desarrollarse la actividad de aprovechamiento en el Distrito, y que se incluya un componente de entrega solidaria del material aprovechable a los recicladores de oficio.</t>
  </si>
  <si>
    <t xml:space="preserve">Número de personas sensibilizadas / Total de la población </t>
  </si>
  <si>
    <t>$ 83.825.000</t>
  </si>
  <si>
    <t>UAESP y entidades del distrito que realicen sensibilización a la ciudadanía</t>
  </si>
  <si>
    <t>https://uaespdc-my.sharepoint.com/:f:/g/personal/leidy_cruz_uaesp_gov_co/EnY8VQS4V_5Jvm7jbYyX7Z8BGaCWf2e3vN7ogQF7foVDgA?e=HkmLZK</t>
  </si>
  <si>
    <t>Seguimiento del sistema de información de aprovechamiento de residuos sólidos.
Reporte Subdirección de Aprovechamiento UAESP.</t>
  </si>
  <si>
    <t>La actividad consiste en consultar el reporte del Sistema Único de Información – SUI  de la Superintendencia de Servicios Públicos Domiciliarios, donde los operadores de la actividad de aprovechamiento registran las toneladas aprovechadas.
La SSPD realizó en primer semestre un proceso de migración  a su nuevo Sistema de Gestión de Documentos Electrónicos de Archivo. Por lo anterior, mediante Res 20221000657765 del 28 de junio de 2022, Res 20221000658625 del 1 de julio de 2022 y Res 20221000660315 del 8 de julio, la SSPD suspendió los términos desde el 28 de junio hasta el 29 de julio de 2022.
Se presentan los informes resultantes de la consulta correspondientes a los meses de enero hasta diciembre de 2022.</t>
  </si>
  <si>
    <t>12 seguimientos por año</t>
  </si>
  <si>
    <t>Seguimiento a la información reportada por los prestadores de aprovechamiento a la plataforma del Sistema Único de Información -SUI-</t>
  </si>
  <si>
    <t>Entidades distritales, Entidades nacionales, prestadores de la actividad de aprovechamiento</t>
  </si>
  <si>
    <t xml:space="preserve">Revisión de la información reportada en el SUI por los prestadores de la actividad de aprovechamiento en el marco del servicio público de aseo </t>
  </si>
  <si>
    <t>Inconsistencias detectadas por la Superservicios en la calidad de la información reportada por los prestadores de la actividad de aprovechamiento en la plataforma del SUI.</t>
  </si>
  <si>
    <t>Como medida de atención, Superservicios ha efectuado el aplazamiento en la publicación en el SUI de las toneladas efectivamente aprovechadas y se han establecido mesas de trabajo con la población recicladora de oficio para revisión de observaciones.</t>
  </si>
  <si>
    <t>Contar con un sistema de reporte de observaciones sobre la información que reportan los prestadores de aprovechamiento a la plataforma del SUI, con el fin de verificar su impacto en la tarifa de aseo de los ciudadanos</t>
  </si>
  <si>
    <t>Número de documentos técnicos desarrollados/Numero de documentos técnicos programados</t>
  </si>
  <si>
    <t>$ 1.000.000</t>
  </si>
  <si>
    <t>https://uaespdc-my.sharepoint.com/:f:/g/personal/leidy_cruz_uaesp_gov_co/EnWpw42zclhEpFRF7sn1qn0B8_o1gZ2W5ZnKIs0ySNu7sQ?e=Vkb3aZ</t>
  </si>
  <si>
    <t>Generación de mesas interinstitucionales para trabajar en la optimización de incentivos y correctivos sobre separación de residuos sólidos.
Reporte Subdirección de Aprovechamiento UAESP.</t>
  </si>
  <si>
    <t>Se realizarón dos (2) mesas interinstitucionales en 2022.
En la mesa desarrollada en el mes de julio se contó con la participación de la SDHT (Sub servicios públicos), MVCT (Dirección de Política y Regulación) y la UAESP (Sub de Aprovechamiento). Se revisan las consideraciones sobre el proyecto de resolución que reglamenta el Decreto 802 de 2022.
La mesa técnica desarrollada en el mes de noviembre  contó con la participación del MVCT (Dirección de Política y Regulación) y la UAESP (Sub de Aprovechamiento). Se revisan inquietudes sobre anexo técnico de la Resolución 547 de 2022 frente al alcance del RAS y su Resolución 799 de 2021.</t>
  </si>
  <si>
    <t>2 espacios por año</t>
  </si>
  <si>
    <t>Espacios para la discusión de estos temas con instituciones distritales y nacionales</t>
  </si>
  <si>
    <t>Entidades Distritales, Entidades Nacionales</t>
  </si>
  <si>
    <t xml:space="preserve">Actas de reunión y documentos generados a partir de los espacios </t>
  </si>
  <si>
    <t>Generar 2 espacios de discusión por año entre entidades del orden distrital y nacional, para, por una parte, verificar la efectividad de los incentivos y correctivos vigentes, y por otra parte, generar nuevos incentivos y correctivos sobre la gestión de residuos sólidos.</t>
  </si>
  <si>
    <t xml:space="preserve">Número de espacios de discusión desarrollados / Número de espacios de discusión programados </t>
  </si>
  <si>
    <t>$ 21.633.333</t>
  </si>
  <si>
    <t>https://uaespdc-my.sharepoint.com/:f:/g/personal/leidy_cruz_uaesp_gov_co/Erw9A4u5kdpPsNeyh4KS52gBHgCl8j2pJhisV2O_5PlPzw?e=aF2eXp</t>
  </si>
  <si>
    <t>Desarrollar campañas de información, divulgación e implementación del Modelo de Aprovechamiento.
Reporte Subdirección de Aprovechamiento UAESP.</t>
  </si>
  <si>
    <t>Para 2022 se realiza campaña de información y divulgación del modelo de aprovechamiento, consumo y producción responsable, fomento a la cultura ciudadana en la gestión de residuos sólidos, separación en la fuente; diferentes sectores a través de las campañas de cultura ciudadana con una cobertura de 68.359 personas.
De igual forma se generó contenido audiovisual del Modelo de Aprovechamiento en las redes sociales de la UAESP, con un impacto en 3.036 personas alcanzadas con publicaciones en facebook, You Tube y twitter.
Registro población impactada en 2021 con sensibilizaciones para aumentar el aprovechamiento de residuos sólidos, en el marco del modelo de aprovechamiento de la ciudad, frente a la adecuada separación en la fuente:  70.111</t>
  </si>
  <si>
    <t>1 campaña por año</t>
  </si>
  <si>
    <t>Campañas que contengan todo el contenido estructural, pedagógico del modelo de aprovechamiento</t>
  </si>
  <si>
    <t>Entidades distritales, prestadores de la actividad de aprovechamiento, Habitantes de Bogotá</t>
  </si>
  <si>
    <t xml:space="preserve">Contabilización de registros de participación, estimación de impacto de campañas. </t>
  </si>
  <si>
    <t>Durante los años 2021 y 2022 se lograron capacitar 138.470 personas en el Modelo de Aprovechamiento, sin embargo, la meta del 15% de la población para 2022 plantea importantes desafios para el equipo de cultura ciudadana en relación con la cobertura.</t>
  </si>
  <si>
    <t>Sensibilizar al 100% de la población en contenido estructural, pedagógico del modelo de aprovechamiento, consumo y producción responsable, fomento a la cultura ciudadana en la gestión de residuos sólidos, separación en la fuente</t>
  </si>
  <si>
    <t>https://uaespdc-my.sharepoint.com/:f:/g/personal/leidy_cruz_uaesp_gov_co/EkLjQhnidOVHsm9RxiTprOIBVy4mDfQS68jKEPKeazgthA?e=KsrSlb</t>
  </si>
  <si>
    <t>Proyecto 2. Estandarización en los métodos y tecnologías para la recolección y transporte de residuos aprovechables</t>
  </si>
  <si>
    <t>El Distrito Capital generará acciones enfocadas a la operación de la actividad de aprovechamiento en el marco del servicio público de aseo, para contar con estándares de calidad y cubrimiento de dicha actividad.</t>
  </si>
  <si>
    <t>Disminuir la cantidad de residuos que son enterrados en el sitio de disposición final mediante el mejoramiento de la prestación de la actividad de aprovechamiento en el marco del servicio público de aseo.</t>
  </si>
  <si>
    <t>Diseño de herramientas para el levantamiento de información sobre el aprovechamiento, mejoramiento y fortalecimiento a capacidad operativa para el aprovechamiento, transición de bodegas del Distrito de un modelo comercial a uno industrial, modernización de la actividad de aprovechamiento.</t>
  </si>
  <si>
    <t xml:space="preserve">OBSERVACIONES
</t>
  </si>
  <si>
    <t>Diseño de una herramienta para el levantamiento de la información relacionada con la prestación de la actividad de aprovechamiento en el marco del servicio público de aseo para el beneficio de las organizaciones de recicladores de oficio.
Reporte Subdirección de Aprovechamiento UAESP.</t>
  </si>
  <si>
    <t>Durante el año 2021 se realizó el diseño de la herramienta para la sistematización de la información asociada al aplicativo RURO y RUOR, en cuanto a estructura de la base de datos, estructura formularios, creación perfiles de prueba, conexión servidor y pruebas locales todo en ambiente de pruebas. Dando alcance al diseño de herramienta y su correspondiente puesta en marcha. 
Es importante indicar que la captura de la información pasa de recolectarse e incluirse manualmente en las bases de datos, a ser sistematizada directamente con el uso de terminales para captura y procesamiento de información en línea, de esta forma se evidencia mejoramiento en la sistematización de la herramienta que presenta mayor complejidad, en este caso el RURO y RUOR. 
El desarrollo del aplicativo de RUOR y RURO se encuentra al 100%, disponible en la página web.</t>
  </si>
  <si>
    <t>1 herramienta</t>
  </si>
  <si>
    <t>Herramienta para el apoyo a organizaciones de recicladores de oficio</t>
  </si>
  <si>
    <t>3 años</t>
  </si>
  <si>
    <t>Entidades distritales, organizaciones de recicladores de oficio que prestan la actividad de aprovechamiento</t>
  </si>
  <si>
    <t>Revision documental, levantamiento en campo</t>
  </si>
  <si>
    <t>La ejecución de la actividad estaba proyectada para tres (3) años</t>
  </si>
  <si>
    <t>Si bien el desarrollo de los aplicativos RUOR y RURO, se estableció en el año 2021, durante los año 2022 y 2023 se realiza su implementación, revisión y ajuste en caso de ser necesario.</t>
  </si>
  <si>
    <t>Generar una herramienta que permita el levantamiento de la información relacionada con la prestación de la actividad de aprovechamiento en el marco del servicio público de aseo para el beneficio de las organizaciones de recicladores de oficio.</t>
  </si>
  <si>
    <t xml:space="preserve">Número de herramientas desarrolladas / Número de herramientas programados </t>
  </si>
  <si>
    <t>$ 370.745.778</t>
  </si>
  <si>
    <t>RUOR: https://app.powerbi.com/view?r=eyJrIjoiODU1YmM4ZTEtNDE0NS00MDI4LWI1NWEtNzdjODc0NzYzYWVkIiwidCI6IjViYjIxYmZmLWU1YWQtNDYzZS04YWM2LTBkOGJjYzkwN2I5MyJ9&amp;pageName=ReportSectionee054aa1c0c21a8968b4
RURO : https://app.powerbi.com/view?r=eyJrIjoiMzY1MmNlZjAtNmQ0NS00MTc5LThkYmQtNWRiODhhMTFhNGU0IiwidCI6IjViYjIxYmZmLWU1YWQtNDYzZS04YWM2LTBkOGJjYzkwN2I5MyJ9&amp;pageName=ReportSection</t>
  </si>
  <si>
    <t>Mejoramiento y fortalecimiento de la capacidad operativa para el aprovechamiento para dar cumplimiento a la normatividad vigente.
Reporte Subdirección de Aprovechamiento UAESP.</t>
  </si>
  <si>
    <r>
      <rPr>
        <sz val="8"/>
        <color rgb="FF000000"/>
        <rFont val="Helvetica"/>
      </rPr>
      <t xml:space="preserve">En el marco de los contratos (680 - 681) de suministro de  once kits de maquinaria para el mejoramiento y fortalecimiento de la capacidad operativa de la actividad de aprovechamiento a través del CEAP y los procesos a ser desarrollados en el Parque Industrial del Plástico bodegas María Paz, se registra el siguiente avance:
En el mes de septiembre de 2022 se  realiza solicitud de prórroga a los contratos de suministro UAESP-680-681-2021  y adición al contrato 681-2021. El contratista presenta propuesta de garantía para mantener la propuesta de pagos pactada inicialmente. 
En el mes de noviembre de 2022 se recibe la maquinaria (Espinal - Tolima), efectuando la verificación de características y cantidades de acuerdo con el anexo de especificaciones técnicas.
Mediante la Resolución No. 843 de 23 de diciembre de 2022 se crea </t>
    </r>
    <r>
      <rPr>
        <i/>
        <sz val="8"/>
        <color rgb="FF000000"/>
        <rFont val="Helvetica"/>
      </rPr>
      <t xml:space="preserve">“el Programa para la entrega de Kits de maquinaria para el prealistamiento del material plástico post consumo y se definen los términos de referencia para la evaluación y selección de las Organizaciones de Recicladores de Oficio beneficiarias”. </t>
    </r>
    <r>
      <rPr>
        <sz val="8"/>
        <color rgb="FF000000"/>
        <rFont val="Helvetica"/>
      </rPr>
      <t>Lo anterior con el objetivo de hacer entrega de los once (11) kits de maquinaria adquiridos a través de los contratos mencionados, a organizaciones de recicladores de oficio.
                                                                                                                                                                                                                                                                                                                                                                                                Adicionalmente, en el mes de diciembre de 2022 se suscribe Memorando de Entendimiento, entre Esenttia S.A y la UAESP, para la implementación del Centro de Aprovechamiento Especializado de Plásticos CEAP.</t>
    </r>
  </si>
  <si>
    <t>Organizaciones de recicladores registradas en el RUOR beneficiadas con el fortalecimiento de infraestructuras para el aprovechamiento para dar cumplimiento de la normatividad vigente</t>
  </si>
  <si>
    <t>Cumplimiento cronogramas.</t>
  </si>
  <si>
    <t>Como consecuencia de condiciones del mercado, el cronograma inicialmente planteado presentó novedades que fueron ajustadas durante el proceso.</t>
  </si>
  <si>
    <t>Beneficiar como mínimo al 30 % de las organizaciones de recicladores registradas en el RUOR con el fortalecimiento de infraestructuras para el aprovechamiento para dar cumplimiento de la normatividad vigente.</t>
  </si>
  <si>
    <t>Número de organizaciones de recicladores de oficio registradas en el RUOR que acceden al beneficio/número total de organizaciones de recicladores de oficio registradas en el RUOR</t>
  </si>
  <si>
    <t>$ 90.166.667</t>
  </si>
  <si>
    <t>https://uaespdc-my.sharepoint.com/:f:/g/personal/leidy_cruz_uaesp_gov_co/EqbW2lAGMQtKl65WjY8O9hUBDF0q_GkR7LpvDMki8sym6A?e=oLH4R6
Videos de apoyo
https://www.youtube.com/watch?v=nKOSInIUN0I&amp;embeds_euri=https%3A%2F%2Fwww.uaesp.gov.co%2F&amp;source_ve_path=MzY4NDIsMjM4NTE&amp;feature=emb_title
https://www.youtube.com/watch?v=fh3lNQF_XlY&amp;embeds_euri=https%3A%2F%2Fwww.uaesp.gov.co%2F&amp;source_ve_path=MjM4NTE&amp;feature=emb_title
https://uaespdc-my.sharepoint.com/:f:/g/personal/leidy_cruz_uaesp_gov_co/EqbW2lAGMQtKl65WjY8O9hUBpAFWxsfMRQ1OCOQfgedQ0g?e=yD8gsg</t>
  </si>
  <si>
    <t>Transición de las bodegas del Distrito, de un modelo comercial a uno industrial, acorde con la normatividad vigente para el beneficio de la población recicladora de oficio, teniendo en cuenta la madurez organizacional de las asociaciones de recicladores de oficio.
Reporte Subdirección de Aprovechamiento UAESP.</t>
  </si>
  <si>
    <t>En el marco de la transición de las bodegas del Distrito, de un modelo comercial a uno industrial, se registra un avance del 25% representado en:
Mediante el Contrato No. 674 de 2021, se suscribe la construcción del Centro Especializado de Aprovechamiento de Plásticos (CEAP) y obras complementarias sede sur de la UAESP La Alquería, en Bogotá D.C. Inicio ejecución en el mes de marzo de 2022.
Con corte al mes de diciembre de 2022, se han adelantado trabajos de pre alistamiento de obra, ajustes, complementación y apropiación de los diseños existentes, desmonte de la estructura metálica de la bodega, desmonte de la cubierta, demolición total del edificio administrativo, demoliciones de las placas de contrapiso, para de esta manera dar continuidad con los cronogramas de obra establecidos.
Mediante el Contrato No. 516 de 2021, se suscribe la construcción de redes y subestación eléctrica en las bodegas de María Paz de la UAESP. Inicio ejecución en el mes de mayo de 2022.
Con corte a diciembre de 2022 se cuenta con un avance de obra del 15% de las actividades de adecuación eléctrica para el Parque Industrial del Plástico en María Paz (intervención en 11 bodegas).</t>
  </si>
  <si>
    <t>Bodegas del distrito con actividades industriales de aprovechamiento de residuos sólidos para el beneficio de la población recicladora de oficio.</t>
  </si>
  <si>
    <t>8 años</t>
  </si>
  <si>
    <t>Revisión de informes de Obra e instalación, levantamiento en campo</t>
  </si>
  <si>
    <t>El  contrato de construcción del Centro Especializado de Aprovechamiento de Plásticos – CEAP – La Alquería se suspendió desde el 02 de agosto del 2022, debido a que el contratista UNIÓN TEMPORAL UNIDOS 2022, se declaró en detrimento económico, dejando un avance de obra del 12% del total de su contrato.</t>
  </si>
  <si>
    <t>Al final del 8 año, el 100% de las bodegas que sean propiedad del Distrito contarán con procesos industriales para el beneficio de la población recicladora de oficio, teniendo en cuenta la madurez organizacional de las asociaciones de recicladores de oficio.</t>
  </si>
  <si>
    <t xml:space="preserve">Porcentaje de avance del proceso de transición </t>
  </si>
  <si>
    <t>UAESP, SDP</t>
  </si>
  <si>
    <t>https://uaespdc-my.sharepoint.com/:f:/g/personal/leidy_cruz_uaesp_gov_co/Eq-HCKFSmapNq5KdHAQqzvkBSgstwwvSTKVSNARPHTzYog?e=4NPrzz</t>
  </si>
  <si>
    <t>Modernización y optimización de la prestación de la actividad de aprovechamiento a partir de iniciativas propuestas por los recicladores de oficio que prestan este servicio.
Reporte Subdirección de Aprovechamiento UAESP.</t>
  </si>
  <si>
    <t>Mediante la Resolución UAESP No. 536 de 28 de septiembre de 2022, se estableció la convocatoria al Programa de Incentivos para la vigencia 2022.
En el mes de diciembre se publica el listado de las 50 organizaciones de recicladores elegibles y que cumplieron con los requisitos del programa, para acceder al incentivo por $20.000.000 millones de pesos para proyectos enmarcados en la actividad de aprovechamiento.</t>
  </si>
  <si>
    <t>1 estrategia de innovación formulada e implementada por año</t>
  </si>
  <si>
    <t>Generación de estrategias de mejora e innovación en esta actividad.</t>
  </si>
  <si>
    <t>Entidades distritales, Entidades nacionales, organizaciones de recicladores de oficio que prestan la actividad de aprovechamiento</t>
  </si>
  <si>
    <t>Revision Documental.</t>
  </si>
  <si>
    <t>Formular e implementar por cada año una estrategia de innovación que permita la mejora de la prestación de la actividad de aprovechamiento y que beneficie a los recicladores de oficio que prestan esta actividad.</t>
  </si>
  <si>
    <t>Número de estrategias formuladas e implementadas/Número de estrategias programadas</t>
  </si>
  <si>
    <t>$ 1.000.000.000</t>
  </si>
  <si>
    <t xml:space="preserve">Video de apoyo
https://www.youtube.com/watch?v=PoQbhvhqJWs
https://uaespdc-my.sharepoint.com/:f:/g/personal/leidy_cruz_uaesp_gov_co/EqRpUxLbN65DtHpKdvWoXDIBTtRSn10Toju86Z32Xesxvw?e=rdfOy4
</t>
  </si>
  <si>
    <t>Proyecto 3. Estrategias y acciones para la dinamización de cadenas de valor</t>
  </si>
  <si>
    <t>Propender, en el Distrito Capital, por el aumento en la demanda de material aprovechable, además de procesos de investigación, desarrollo e innovación tecnológica.</t>
  </si>
  <si>
    <t>Disminuir la cantidad de residuos que son enterrados en el sitio de disposición final mediante el desarrollo de acciones enfocadas a la migración de un modelo lineal a un modelo circular.</t>
  </si>
  <si>
    <t>Conformación de redes de conocimiento e investigación, diagnóstico de alternativas ciudad región, conformación del banco de proyectos de aprovechamiento</t>
  </si>
  <si>
    <t>Conformación de redes de conocimiento, investigación y generación de valor asociadas a los materiales potencialmente aprovechables.
Reporte Subdirección de Aprovechamiento UAESP.</t>
  </si>
  <si>
    <t>El 1 de julio 2022 se realizó la IV Mesa Industrial del plásico, con la participación de la industria, con empresas como; Ajover-Darnel, Acoplásticos, GIZ-PREVEC, CEMPRE, Apropet, Recupolimeros, Punto Azúl, Ekored y entidades distritales de apoyo como Secretaria de Hábitat y UAESP. Se realiza definición plan de trabajo, enfoque inicial capacitación sobre plásticos de un solo uso.
El 22 de agosto de 2022, se realizó la V Mesa Industrial del plástico, en el laboratorio de economía circular del SENA, ubicado en el Centro de Gestión  Industrial, con la participación de representantes de la industria y empresas del distrito. Socializando el proyecto del Centro Especializado de Aprovechamiento del Plástico CEAP y la oferta de capacitaciones del SENA y la GIZ.
El día 28 de octubre se realiza la VI Mesa Industrial del plástico con representantes del sector público y privado.
Se actualiza y firma el memorando de entendimiento entre Esenttia S.A. y la UAESP. 
Se firma el acta de entendimiento entre la UAESP y el SENA- Centro de materiales y ensayos, vigente hasta el 30 de diciembre de 2023.</t>
  </si>
  <si>
    <t>1 medio</t>
  </si>
  <si>
    <t>Desarrollo de un medio que facilite la interacción de los diferentes actores de la cadena de aprovechamiento</t>
  </si>
  <si>
    <t>Entidades distritales, entidades nacionales, prestadores de la actividad de aprovechamiento, organizaciones de recicladores de oficio que prestan la actividad de aprovechamiento, ONG, Academia, Industria</t>
  </si>
  <si>
    <t>Revisión Documental</t>
  </si>
  <si>
    <t>Contar con un medio que facilite la interacción de los diferentes actores de la cadena de aprovechamiento para así incrementar el valor del material potencialmente aprovechable.</t>
  </si>
  <si>
    <t>Números de medios implementados/Número de medios programados</t>
  </si>
  <si>
    <t>https://uaespdc-my.sharepoint.com/:f:/g/personal/leidy_cruz_uaesp_gov_co/EnPNoDCKS5REn_cTy0ty8mkBeqGh0rmWO6iDXNXvBB8_7A?e=lneOwQ</t>
  </si>
  <si>
    <t>Diagnóstico de alternativas ciudad región para la dinamización de cadenas de valor de los flujos de residuos sólidos generados en el Distrito.
Reporte Subdirección de Aprovechamiento UAESP.</t>
  </si>
  <si>
    <t>En el marco de la construcción del diagnóstico de alternativas , se registra un avance del 67% representado en:
Durante el año 2022 se realizaron reuniones con la Corporación Autónoma regional de Cundinamarca, Gobernación de Cundinamarca y SDHT para el levantamiento de informacion sobre la generacion de residuos en los municipios de la región, situacion de aprovechamiento y tratamiento.
Se efectuó la elaboración de una versión preliminar del documento de diagnóstico de alternativas ciudad región.</t>
  </si>
  <si>
    <t>1 diagnóstico</t>
  </si>
  <si>
    <t>Desarrollo de un diagnóstico ciudad región</t>
  </si>
  <si>
    <t>Entidades distritales, entidades regionales, industria</t>
  </si>
  <si>
    <t>Contar con un diagnóstico que evalúe las alternativas ciudad-región que permitan dinamizar las cadenas de valor de los flujos de residuos generados en la ciudad de Bogotá</t>
  </si>
  <si>
    <t>Número de documentos técnicos desarrollados/Número de documentos técnicos Programados</t>
  </si>
  <si>
    <t>UAESP, SDHT, SDP</t>
  </si>
  <si>
    <t>https://uaespdc-my.sharepoint.com/:f:/g/personal/leidy_cruz_uaesp_gov_co/EuuYQlNmDzxKozzY_titGl8BA84CCafRi8BxjQ-rhZHspQ?e=amrSF6</t>
  </si>
  <si>
    <t>Conformación del banco de proyectos de aprovechamiento.
Reporte Subdirección de Aprovechamiento UAESP.</t>
  </si>
  <si>
    <t>En el marco de la construcción del banco de proyectos, se registra un avance del 67% representado en:
A la fecha la conformación del banco de proyectos se encuentra en fase de planeación y  estructuración con actividades de levantamiento de información atinente al tema.
El proceso de consolidación del banco de proyectos se desarrolla en dos frentes: consolidación del repositorio de Banco de Proyectos de Aprovechamiento con los lineamientos desde la oficina Planeación, y desde el segundo frente, la Oficina de Planeación desarrollara la estructuración del banco de proyectos de la entidad.
Se han desarrollado 4 reuniones (febrero, marzo, abril y mayo), de planeación en torno a la estructuración del banco de proyectos.</t>
  </si>
  <si>
    <t>1 banco de proyectos</t>
  </si>
  <si>
    <t>Desarrollo de un banco de proyectos de aprovechamiento de residuos sólidos</t>
  </si>
  <si>
    <t>Entidades distritales, entidades nacionales, prestadores de la actividad de aprovechamiento, ONG, Academia, Industria</t>
  </si>
  <si>
    <t>Contar con un banco de proyectos de aprovechamiento de residuos sólidos para los flujos de residuos generados en la ciudad de Bogotá, además de la gestión de apoyo a dichos proyectos</t>
  </si>
  <si>
    <t>Número de bancos de proyectos implementados / Número de bancos de proyectos programados</t>
  </si>
  <si>
    <t>$ 177.116.667</t>
  </si>
  <si>
    <t>https://uaespdc-my.sharepoint.com/:f:/g/personal/leidy_cruz_uaesp_gov_co/EqkD3RWz1FVAnHhAG9LVsV4BmV-Sm7rvjooWmIp_3sLybg?e=cHGSnv</t>
  </si>
  <si>
    <t>PROGRAMA TRATAMIENTO Y VALORIZACIÓN DE RESIDUOS ORGÁNICOS</t>
  </si>
  <si>
    <t>Proyecto 1. Articulación e Implementación de estrategias de cultura ciudadana para la adecuada gestión de los residuos orgánicos por parte de los usuarios del servicio público de aseo.</t>
  </si>
  <si>
    <t>El Distrito Capital contará con la debida articulación e implementación de estrategias de cultura ciudadana que faciliten la gestión integral de residuos orgánicos o biomasa residual a través de la presentación adecuada y diferenciada de estos residuos disminuyendo de esta forma los impactos ambientales negativos, obteniendo mejoradores de suelos, abonos o fertilizantes, energía y/o materias primas para el alimento de animales.</t>
  </si>
  <si>
    <t>Disminuir la cantidad de residuos que son presentados al servicio de público aseo para su disposición final mediante el aumento de los indicadores de disminución de desperdicios de alimentos, el aumento de su tratamiento in situ y el aumento de la separación en la fuente de los residuos orgánicos por parte de los ciudadanos.</t>
  </si>
  <si>
    <t>Disminución de la cantidad de desperdicios de alimentos generados por los ciudadanos, implementación de la bolsa verde para la disposición diferenciada de los residuos orgánicos, aplicación de principios de economía circular para todo el distrito, implementación de incentivos, articulación entre el distrito y la nación para mejorar la información disponible para gestión de residuos sólidos orgánicos o biomasa residual.</t>
  </si>
  <si>
    <t>Desarrollo de mesas interinstitucionales de articulación y de trabajo para la implementación de estrategias de gestión integral de residuos orgánicos.
Reporte Subdirección de Aprovechamiento UAESP.</t>
  </si>
  <si>
    <t>Desarrollo de cuatro (4) mesas de trabajo en el marco del Acuerdo 344 de 2008, realizadas en los meses de marzo, abril, julio y octubre de 2022. 
Dando continuidad a las mesas realizadas durante el año 2021 , se trabajó en la articulación de las entidades vinculadas a la mesa del acuerdo 344, de acuerdo al proyecto de aprovechamiento de residuos orgánicos desarrollado por la UAESP en el marco del PGIRS.</t>
  </si>
  <si>
    <t>4 espacios por año</t>
  </si>
  <si>
    <t>Mesas de trabajo para explorar alternativas de solución frente a las barreras relacionadas con la gestión de residuos orgánicos como (1) La flexibilización en la obtención de permisos para comercialización de los subproductos de la transformación de los residuos orgánicos (ICA, CAR) (2) Gestión para la inclusión de los residuos orgánicos en el modelo tarifario. (3) Gestión para la comercialización de los productos obtenidos del tratamiento de los residuos orgánicos, (4) Diseño, implementación y optimización de incentivos y correctivos sobre la separación de los residuos orgánicos, entre otros.</t>
  </si>
  <si>
    <t>Entidades Distritales, Alcaldías locales, Entidades Nacionales</t>
  </si>
  <si>
    <t>Revision Documental</t>
  </si>
  <si>
    <t>Generar 4 espacios de discusión por año entre entidades del orden distrital y nacional, para desarrollar estrategias e incentivos para la gestión de los residuos orgánicos, y de forma posterior, verificar la efectividad de las estrategias, incentivos y correctivos implementados, y por otra parte, generar nuevas estrategias, incentivos y correctivos sobre la gestión de residuos sólidos orgánicos</t>
  </si>
  <si>
    <t>UAESP, IPES, SDA, SDDE, SDHT, JBB, IDPAC, Ministerio de Vivienda, Ministerio de Ambiente, CRA, SDG, Alcaldías Locales</t>
  </si>
  <si>
    <t>https://uaespdc-my.sharepoint.com/:f:/g/personal/leidy_cruz_uaesp_gov_co/EsBB4cMafwlDmOOHJ1b3eScBGBHtIcMJ2hDQ1d5vbRR_ZA?e=YEO6Q5</t>
  </si>
  <si>
    <t>Diseño, implementación y socialización de estrategias de cultura ciudadana sobre (1) la importancia de disminuir los índices de desperdicios de alimentos, (2) las tecnologías para el tratamiento in situ de los residuos orgánicos y (3) la adecuada separación y entrega diferenciada de los residuos orgánicos en la fuente, enfocada a los diferentes generadores de residuos orgánicos: Grandes generadores, industria, comercio, venta de alimentos, plazas de mercado, multiusuarios, residenciales, etc.
Reporte Subdirección de Aprovechamiento UAESP.</t>
  </si>
  <si>
    <t>Durante el año 2022 el equipo de cultura ciudadana y los diferentes espacios publicitarios y pedagógicos, emitieron información para sensibilizar a la ciudadanía en separación en la fuente, haciendo uso de la bolsa verde y evitando los desperdicios, con el fin de aumentar el aprovechamiento en el marco del modelo de aprovechamiento de la ciudad, con una cobertura de 68.359 personas.</t>
  </si>
  <si>
    <t>1 campaña en los años 1 y 2 y 4 campañas a partir del año 3 y en adelante.</t>
  </si>
  <si>
    <t>Desarrollo de estrategias de divulgación, orientación, posicionamiento y capacitación sobre la disminución del desperdicio de alimentos, tratamiento in situ de los residuos orgánicos a través de diversas tecnologías, separación en la fuente y presentación de residuos orgánicos y creación y divulación de guías técnicas.</t>
  </si>
  <si>
    <t>Entidades distritales, Habitantes de Bogotá, Sector Comercial</t>
  </si>
  <si>
    <t>Capacitaciones sobre disminución del desperdicio de alimentos, tratamiento in situ de los residuos orgánicos a través de diversas tecnologías y separación en la fuente para:hogares, empresas, propiedad horizontal, entidades distritales y nacionales, establecimientos comerciales, sitios de alta afluencia de personas, eventos masivos.</t>
  </si>
  <si>
    <t xml:space="preserve">Número de estrategias implementadas 
Reducción de la cantidad de residuos que llegan al relleno sanitario 
Medición del avance en la correcta separación en la fuente. </t>
  </si>
  <si>
    <t>https://uaespdc-my.sharepoint.com/:f:/g/personal/leidy_cruz_uaesp_gov_co/Ei2mTJteHMxJsISjh2GiQFoBKToStzPw0Ecgwu_KbHFBDQ?e=XubvqR</t>
  </si>
  <si>
    <t xml:space="preserve">Datos SSPD
Generación (2022) = 2.282.932 Ton + 1.091.295 Ton = 3.374.227 ton / 365 días
Generación (2022) = 9.244 ton/día
Porcentaje Aprov = 32%
Datos Observatorio
Ton Aprov  = Generación (2022) - Ton Disp
Ton Aprov  = 2.784.573 Ton – 2.282.932 Ton = 501.641 Ton
Porcentaje Aprov = 18%
</t>
  </si>
  <si>
    <t xml:space="preserve">Diseño, implementación y socialización de estrategias de cultura ciudadana sobre (1) la importancia de disminuir los índices de desperdicios de alimentos, (2) las tecnologías para el tratamiento in situ de los residuos orgánicos y (3) la adecuada separación y entrega diferenciada de los residuos orgánicos en la fuente, enfocada a los diferentes generadores de residuos orgánicos: Grandes generadores, industria, comercio, venta de alimentos, plazas de mercado, multiusuarios, residenciales, etc.
Reporte Secretaría Distrital de Ambiente. </t>
  </si>
  <si>
    <t>SDA/SEGAE:  Desde la SEGAE se convocaron las plazas de mercado para realizar actividades de sensibilización y fortalecimiento de capacidades, incluyendo el cumplimiento al Acuerdo 634 de 2015. Adicionalmente, se realizó la optimización de procesos de control y seguimiento por parte de la Secretaría Distrital de Ambiente y estableciendo un modelo de reporte en la generación del Aceite Vegetal Usado por parte de los comerciantes y locatarios.</t>
  </si>
  <si>
    <t xml:space="preserve">12 años  </t>
  </si>
  <si>
    <t>Contabilización de registros de participación, estimación de impacto de campañas.</t>
  </si>
  <si>
    <t>Número de estrategias implementadas 
Reducción de la cantidad de residuos que llegan al relleno sanitario 
Medición del avance en la correcta separación en la fuente.</t>
  </si>
  <si>
    <t>79 establecimientos capacitados sobre el registro y Reporte de AVU en plazas de mercado distritales.
Reunión con el Instituto para la economia social IPES ; para socializar losresultados de las capacitaciones sobre el registro de aceit vegetal usado en las plazas de mercado</t>
  </si>
  <si>
    <t>Desarrollo de campañas de información y divulgación de la la adecuada separación y entrega diferenciada de los residuos orgánicos en bolsa/caneca verde en zonas que cuenten con rutas de recolección selectiva de residuos orgánicos.
Reporte Subdirección de Aprovechamiento UAESP.</t>
  </si>
  <si>
    <t>Durante el año 2022 se realizaron sensibilizaciones en las zonas donde se cuenta con rutas (provisionales o no) de recolección selectiva de orgánicos,  aplicando estrategias de cultura ciudadana integral sobre adecuada separación y entrega diferenciada de los residuos orgánicos (bolsa verde) y haciendo entrega de 1830 canecas verdes para segregación.</t>
  </si>
  <si>
    <t>Campañas que contengan todo el contenido estructural, pedagógico de la separación y presentación de los residuos orgánicos en la bolsa/caneca verde.</t>
  </si>
  <si>
    <t>Entidades distritales, Habitantes de Bogotá</t>
  </si>
  <si>
    <t>El 100% de la población es sensibilizada en la implementación de la bolsa/caneca verde y la manera adecuada de separación y presentación de los residuos orgánicos.</t>
  </si>
  <si>
    <t>https://uaespdc-my.sharepoint.com/:f:/g/personal/leidy_cruz_uaesp_gov_co/Ev9y8E-Xtd5OtGplUx21u3QBcnTIG3SyPF347rkPHQ39Yg?e=Oczhoy</t>
  </si>
  <si>
    <t xml:space="preserve">
Datos SSPD
Generación (2022) = 2.282.932 Ton + 1.091.295 Ton = 3.374.227 ton / 365 días
Generación (2022) = 9.244 ton/día
Porcentaje Aprov = 32%
Datos Observatorio
Ton Aprov  = Generación (2022) - Ton Disp
Ton Aprov  = 2.784.573 Ton – 2.282.932 Ton = 501.641 Ton
Porcentaje Aprov = 18%</t>
  </si>
  <si>
    <t>Proyecto 2. Estudios y alianzas que garanticen la viabilidad de los proyectos asociados a la gestión integral de residuos orgánicos o biomasa residual siguiendo los principios de la economía circular.</t>
  </si>
  <si>
    <t>El Distrito Capital contará con estudios, alianzas y lineamientos que faciliten la gestión integral de residuos sólidos orgánicos.</t>
  </si>
  <si>
    <t>Implementar el aprovechamiento, tratamiento y valorización de los Residuos Orgánicos en la prestación del servicio de aseo en Bogotá Componentes:</t>
  </si>
  <si>
    <t>Diseño de estudios, obtención de diagnósticos, adquisición de estudios de prefactibilidad y factibilidad, desarrollo de un modelo comercial y financiero, desarrollo de alianzas con la Academia para profundizar en la I+D+I, crear alianzas con la industria.</t>
  </si>
  <si>
    <t>Desarrollo de un estudio sobre la cadena de gestión de RO (flujo de biomasa residual) con información sobre la generación, ubicación y destino de los mismos en fruteros/fruvers, plazas de mercado públicas y privadas, centros comerciales, mercados, restaurantes, hoteles, propiedad horizontal, comedores comunitarios, instituciones y otros medianos y grandes generadores de RO, además de instituciones que produzcan alimentos cocinados y alimentos procesados vencidos (con fecha de expiración caducada).
Reporte Subdirección de Aprovechamiento UAESP.</t>
  </si>
  <si>
    <t>Durante el año 2022 y utilizando como insumo el levantamiento de la información recolectada en el año 2021, a partir de las visitas efectuadas a fruvers y plazas de mercado, se consolidó el documento denominado "Cadena de gestión de residuos orgánicos - generación, ubicación y destino en fruvers, plazas de mercado públicas y privadas".</t>
  </si>
  <si>
    <t>2 documentos técnicos</t>
  </si>
  <si>
    <t>Un (1) documento técnico de diagnóstico y análisis de la cadena de gestión existente de residuos orgánicos (flujo de la biomasa residual) con información sobre la generación, ubicación y destino de los mismos en: fruteros/fruvers, plazas de mercado públicas y privadas, centros comerciales, mercados, restaurantes, hoteles, propiedad horizontal, comedores comunitarios e instituciones y otros medianos y grandes generadores de RO.
Se realizará una distinción entre los residuos orgánicos crudos y cocinados.</t>
  </si>
  <si>
    <t>1 en el año 1 y 1 en el año 5</t>
  </si>
  <si>
    <t>Habitantes del D.C., Sector comercial</t>
  </si>
  <si>
    <t>Disponibilidad de información generación de residuos orgánicos.</t>
  </si>
  <si>
    <t>Se adelantaron visitas de campo a diferentes comercios (generadores de residuos orgánicos), y actualmente se esta a la espera del resultado de la caracterización de residuos derivada del Contrato 501-2021, con la Universidad Distrital.</t>
  </si>
  <si>
    <t>El distrito contará con un documento técnico que contenga la información sobre los flujos de la biomasa residual para residuos orgánicos crudos y cocinados.</t>
  </si>
  <si>
    <t>Dos documentos técnicos desarrollados</t>
  </si>
  <si>
    <t xml:space="preserve"> $ 39.583.455 </t>
  </si>
  <si>
    <t>UAESP, IPES</t>
  </si>
  <si>
    <t>https://uaespdc-my.sharepoint.com/:b:/g/personal/leidy_cruz_uaesp_gov_co/EQaJ0JYMi6ZCoELwdmqo_QQBD7vVs9gJ1eDFjCt4q6uqTw?e=UYy0BQ</t>
  </si>
  <si>
    <t>Realización de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 La caracterización incluirá el análisis de cantidad de alimentos desperdiciados.
Reporte Subdirección de Aprovechamiento UAESP.</t>
  </si>
  <si>
    <t>En el marco del CTO 501 de 2021, la Universidad Distrital a través del componente de caracterización, finalizó la primera fase del trabajo de campo a través de la realización de los cuarteos en los diferentes tipos de generadores, con un total de 1175 de 1244 proyectados. 
A la fecha se ha cumplido la meta en un 94% de la primera fase, con la prórroga del contrato se pretende continuar con el componente de caracterización en una segunda fase en el cual se realizan cuarteos por triplicado de los puntos con alto potencial de residuos y de los cuales se tomarán 74 muestras para laboratorio. 
Mediante memorando UAESP 20221000048353 la supervisión y acompañamiento de los procesos anteriormente mencionados quedan a cargo de la Subdirección de Disposición Final, desde el mes de septiembre de 2022.
Actualmente el contrato se encuentra prorrogado hasta el próximo 28 de marzo de 2023, fecha a partir de la cual se obtendrá el producto.</t>
  </si>
  <si>
    <t>Un (1) documento con la caracterización física, química y biológica de los residuos sólidos orgánicos generados en las 20 localidades de la ciudad de Bogotá, orientada al diseño de sistemas de tratamiento y valorización de residuos orgánicos en la ciudad mediante procesos aeróbicos, anaeróbicos y de recuperación energética.</t>
  </si>
  <si>
    <t>Habitantes del D.C., Entes Distritales, Sector Comercial</t>
  </si>
  <si>
    <t>Procesos administrativos que han retrasado la entrega del insumo.</t>
  </si>
  <si>
    <t>Prorrogas CTO 501-2021</t>
  </si>
  <si>
    <t>El distrito contará con un documento técnico que contenga la caracterización física, química y biológica de los residuos sólidos orgánicos generados en el Distrito, que permita conocer la potencialidad de dichos residuos para su valorización y tratamiento.</t>
  </si>
  <si>
    <t xml:space="preserve">Dos documentos técnicos Desarrollados. </t>
  </si>
  <si>
    <t xml:space="preserve"> $ 300.758.560 </t>
  </si>
  <si>
    <t>UAESP, SDDE</t>
  </si>
  <si>
    <t>https://uaespdc-my.sharepoint.com/:f:/g/personal/leidy_cruz_uaesp_gov_co/EmiuVCbxKsVKjasNqDCUtkABz4SYSeqSifl5W5xSsox6KQ?e=kVxNNq</t>
  </si>
  <si>
    <t>Realización de estudios sobre la prefactibilidad técnica, económica, administrativa, jurídica y ambiental de tecnologías de tratamiento de residuos orgánicos a mediana y gran escala, que puedan tratar residuos cocinados y garanticen la inocuidad de los productos resultantes. El estudio deberá tener dos subproductos: Uno se enfocará en las tecnologías de tratamiento para producir mejoradores de suelo y el otro se enfocará en producir energía y otros productos.
Reporte Subdirección de Aprovechamiento UAESP.</t>
  </si>
  <si>
    <t>A través de  la Agencia Alemana de Cooperación Internacional (GIZ) y en el marco del  PREVEC (Proyecto Empleos Verdes en la Economía Circular), se designó a la empresa BlackForest Solutions para realizar el estudio citado a continuación:
"Análisis de la viabilidad técnico-económica para proyectos de tratamiento in situ de residuos orgánicos en las Plazas de Mercado de Bogotá - Enfoque en la Plaza de Mercado Quirigua y Terminal de Transporte".
Donde se presentan 4  propuestas de tratamiento in situ a diferentes escalas (A, B, B2 y C) de residuos orgánicos en el marco de la aprovechamiento de este material. Las cuales presentan los siguientes aspectos:
Para los escenarios A y B, compostaje aeróbico de la materia orgánica .
Para los escenarios B2 y C, se propone el tratamiento de residuos orgánicos a través de una planta de producción de biogás.
Los estudios realizados abarcan el contexto del proyecto, los detalles técnicos, ambientales, financieros correspondientes a las tecnologías de tratamiento de residuos seleccionada (planta modular de biogás), los resultados del análisis financiero CAPEX y OPEX y las conclusiones.
De esta manera se da alcance integral a la actividad, en la medida en que el estudio se enfoca en tecnologías de tratamiento para producir mejoradores de suelo,  producción de energía y otros productos.</t>
  </si>
  <si>
    <t>Un (1) documento que contenga la prefactibilidad técnica, económica y ambiental de tecnologías de tratamiento de residuos orgánicos a gran escala, que puedan tratar residuos cocinados y garanticen la inocuidad de los productos resultantes con dos enfoques: Uno se enfocará en las tecnologías de tratamiento para producir mejoradores de suelo y el otro se enfocará en producir energía y otros productos.</t>
  </si>
  <si>
    <t>1 año</t>
  </si>
  <si>
    <t>El distrito contará con un documento técnico que contenga la prefactibilidad para el tratamiento y valorización a gran escala de residuos orgánicos.</t>
  </si>
  <si>
    <t>Dos documentos técnicos Desarrollados</t>
  </si>
  <si>
    <t>https://uaespdc-my.sharepoint.com/:f:/g/personal/leidy_cruz_uaesp_gov_co/EjGFOsdIWTtBqKmM5sN0RQIBLnzyseSM-uaW0ArdRieC9g?e=4g5MLx</t>
  </si>
  <si>
    <t>Realización de estudios para determinar la viabilidad técnica económica, administativa, jurídica y ambiental (factibilidad) del tratamiento y valorización a mediana y gran escala de los residuos orgánicos a través de tecnologías que produzcan energía eléctrica, energía térmica, (biogás, pellets), biodiesel u otros tipos de tecnologías de valorización y que puedan tratar residuos cocinados y garanticen la inocuidad de los productos resultantes.
Reporte Subdirección de Aprovechamiento UAESP.</t>
  </si>
  <si>
    <t xml:space="preserve">
Se continúa con la articulación entre la UAESP, el  Fondo de Estudios y de Ayuda al Sector Privado FASEP y la empresa francesa S3D  con la finalidad de desarrollar el siguiente estudio:
"Estudio de factibilidad de una unidad de metanización territorial con inyección de biometano producido en la red de gas natural en Bogotá - Colombia".
El cual se desarrollará teniendo en cuenta las etapas de: prefactibilidad, viabilidad y diseños. Se adjuntan 3 informes de seguimiento al avance de actividades del Estudio, el cual se encuentra en la fase de prefactibilidad.
Nota: mediante memorando UAESP 20221000048353 la supervisión y acompañamiento de los procesos anteriormente mencionados quedan a cargo de la Subdirección de Disposición Final, desde el mes de septiembre de 2022.</t>
  </si>
  <si>
    <t>Un (1) documentos que contenga el estudios de factibilidad y el diseño de ingeniería de detalle para las técnologías de tratamiento y valorización de residuos orgánicos factibles.</t>
  </si>
  <si>
    <t>1  año</t>
  </si>
  <si>
    <t>El distrito contará con un documento técnico que contenga la factibilidad y la ingeniería de detalle para las plantas de tratamiento y valorización a gran escala de residuos orgánicos.</t>
  </si>
  <si>
    <t>https://uaespdc-my.sharepoint.com/:f:/g/personal/leidy_cruz_uaesp_gov_co/Ej7sRhOabCRDg9rmj1m1ErkB2JK6mHT8IntB75RqZggh6Q?e=3s2sIg</t>
  </si>
  <si>
    <t>Diseño de un modelo comercial y financiero para el aprovechamiento de RO, fijando su implementación progresiva en el corto, mediano y largo plazo.
Reporte Subdirección de Aprovechamiento UAESP.</t>
  </si>
  <si>
    <t>Se ha realizado el avance en el diseño del modelo financiero y comercial, buscando priorizar las condiciones reales de cada uno de los sistemas de tratamiento de residuos orgánicos a implementar; iniciando con el modelo para la planta de Mochuelo Bajo, donde se ha tenido en cuenta cada una de las etapas de operación para determinar las necesidades en cada uno de sus procesos. Logrando obtener un primer avance de lo que seria el modelo general para la ciudad.</t>
  </si>
  <si>
    <t>Un (1) documentos que contenga el modelo financiero para las actividades relacionadas con la cadena de gestión de los residuos orgánicos.</t>
  </si>
  <si>
    <t>El distrito contará con un documento técnico que contenga el modelo financiero del esquema de tratamiento de residuos orgánicos</t>
  </si>
  <si>
    <t>UAESP SDDE</t>
  </si>
  <si>
    <t>https://uaespdc-my.sharepoint.com/:f:/g/personal/leidy_cruz_uaesp_gov_co/EocdRw5wv75IvPiFMXJv3yIBGSa21i1p2c_0QnTGHR1HnQ?e=TPRQGa</t>
  </si>
  <si>
    <t>Construcción de alianzas con la industria, las empresas y las asociaciones para (1) articular en el modelo a los gestores de residuos orgánicos (2) e incluir a la cadena de valor los productos derivados del aprovechamiento, tratamiento y/o valorización de los residuos orgánicos.
Reporte Subdirección de Aprovechamiento UAESP.</t>
  </si>
  <si>
    <t>Durante el año 2022 se adelantó la suscripción de las siguientes alianzas:
Convenio Interadministrativo Terminal de transportes - UAESP-779-2022.
"Aunar esfuerzos técnicos, administrativos y financieros, entre la Unidad Administrativa Especial de Servicios Públicos - UAESP y La Terminal de Transporte SA, para la implementación, manejo, operación y administración de un sistema de Biodigestión"
Convenio Interadministrativo IPES - UAESP-780-2022.
"Aunar esfuerzos técnicos, administrativos y financieros, entre la Unidad Administrativa Especial de Servicios Públicos - UAESP y el Instituto para la Economía Social IPES, para la implementación, manejo, operación y administración de un sistema de Biodigestión".</t>
  </si>
  <si>
    <t>Mínimo 4 alianzas implementadas</t>
  </si>
  <si>
    <t>Construir mínimo cuatro (4) alianzas con la industria, las empresas y las asociaciones para articular dentro del modelo a los gestores de residuos orgánicos e incluir a la cadena de valor los productos derivados del aprovechamiento, tratamiento y/o valorización de los residuos orgánicos.</t>
  </si>
  <si>
    <t>Empresas Industrias Asociaciones</t>
  </si>
  <si>
    <t>El distrito contará con alianzas con el sector industrial y empresarial para fortaleciendo y asegurar el mercado de los productos derivados del aprovechamiento, tratamiento y/o valorización de los residuos orgánicos.</t>
  </si>
  <si>
    <t>SDA</t>
  </si>
  <si>
    <t>https://uaespdc-my.sharepoint.com/:f:/g/personal/leidy_cruz_uaesp_gov_co/EqZ9vdkC-ddDjtgmUodw8hoBF5_HzEGyLIAGf41Kj-9tuQ?e=tbXbW1</t>
  </si>
  <si>
    <t>Construcción y fortalecimiento de las capacidades distritales en investigación, desarrollo e innovación (I+D+I) para la gestión sostenible de los RO, la creación de un banco de proyectos, retos y prototipos.
Reporte Subdirección de Aprovechamiento UAESP.</t>
  </si>
  <si>
    <t>Por medio de la Evaluación del aprovechamiento de los residuos sólidos orgánicos mediante tecnologías de bioconversión aerobia, del contrato con la Universidad Distrital 510-2021, se ha avanzado en los estudios de puesta en marcha de la mosca soldado en la planta de aprovechamiento de residuos organicos, por medio de los diseños del bioreactor y el lugar ideal para realizar la puesta en marcha de este proyecto.
El avance de este componente se ve representado en visitas técnicas a la planta, cuarteo de los residuos, creación de mezclas con diferentes residuos orgánicos y estudios fisicoquímicos realizados en laboratorio a diferentes mezclas, buscando un escenario ideal para el crecimiento de la mosca soldado.
Nota: mediante memorando UAESP 20221000048353 la supervisión y acompañamiento de los procesos anteriormente mencionados quedan a cargo de la Subdirección de Disposición Final, desde el mes de septiembre de 2022. 
Actualmente el contrato se encuentra prorrogado hasta el próximo 28 de marzo de 2023, fecha a partir de la cual se obtendrá el producto.</t>
  </si>
  <si>
    <t>Mínimo 4 alianzas implementadas.</t>
  </si>
  <si>
    <t>Cuatro alianzas generadas con la academia, empresas y centros de investigación entre otros para fortalecer el componentes de investigación, desarrollo e innovación (I+D+I) para la gestión sostenible de los RO y la creación de un banco de proyectos, retos y prototipos. Articulación con la Academia para realizar investigación a través de tesistas y practicantes.</t>
  </si>
  <si>
    <t>Sector académico, habitantes del DC, Entes distritales, Sector comercial</t>
  </si>
  <si>
    <t>El distrito contará con alianzas con el sector académico fortaleciendo el conocimiento sobre la gestión integral de los RO y un banco de proyectos.</t>
  </si>
  <si>
    <t>https://uaespdc-my.sharepoint.com/:f:/g/personal/leidy_cruz_uaesp_gov_co/EkunONaIuU1OjnbNlrPipiwBDFhRLv0E8M8Givn-GiTLjw?e=GmkhqB</t>
  </si>
  <si>
    <t>Proyecto 3. Implementación de la estrategia técnica, operativa y administrativa para la presentación, recolección, transporte y tratamiento diferenciado de los residuos sólidos orgánicos</t>
  </si>
  <si>
    <t>El Distrito Capital implementará una estrategia técnica, operativa y administrativa para la recolección, transporte y tratamiento diferenciado de los residuos sólidos orgánicos</t>
  </si>
  <si>
    <t>Implementación de un sistema de información distrital sobre la cadena de gestión de los residuos orgánicos o biomasa residual 
Implementación y fortalecimiento de rutas selectivas de residuos orgánicos o biomasa residual en el D.C. 
Reglamentación que permita fortalecer y dinamizar el tratamiento y aprovechamiento de residuos orgánicos o biomasa residual 
Apoyo y promoción de estrategias ciudadanas de tratamiento de residuos orgánicos o biomasa residual Implementación de infraestructura para el tratamiento de residuos orgánicos o biomasa residual en el D.C.</t>
  </si>
  <si>
    <t>Gestión para la adquisición y regularización de predios para la instalación de plantas de tratamiento de residuos orgánicos (incluyendo la ruralidad).
Reporte Subdirección de Aprovechamiento UAESP.</t>
  </si>
  <si>
    <t>Se realizó recorrido por el predio Buenos Aires, ubicado dentro del Parque de Innovación Doña Juana, que no se encuentra dentro de la concesión con CGR y cedido a la UAESP en comodato. Se identificó un área aproximada de 5 Has. donde se realizarán los diseños de una planta de tratamiento de residuos orgánicos a través del contrato interadministrativo con  la Universidad Distrital por módulos, donde el primer módulo tendrá una capacidad de 50 ton/día y se espera seguir avanzando hasta las 300 ton/día.
Se acompañaron actividades preliminares de la etapa de topografía en el predio Buenos Aires, pero estas actividades quedaron a cargo de la Subdirección de Disposición Final, en el marco del memorando UAESP 20221000048353 por el cual la supervisión y acompañamiento de los procesos relacionados con el CTO 501-2021, se trasladan a dicha subdirección.
Adicionalmente se realizó visita a predios ubicados en la localidad de Suba, identificados como potenciales para la implementación de proyectos de aprovechamiento por las condiciones de área accesibilidad y contexto, esto en virtud de dar una viabilidad técnica frente al proceso de evaluación, además se compilo la información respectiva a los avalúos catastrales y propietarios. 
Finalmente se elaboró un documento sobre la gestión de predios realizada desde la Subdirección de Aprovechamiento, como evidencia de lo trabajado este año.</t>
  </si>
  <si>
    <t>Predios adquiridos para el tratamiento del 10% de los residuos orgánicos</t>
  </si>
  <si>
    <t>Predios adquiridos para la instalación de plantas de tratamiento de residuos orgánicos.</t>
  </si>
  <si>
    <t>Distrito Capital y ciudad-región</t>
  </si>
  <si>
    <t>Habitantes del D.C., Entidades distritales, Bogotá-Región</t>
  </si>
  <si>
    <t>Reporte de Avance</t>
  </si>
  <si>
    <t>Ausencia de predios disponibles para el tratamiento de RO de propiedad del Distrito.</t>
  </si>
  <si>
    <t>Realizar el trámite de compra de predios privados, lo que implica un estudio riguroso técnico y jurídico de vabilidad.</t>
  </si>
  <si>
    <t>El distrito contará con predios para el tratamiento de los residuos orgánicos.</t>
  </si>
  <si>
    <t xml:space="preserve">Predios adquiridos para el tratamiento del 10% de los residuos orgánicos </t>
  </si>
  <si>
    <t>UAESP, SDP, SDA, Acuedutco, SDDE, DADEP, SDHT</t>
  </si>
  <si>
    <t>https://uaespdc-my.sharepoint.com/:f:/g/personal/leidy_cruz_uaesp_gov_co/EveoTZYzB5FDlWBX_OeKtBUBddrr_7pxJCFh5rMHibofQg?e=4hNTaY</t>
  </si>
  <si>
    <t xml:space="preserve">Formulación e implementación de un instrumento normativo que permita fortalecer y dinamizar la cadena de gestión de residuos orgánicos o biomasa residual hacia el desarrollo de modelos de economía circular.
Reporte Secretaría Distrital de Ambiente. </t>
  </si>
  <si>
    <t>SDA-SEGAE: Se realiza la estructura  de contenidos del proyecto normativo "Por medio del cual se reglamenta la gestión integral de residuos orgánicos generados en el perímetro urbano del Distrito Capital en actividades productivas y comerciales asociadas con la preparación, distribución, comercialización y expendio de alimentos; asi mismo se solicita a la Secretaría Distrital del Hábitat información y lineamientos que permitan orientar el proyecto normativco a grandes generadores de residuos, de tal manera que no se genere incompatibilidades tecnicas, juridicas o financieras en el marco de la prestación del servicio público de aseo</t>
  </si>
  <si>
    <t>1 instrumento normativo estructurado e implementado</t>
  </si>
  <si>
    <t>Instrumento normativo implementado</t>
  </si>
  <si>
    <t>Reporte de avance y cumplimiento de la norma</t>
  </si>
  <si>
    <t>Por tratarse de un proyecto normativo innovador desde el punto de vista de la gestión de residuos orgánicos en grandes generadores definidos por el servicio público de aseo, es necesario contar con la armonización conceptual técnica, jurídica y financiera y la obtencion de datos asociados con la prestacion del servicio en grandes generadores por parte de Secretaría Distrital del Hábitat y UAESP</t>
  </si>
  <si>
    <t>*Contar con el concepto técnico, jurídico y financiero por partde la Secretaría del Hábitat que establezca la viabilidad de reglamenntar que los grandes generadores cumplan metas de valorización de residuos organicos con gestores fuera de la prestación del servicio de aseo
*Obtener información de cantidad de grandes generadoes y volumenes de generación con el fin  de contar con linea base para la estructuración del proyecto normativo</t>
  </si>
  <si>
    <t>El Distrito contará con un instrumento normativo implementado</t>
  </si>
  <si>
    <t xml:space="preserve">1 instrumento normativo estructurado e implementado </t>
  </si>
  <si>
    <t>Ninguna</t>
  </si>
  <si>
    <t>https://uaespdc-my.sharepoint.com/:b:/g/personal/angelica_beltran_uaesp_gov_co/ESBp8xRzpQFHiN3Km45Wuw4BGrxNhL26QPwWYH3itzgjKw?e=uYBcIN</t>
  </si>
  <si>
    <t>Diseño, implementación y fortalecimiento de sistemas de tratamiento de residuos orgánicos a microescala, implementando diversas tecnologías.
Reporte Subdirección de Aprovechamiento UAESP.</t>
  </si>
  <si>
    <t xml:space="preserve">La UAESP junto al Jardín Botánico  han venido trabajando en el reconocimiento y levantamiento de información en campo, de los movimientos de agricultura urbana consolidados en la ciudad de Bogotá, iniciando por la localidad  de San Cristobal con la intención de poder implementar sistemas de aprovechamiento de residuos orgánicos in situ, que permita a este tipo de movimientos ciudadanos abastecerse de compost, material que es necesario para el sostenimiento de las huertas. 
Para el año 2022 se proyectó visitar 7 huertas urbanas priorizadas por el jardín Botánico, a fin de establecer el análisis técnico de viabilidad de los proyectos. </t>
  </si>
  <si>
    <t>Apoyo a iniciativas ciudadanas de transformación in situ de los residuos orgánicos. Alianzas entre las iniciativas de agricultura urbana y la transformación de los residuos orgánicos Incentivos desarrollados e implementados</t>
  </si>
  <si>
    <t>Desvío de rutas de residuos de corte de césped y poda de árboles hacia experiencias consolidadas de tratamiento de residuos orgánicos. Apoyar el compostaje, la lombricultura y las iniciativas de agricultura urbana del Distrito y otras iniciativas ciudadanas. Apoyo para la investigación de la viabilidad ambiental y técnica de las Pacas Digestoras Silva y su promoción y apoyo dependiendo de los resultados de dicha investigación. Creación e implementación de incentivos para promover el tratamiento in situ y la separación en la fuente de los residuos orgánicos. Apoyo para la obtención del Incentivo al Aprovechamiento y tratamiento de residuos sólidos (Decreto 2412 de 2018).</t>
  </si>
  <si>
    <t xml:space="preserve">Revisión documental (Visitas administrativas y de campo, actas, fichas, registro audiovisua) </t>
  </si>
  <si>
    <t>Dificultad para materialización de alianzas y zonas para tratamiento de residuos orgánicos.</t>
  </si>
  <si>
    <t>Articulación instrumentos (Plan maestro sector hábitat, política economía circular), para asignación recursos y marco de acción.</t>
  </si>
  <si>
    <t>El distrito cuenta con un modelo para el apoyo a las iniciativas ciudadanas de entrega y tratamiento de residuos orgánicos.</t>
  </si>
  <si>
    <t>UAESP, SDHT, SDDE, SDA, JBB, IPES, IDRD</t>
  </si>
  <si>
    <t>https://uaespdc-my.sharepoint.com/:f:/g/personal/leidy_cruz_uaesp_gov_co/ErNR7iYsrvNEs9FdiVsEVXoBTzgNuKLhqEzDXZ8IVkZFjA?e=akGXxu</t>
  </si>
  <si>
    <t>Diseño, implementación y fortalecimiento de sistemas de tratamiento de residuos orgánicos a pequeña, mediana y gran escala, implementando diversas tecnologías según las características de cada residuo.
Reporte Subdirección de Aprovechamiento UAESP.</t>
  </si>
  <si>
    <t xml:space="preserve">Con la ejecución de CTO 632 de 2020 suscrito con INGEVEC, durante el año 2022 se continuó con el fortalecimiento operativo de la Planta de Aprovechamiento de Residuos orgánicos de Mochuelo Bajo, a través de la entrega de implementos, equipo y el apoyo logístico en el proceso de compostaje. 
Así mismo, se encuentra en proceso el fortalecimiento y mejoramiento de la Planta de Aprovechamiento de residuos orgánicos de Usaquén, hasta el momento se han realizado visitas técnicas a la operación de la planta y se encuentra en proceso la elaboración de la necesidad técnica para el proceso de adquisición de carpa e istalación de sistema de aireación forzada para la planta, lo anterior se evidencia con actas de reunión con  la organización, estudio de mercado para la adquisicion de los elementos para el fortalecimiento  e infomes de visitas técnicas a la planta. 
</t>
  </si>
  <si>
    <t>Plantas diseñadas e implementadas y/o incorporadas al programa que aprovecharán mínimo el 10% de los residuos orgánicos generados en el marco del Servicio Público de Aseo</t>
  </si>
  <si>
    <t>Diseño, implementación y fortalecimiento sistemas de tratamiento de residuos orgánicos a pequeña, mediana y gran escala, implementando diversas tecnologías según las características de cada residuo y enmarcados dentro de espacios multipropósito o "Puntos de la Tierra" que incluyen actividades de interacción comunitaria para la entrega y tratamiento de residuos, agricultura urbana, mercados campesinos, centros de reuso y aula pedagógica, entre otros.</t>
  </si>
  <si>
    <t>Desacuerdos administrativos con la organización de recicladores de Ciudad Bolivar (sineambore), frente a no recibir material de la ruta selectiva del operador LIME.
Dificultad para materialización de alianzas y zonas para tratamiento de residuos orgánicos pequeña, mediana y gran escala.</t>
  </si>
  <si>
    <t>Propuesta de administración de la planta y entrega equipos (comodato), para re inicio reporte operaciones.
Articulación instrumentos (Plan maestro sector hábitat, política economía circular), para asignación recursos y marco de acción.</t>
  </si>
  <si>
    <t>El distrito cuenta con plantas de tratamiento y valorización de residuos orgánicos</t>
  </si>
  <si>
    <t>UAESP, SDA, SDDE, JBB, ANLA, SDHT</t>
  </si>
  <si>
    <t>https://uaespdc-my.sharepoint.com/:f:/g/personal/leidy_cruz_uaesp_gov_co/EhjW00cdbENDk92YkRbajOMBJhL4Xnqjgt_zbiYMzxFr2A?e=cl2Yyh</t>
  </si>
  <si>
    <t>Articulación de la Ciudad - Región para el tratamiento de residuos orgánicos, la producción y uso de mejoradores de suelo, abonos o fertilizantes, insumos para el alimento para animales o energia a partir de residuos orgánicos o biomasa residual y promover un mercado de insumos para la producción alimentaria, el favorecimiento de los mercados campesinos, la producción de insumos que favorezcan los productos del mercado campesino, el mantenimiento de la malla verde de la ciudad, recuperación de suelos degradados y reconformación de canteras u otros usos, bajo el enfoque y principios de la economía circular.
Reporte Subdirección de Aprovechamiento UAESP.</t>
  </si>
  <si>
    <t>Suscripción en el mes de julio de 2022, de un Memorando de entiendimiento entre la Empresa de Servicios Públicos de Cajica E.S.P -EPC- y la Unidad Adminsitrativa Especial de Servicios Públicos, cuyo propósito corresponde a: fortalecer la institucionalidad territorial en la gestión de residuos sólidos mediante el intercambio de conocimiento, experiencia, recursos técnicos y técnologicos e información sobre las buenas prácticas, estrategias y políticas para la gestión innovadora de los residuos sólidos, incluyendo aprovechamiento, tratamiento y valorización de orgánicos e inorgánicos.</t>
  </si>
  <si>
    <t>3 alianzas realizadas 1 Diagnóstico elaborado 1 instrumento técnico- normativo implementado</t>
  </si>
  <si>
    <t>Desarrollo de alianzas con municipios aladeaños a Bogotá. Diagnóstico elaborado sobre la gestión de RO y la cadena de gestión de los RO (a producción alimentaria, mantenimiento de la malla verde de la ciudad, recuperación de suelos degradados, reconformación de canteras, entre otros) en la ciudad- Región Diseño del Instrumento técnico –normativo frente al fortalecimiento y tratamiento de residuos orgánicos en la Ciudad- Región</t>
  </si>
  <si>
    <t>Distrito Capital y Ciudad-Región</t>
  </si>
  <si>
    <t>Habitantes del D.C., habitantes de los alrededores de la ciudad, Entes Distritales, Sector Comercial</t>
  </si>
  <si>
    <t>El distrito cuenta con alianzas con la región para la gestión integral de los residuos orgánicos.</t>
  </si>
  <si>
    <t xml:space="preserve">3 alianzas realizadas  1 Diagnóstico elaborado 1 instrumento técnico- normativo implementado </t>
  </si>
  <si>
    <t>UAESP, CAR, SDA, SDP, Ministerio de Ambiente, Ministerio de Agricultura, Gobernaciones.</t>
  </si>
  <si>
    <t>https://uaespdc-my.sharepoint.com/:b:/g/personal/leidy_cruz_uaesp_gov_co/EUdr2yjVNeZAux9axMpF8HwBQL26uANdcnrLzCaJ2hyAeg?e=nXvEcZ</t>
  </si>
  <si>
    <t>PROGRAMA DE INCLUSIÓN DE POBLACIÓN RECICLADORA DE OFICIO</t>
  </si>
  <si>
    <t>Proyecto 1. Acciones afirmativas enfocadas a la población recicladora de oficio para la superación de condiciones de vulnerabilidad.</t>
  </si>
  <si>
    <t>El Distrito generará acciones que propendan por el mejoramiento de la calidad de vida de la población recicladora de oficio.</t>
  </si>
  <si>
    <t>Mejorar las condiciones de vida de la población recicladora de oficio, partiendo de la superación de su condición de vulnerabilidad.</t>
  </si>
  <si>
    <t>Desarrollo de un manual de acciones afirmativas, actualizaciones del RURO, espacios que propendan por el mejoramiento de la calidad de vida de la población recicladora de oficio, mejoramiento de los medios de recolección y transporte, carnetización a recicladores de oficio</t>
  </si>
  <si>
    <t>Desarrollo de un manual de acciones afirmativas.
Reporte Subdirección de Aprovechamiento UAESP.</t>
  </si>
  <si>
    <t>Desarrollo de la versión final del "Manual de Acciones Afirmativas para la Población Recicladora".</t>
  </si>
  <si>
    <t>1 manual</t>
  </si>
  <si>
    <t>Documento que oriente la aplicación y medición de acciones afirmativas</t>
  </si>
  <si>
    <t>2 años</t>
  </si>
  <si>
    <t>Entidades distritales, población de recicladores de oficio</t>
  </si>
  <si>
    <t>Revision documental, levantamiento de campo</t>
  </si>
  <si>
    <t>Mejorar la generación de datos e información asociada a las acciones afirmativas para su focalización.</t>
  </si>
  <si>
    <t>Número de documento de técnicos desarrollados</t>
  </si>
  <si>
    <t xml:space="preserve"> $ 26.400.000 </t>
  </si>
  <si>
    <t>https://uaespdc-my.sharepoint.com/:f:/g/personal/leidy_cruz_uaesp_gov_co/EsZB7DTY8Y9FqKXCvM7ZCPYBsrbcfO2NhWaeJcbqMfGpXA?e=JxuiQV</t>
  </si>
  <si>
    <t>Actualización del Registro Único de Recicladores de Oficio -RURO-, como herramienta del censo de población recicladora de oficio, con el fin de contar con información actualizada de las personas que se dedican a la actividad de aprovechamiento e identificar sus necesidades.
Reporte Subdirección de Aprovechamiento UAESP.</t>
  </si>
  <si>
    <t>Con corte a diciembre de 2022 se registran  25.390 recicladores de oficio registrados en el RURO.</t>
  </si>
  <si>
    <t>12 actualizaciones</t>
  </si>
  <si>
    <t>Registro depurado, actualizado y permanente del Registro Único de Recicladores de Oficio -RURO-</t>
  </si>
  <si>
    <t>Análisis de la información RURO, verificacion de campo</t>
  </si>
  <si>
    <t>Realizar una depuración anual del Registro Único de Recicladores de Oficio -RURO-</t>
  </si>
  <si>
    <t>Número de depuracionaciones y actualizaciones</t>
  </si>
  <si>
    <t xml:space="preserve"> $ 370.745.778 </t>
  </si>
  <si>
    <t>https://app.powerbi.com/view?r=eyJrIjoiMzY1MmNlZjAtNmQ0NS00MTc5LThkYmQtNWRiODhhMTFhNGU0IiwidCI6IjViYjIxYmZmLWU1YWQtNDYzZS04YWM2LTBkOGJjYzkwN2I5MyJ9&amp;pageName=ReportSection</t>
  </si>
  <si>
    <t>Apoyo a través de las entidades distritales y nacionales para la población recicladora en los siguientes aspectos: • Asistencia psicosocial • Salud • Educación • Integración Social • Pisos de seguridad social.
Reporte Subdirección de Aprovechamiento UAESP.</t>
  </si>
  <si>
    <t>En el mes de junio, se realizó la VIII Mesa Distrital de Recicladores, la cual además de ser un espacio consolidado para la presentación de las acciones afirmativas realizadas por la UAESP y un espacio para la participación de de la población recicladora, fue el escenario para desarrollar una Feria de Servicios, donde las siguientes Entidades ofertaron sus servicios:
-Secretaria de Integración social y Secretaría para la Adultez.
-Secretaría del Hábitat y Subsidios de Vivienda.
-Secretaria Distrital de Educación
-Instituto Distrital de Recreación y Deporte.
-Secretaria de Desarrollo Económico.
-Secretaria Distrital de Salud.
-Secretaría de la Mujer.</t>
  </si>
  <si>
    <t>12 espacios</t>
  </si>
  <si>
    <t>A través de espacios propender por los medios para el mejoramiento de la calidad de vida de la población recicladora de oficio</t>
  </si>
  <si>
    <t>Contabilizacion de registros de participacion</t>
  </si>
  <si>
    <t>Mejorar las condiciones laborales y la calidad de vida de la población recicladora de oficio</t>
  </si>
  <si>
    <t>Número de Ferias ejecutadas/Número total de ferias programadas</t>
  </si>
  <si>
    <t xml:space="preserve"> $ 416.872.667 </t>
  </si>
  <si>
    <t>SDS, SDDE, SDHT, SSIS, SED, UAESP</t>
  </si>
  <si>
    <t>https://uaespdc-my.sharepoint.com/:b:/g/personal/leidy_cruz_uaesp_gov_co/EVytZcETy7NNkAZq5rSZn9UBERQ4FjQnsk67Mi4YbsKlEg?e=VPBLHg</t>
  </si>
  <si>
    <t>Mejoramiento de los medios utilizados para la recolección y transporte del material potencialmente aprovechable.
Reporte Subdirección de Aprovechamiento UAESP.</t>
  </si>
  <si>
    <t>Apertura del Proceso de Selección UAESP-SASI-06-2022, con el objeto de: “SA-187- Adquisición de vehículos para la sustitución de VTH (Vehículos de tracción Humana), en el marco de la implementación de acciones afirmativas y en cumplimiento de la normatividad vigente”.
Surtidos los términos del proceso de selección, el pasado 09 de diciembre de 2022, fecha estipulada para el cierre del proceso y presentación de ofertas, no se presentó a la referida  Convocatoria pública, ninguna propuesta.
Por lo anterior, la UAESP emite la  Resolución 847 de 2022 “Por la cual se crea el Programa de incentivos para la Sustitución de VTH (Vehículos de Tracción Humana), como acción afirmativa a favor de las Organizaciones de recicladores de Oficio de Bogotá D.C.”, para dar alcance a la etapa inicial del proceso de sustitución de VTH.</t>
  </si>
  <si>
    <t>100% de VTH mejorados</t>
  </si>
  <si>
    <t>Se mejorarán los medios utilizados para la recolección y transporte de MPA</t>
  </si>
  <si>
    <t>10 años</t>
  </si>
  <si>
    <t>Registro unico de recicladores de oficio, otros censos realizados a la poblacion recicladora, trabajo de campo, actas de entrega, registro fotografico jornadas de carnetizacion</t>
  </si>
  <si>
    <t xml:space="preserve">Se han presentado limitaciones como:
-Proceso de selección desierto para adquisición de nuevos vehiculos (moto cargueros eléctricos).
-Dificultad para definir tipo de mejoramiento y por ende un programa de sustitución sólido.
-Problematica carreteros recicladores
 </t>
  </si>
  <si>
    <t>Se han adelantado estrategias como:
-Creación Resolución 847 de 2022 incentivos sustitución VTH.
-Formulación documento técnico de soporte programa de sustitución VTH.
-Registro carreteros recicladores RUCA</t>
  </si>
  <si>
    <t>Mejorar las condiciones de trabajo y prestación del servicio de la población recicladora de oficio en la actividad de recolección y transporte de material potencialmente aprovechable</t>
  </si>
  <si>
    <t>Número de recicladores a la cuales se le mejora el VTH/ Número de recicladores carnetizados/ Número de recicladores</t>
  </si>
  <si>
    <t xml:space="preserve"> $ 8.999.999.963 </t>
  </si>
  <si>
    <t>Programa en desarrollo.</t>
  </si>
  <si>
    <t>https://uaespdc-my.sharepoint.com/:f:/g/personal/leidy_cruz_uaesp_gov_co/EobbhnB-uYBIoqDsI9SmWH4Bw_CZkodtnd6A_8M6R_4Cqw?e=p4m9j0</t>
  </si>
  <si>
    <t>Carnetización de la población recicladora de oficio.
Reporte Subdirección de Aprovechamiento UAESP.</t>
  </si>
  <si>
    <t>Con corte al mes de diciembre se registran  10.941 recicladores de oficio carnetizados.</t>
  </si>
  <si>
    <t>Realizar la carnetización del 100% de la población recicladora de oficio inscrita en el RURO</t>
  </si>
  <si>
    <t>Jornadas de Carnetizacion</t>
  </si>
  <si>
    <t>Carnetizar al 100% de recicladores de oficio</t>
  </si>
  <si>
    <t>Número de recicladores carnetizados/Número de recicladores</t>
  </si>
  <si>
    <t>https://uaespdc-my.sharepoint.com/:f:/g/personal/leidy_cruz_uaesp_gov_co/Enefl1lrfMxIgDSw5atWB24BsmQ1a-Zk67m-6Xgh7cucSg?e=aW6Lgg</t>
  </si>
  <si>
    <t>Proyecto 2. Capacitación a la población recicladora en los aspectos en que presenten debilidades para la prestación de la actividad de aprovechamiento en el marco del servicio público de aseo.</t>
  </si>
  <si>
    <t>El Distrito generará acciones enfocadas al aumento en la competitividad de las organizaciones de recicladores para realizar la prestación de la actividad de aprovechamiento en el marco del servicio público de aseo.</t>
  </si>
  <si>
    <t>Propender por la consolidación de las organizaciones de recicladores como prestadores de la actividad de aprovechamiento.</t>
  </si>
  <si>
    <t>Medición de la madurez organizacional de las asociaciones de recicladores, desarrollo de convenios y redes de investigación, actualizaciones del RUOR</t>
  </si>
  <si>
    <t>Caracterización del nivel de competitividad, consolidación y desarrollo de las organizaciones de recicladores.
Reporte Subdirección de Aprovechamiento UAESP.</t>
  </si>
  <si>
    <t>Consolidación documento de Caracterización del estado actual de las organizaciones de recicladores respecto a su avance en el proceso de fortalecimiento.</t>
  </si>
  <si>
    <t>Identificación de las necesidades de cada organización para aumentar su dinamización de cadenas de valor</t>
  </si>
  <si>
    <t>Entidades distritales, entidades nacionales, organizaciones de recicladores de oficio que prestan la actividad de aprovechamiento</t>
  </si>
  <si>
    <t>Revisión documental</t>
  </si>
  <si>
    <t>Generar una caracterización del estado actual de las organizaciones de recicladores respecto a su avance en el proceso de fortalecimiento.</t>
  </si>
  <si>
    <t xml:space="preserve">Número de documentos técnicos desarrollados </t>
  </si>
  <si>
    <t>https://uaespdc-my.sharepoint.com/:b:/g/personal/leidy_cruz_uaesp_gov_co/EeiKHmj7Y_dLgAhxWrSdu88ByoZHBl6aSC_b9v3C_ypbew?e=IpEErw</t>
  </si>
  <si>
    <t>Desarrollo de convenios y redes de cooperación para la consolidación de competencias necesarias para el desarrollo de la actividad de aprovechamiento en el marco de la prestación del servicio público de aseo.
Reporte Subdirección de Aprovechamiento UAESP.</t>
  </si>
  <si>
    <t>Durante el año 2022 se realizó un Acuerdo de Voluntades firmado entre el Centro de Gestión Industrial del SENA y la UAESP, mediante el cual se adelantó el proceso de Evaluación y Certificación de Competencias Laborales en las normas 220201080 “Recolectar residuos sólidos según procedimiento de aprovechamiento y normativa ambiental” y 220201081 “Recuperar residuos sólidos según procedimiento de aprovechamiento y normativa ambiental”, en este proceso se certificaron 358 recicladores de oficio.</t>
  </si>
  <si>
    <t>1 convenio o red por año</t>
  </si>
  <si>
    <t>Convenio ejecutado o red en marcha</t>
  </si>
  <si>
    <t>Entidades distritales, entidades nacionales, organizaciones de recicladores de oficio que prestan la actividad de aprovechamiento, ONG, Academia, Industria</t>
  </si>
  <si>
    <t>Desarrollar convenios y buscar redes de cooperación para el cuidado biosanitario, calidad servicio, sistema de gestión de seguridad social y salud en el trabajo, sistemas de gestión ambiental, aspectos tributarios, etc., que beneficien a la población recicladora de oficio.</t>
  </si>
  <si>
    <t>Número de convenios celebrados o redes implementadas</t>
  </si>
  <si>
    <t xml:space="preserve"> $ 64.900.000 </t>
  </si>
  <si>
    <t>https://uaespdc-my.sharepoint.com/:f:/g/personal/leidy_cruz_uaesp_gov_co/EsdLeRwEem1LtpFXU3leIhsBBsd5meRiF5OEm73AX33HUw?e=TaFS6g</t>
  </si>
  <si>
    <t>Actualización del Registro Único de Organizaciones de Recicladores -RUOR-, para lo cual se definirán y aplicarán criterios de verificación.
Reporte Subdirección de Aprovechamiento UAESP.</t>
  </si>
  <si>
    <t>Con corte a diciembre de 2022 se registran  197 organizaciones de recicladores de oficio registrados en el RUOR.</t>
  </si>
  <si>
    <t>Registro depurado, actualizado y permanente del Registro Único de Organizaciones de Recicladores -RUOR-</t>
  </si>
  <si>
    <t>Análisis de la información del RUOR, verificaciones en campo</t>
  </si>
  <si>
    <t>Realizar una depuración anual del Registro Único de Organizaciones de Recicladores -RUOR-.</t>
  </si>
  <si>
    <t xml:space="preserve">Número de depuraciones y actualizaciones </t>
  </si>
  <si>
    <t>https://app.powerbi.com/view?r=eyJrIjoiODU1YmM4ZTEtNDE0NS00MDI4LWI1NWEtNzdjODc0NzYzYWVkIiwidCI6IjViYjIxYmZmLWU1YWQtNDYzZS04YWM2LTBkOGJjYzkwN2I5MyJ9&amp;pageName=ReportSectionee054aa1c0c21a8968b4</t>
  </si>
  <si>
    <t>PROGRAMA DISPOSICIÓN FINAL</t>
  </si>
  <si>
    <t>Proyecto 1. Implementación de un sistema de aprovechamiento y valorización de residuos sólidos en el predio Doña Juana, a través de alternativas de tratamiento térmico y/o similares con generación de energía y/o otros sub productos.</t>
  </si>
  <si>
    <t>Búsqueda de alternativas de tratamiento y/o valorización de residuos sólidos.</t>
  </si>
  <si>
    <t>Garantizar en el mediano y largo plazo el tratamiento y/o valorización de los residuos sólidos, logrando la disminución del enterramiento de los mismos.</t>
  </si>
  <si>
    <t>Estudio de vialidad para la implementación de un sistema de aprovechamiento y valorización de residuos. 
Diseños de las tecnologías de tratamiento térmico de residuos sólidos.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</si>
  <si>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 xml:space="preserve">Desarrollar un estudio de viabilidad para la implementación de un sistema de aprovechamiento y valorización de residuos mediante el tratamiento térmico y/o similares con generación de energía y/o sub productos, que permita disminuir la cantidad de residuos que se disponen en el Relleno Sanitario.
Reporte Subdirección de Disposición Final UAESP. </t>
  </si>
  <si>
    <t xml:space="preserve">Con el objetivo de dar cumplimiento a la meta establecida y a corde con el Articulo 128 del Plan distrital de desarrollo, la UAESP decidió estructurar los pliegos de condiciones para dar inicio a una Consultoría, cuyo objetivo apunta a implementar un proyecto de termovalorización a través del siguiente objeto : “Estudios de factibilidad para el sistema de aprovechamiento y valorización de residuos mediante el tratamiento térmico y/o similares con generación de energía y/o sub productos incluyendo su análisis costo beneficio y evaluación económica y financiera” mediante contrato de consultoría 777-2020. 
Durante la vigencia 2021, se desarrolló y terminó la consultoría, de la cual se tienen los siguientes productos  
1.  Plan de trabajo.
2. Diagnóstico.
3. Presentación y análisis de selección de alternativas	
4. Estudios de factibilidad para las alternativas seleccionadas.
Si bien el estudio de Factibilidad se desarrollo durante el año 2021, durante el primer semestre del año 2022, se estructuro y abrió la la Licitación Publica UAESP-01-2022 cuyo objeto era " El otorgamiento de una concesión para que el Concesionario, por su cuenta y riesgo, lleve a cabo todas las actividades necesarias para la financiación, la elaboración de los Estudios y Diseños, la Gestión Ambiental, la ejecución de las Obras de Construcción, la adquisición, instalación y el Montaje, la Puesta en Marcha, la Operación, el Mantenimiento y la Reversión de un sistema de valorización de Residuos Sólidos mediante el Tratamiento térmico y/o similares con generación de energía y/o subproductos, en Bogotá, Distrito Capital. " proceso el cual tuvo que cerrarse antes de ser adjudicado, dadas las condiciones económica y financieras globales que afectaron de forma negativa el modelo financiero del proyecto. 
No obstante lo anterior, con el objetivo de darle cumplimiento a las metas establecidas, la Entidad en la actualidad de manera paralela avanza en el convenio interadministrativo 501 de 2021 con la Universidad Distrital Francisco José de Caldas cuyo objetivo es desarrollar los estudios de ingeniería de detalle para la planta tratamiento mecanico-biologíco de residuos orgánicos a través de compostaje con una capacidad de 300 Ton/día, y la construcción de una planta de tratamiento de residuos de demolición y construcción RCD. A diciembre de 2022, se contaba con una estrega preliminar de los productos contractuales finales, los cuales constan de 4 componentes:
1. Investigación  en tecnologías de aprovechamiento de residuos orgánicos
2. Estudios y caracterización de residuos sólidos en Bogotá. 
3. Estudios y diseños para la construcción de 6 módulos de tratamiento de residuos orgánicos (50 Ton/día c/u)
4. Estudios y diseños para la construcción de 1 módulo para tratamiento de residuos RCD (50 Ton/día) 
De igual forma, avanza en el desarrollo de un convenio de cooperación con el gobierno Francés, el Fondo de estudios, ayuda al sector privado FASEP, la UAESP y la Secretaría Distrital de Habitat, para el desarrollo de un Estudio de pre-factibilidad para la implementación de un proyecto de biometanización para el tratamiento de residuos orgánicos en el predio "Buenos Aires". Durante el segundo semestre del 2022 se complero la fase 1 del proyecto, luego de WorkShops realizados a lo largo del año, en octubre se obtiene el contexto, estudio diagnóstico y el estudio de ubicación.  </t>
  </si>
  <si>
    <t>1 estudio</t>
  </si>
  <si>
    <t xml:space="preserve">Estudio de factibilidad para el sistema de aprovechamiento y valorización de residuos mediante el tratamiento térmico y/o similares con generación de energía y/o sub productos incluyendo su análisis costo beneficio y evaluación económica y financiera y Estudios de ingeniería de detalle para la construcción de una planta de compostaje de 6 módulos de tratamiento de residuos orgánicos (50 Ton/día c/u)
y la construcción de 1 módulo para tratamiento de residuos RCD (50 Ton/día) </t>
  </si>
  <si>
    <t>Año 2021-2022</t>
  </si>
  <si>
    <t>Predio Doña Juana</t>
  </si>
  <si>
    <t>Habitantes de Bogotá -Región</t>
  </si>
  <si>
    <t>Revisión Documental Visitas de Campo</t>
  </si>
  <si>
    <t>No se presentaron</t>
  </si>
  <si>
    <t>No se presentan</t>
  </si>
  <si>
    <t>Se contará con el 100% del estudio de las tecnologías de valorización y/o tratamiento de residuos sólidos.</t>
  </si>
  <si>
    <t xml:space="preserve">Estudio de viabilidad desarrollado </t>
  </si>
  <si>
    <t>N/A (en la vigencia 2021 la totalidad de los productos fueron recibidos a satisfacción)</t>
  </si>
  <si>
    <t xml:space="preserve">Con el objetivo de darle cumplimiento a las metas establecidasen Plan Distrital de Desarrollo, del Plan de Gestión Integral de Residuos Sólidos -PGIRS- y atendiendo el Plan de Cambio Climático, para encontrar las metodologías y tecnologías necesarias para tratar los residuos de maneras más amigables con el medio ambiente y así disminuir su enterramiento, la Entidad en la actualidad avanza en el convenio interadministrativo 501 de 2021 con la Universidad Distrital Francisco José de Caldas cuyo objetivo es desarrollar los estudios y diseños de una planta de compostaje meidante proceso de tratamiento mecanico-biologíco de residuos orgánicos con una capacidad mínima de 300 Ton/día y al mismo tiempo avanza en el desarrollo de un convenio de cooperación con el gobierno Francés y el Fondo de estudios y ayuda al sector privado FASEP, para el desarrollo de un Estudio de Factibilidad para la implementación de un proyecto de biometanización para el tratamiento de residuos orgánicos. </t>
  </si>
  <si>
    <t>https://uaespdc-my.sharepoint.com/:f:/g/personal/carlos_borda_uaesp_gov_co/Eq5wlLygDVRKuF35-f58XPMBjwHIdx8wZKZzKyj_8NkTTQ?e=r4nKhr</t>
  </si>
  <si>
    <t xml:space="preserve">Preparar, celebrar y adjudicar el(los) contrato(s) de diseño construcción, operación y mantenimiento de las) tecnología(s) seleccionada(s),
Reporte Subdirección de Disposición Final UAESP. </t>
  </si>
  <si>
    <t>Durante el primer semestre del año 2022, se estructuro y abrió la la Licitación Publica UAESP-01-2022 cuyo objeto era " El otorgamiento de una concesión para que el Concesionario, por su cuenta y riesgo, lleve a cabo todas las actividades necesarias para la financiación, la elaboración de los Estudios y Diseños, la Gestión Ambiental, la ejecución de las Obras de Construcción, la adquisición, instalación y el Montaje, la Puesta en Marcha, la Operación, el Mantenimiento y la Reversión de un sistema de valorización de Residuos Sólidos mediante el Tratamiento térmico y/o similares con generación de energía y/o subproductos, en Bogotá, Distrito Capital. " proceso el cual tuvo que cerrarse antes de ser adjudicado, dadas las condiciones económica y financieras globales que afectaron de forma negativa el modelo financiero del proyecto.
No obstante, el contrato interadministrativo 501 de 2021 con la Universidad Distrital Francisco José de Caldas, es un contrato celebrado, el cual finaliza en el primer semestre de 2023, a partir de los resultados obtenidos a nivel de ingeniería de detalle se pretende contratar el contructuror y operador de la planta de tratamiento mecanico-biologíco de residuos orgánicos mediante el compostaje con una capacidad de 300 Ton/día .
Por otra parte, también se adelanta el convenio de cooperación con el gobierno Francés y el Fondo de estudios y ayuda al sector privado FASEP, para el desarrollo de un Estudio de Prefactibilidad para la implementación de un proyecto de biometanizaciónpara el tratamiento de residuos orgánicos.</t>
  </si>
  <si>
    <t>Dependerá de los resultados del estudio de viabilidad</t>
  </si>
  <si>
    <t>Procesos de contratación</t>
  </si>
  <si>
    <t>año 2022</t>
  </si>
  <si>
    <t>El cierre del proceso de licitación No. UAESP-LP-01-2022 por condiciones exógenas como Nuevas condiciones financieras en el mundo, como el incremento del dólar, la subida de las tasas de interés, el aumento del valor de las materias primas, tanto para la fabricación de equipos como para los materiales de construcción del proyecto</t>
  </si>
  <si>
    <t xml:space="preserve">Se adalantan otras alternativas viables para el cumplimiento de las metas planteadas. </t>
  </si>
  <si>
    <t>Contratos celebrados y adjudicados en un 100%</t>
  </si>
  <si>
    <t>Contrato Celebrado para la construcción y operación de las tecnologías seleccionadas</t>
  </si>
  <si>
    <t>Una vez se cuente con los productos del convenio interadministrativo 501 de 2021 con la Universidad Distrital Francisco José de Calda y/o el convenio de cooperación con el gobierno Francés y el Fondo de estudios y ayuda al sector privado FASEP, para el desarrollo de un Estudio de Factibilidad para la implementación de un proyecto de biometanizaciónpara el tratamiento de residuos orgánicos, se procederá a estructurar los procesos de contratación necesarios.</t>
  </si>
  <si>
    <t xml:space="preserve">Elaborar los estudios específicos y Diseños (ingeniería de detalle, EIA) de la tecnología a implementar.
Reporte Subdirección de Disposición Final UAESP. </t>
  </si>
  <si>
    <t xml:space="preserve">Con el objetivo de darle cumplimiento a las metas establecidas, la Entidad en la actualidad de manera paralela avanza en el convenio interadministrativo 501 de 2021 con la Universidad Distrital Francisco José de Caldas cuyo objetivo es desarrollar los estudios de ingeniería de detalle para la planta tratamiento mecanico-biologíco de residuos orgánicos a través de compostaje con una capacidad de 300 Ton/día, y la construcción de una planta de tratamiento de residuos de demolición y construcción RCD. A diciembre de 2022, se contaba con una estrega preliminar de los productos contractuales finales, los cuales constan de 4 componentes:
1. Investigación  en tecnologías de aprovechamiento de residuos orgánicos
2. Estudios y caracterización de residuos sólidos en Bogotá. 
3. Estudios y diseños para la construcción de 6 módulos de tratamiento de residuos orgánicos (50 Ton/día c/u)
4. Estudios y diseños para la construcción de 1 módulo para tratamiento de residuos RCD (50 Ton/día) 
De igual forma, avanza en el desarrollo de un convenio de cooperación con el gobierno Francés, el Fondo de estudios, ayuda al sector privado FASEP, la UAESP y la Secretaría Distrital de Habitat, para el desarrollo de un Estudio de pre-factibilidad para la implementación de un proyecto de biometanización para el tratamiento de residuos orgánicos en el predio "Buenos Aires". Durante el segundo semestre del 2022 se complero la fase 1 del proyecto, luego de WorkShops realizados a lo largo del año, en octubre se obtiene el contexto, estudio diagnóstico y el estudio de ubicación.  
De igual forma, a través del contrato UAESP-598-2022 adjudicado pasado 24 de octubre de 2022, se adelanta la elaboración del estudio de impacto ambiental ya que este contrato tiene como alcance realizar los estudios y diseños de ingeniería de detalle para celda de orgánicos y celda de otros residuos, el Estudio de Impacto Ambiental para celda de orgánicos y celda de otros residuos y por último, generar las bases de EIA para otros proyectos al interior del PIDJ (Planta de separación y Planta de Tratamiento de Orgánicos Compostaje).  </t>
  </si>
  <si>
    <t>año 2022-2023</t>
  </si>
  <si>
    <t>Revisión Documental Visitas de Campo Informes   Estudios Ambientales y Laboratorios</t>
  </si>
  <si>
    <t>Se contará con el 100%de los estudios específicos de diseños de ingeniería de detalle, de las tecnologías de valorización y/o tratamiento de residuos sólidos resultantes.</t>
  </si>
  <si>
    <t xml:space="preserve">Estudio especifico y diseño de detalle de la tecnologia a implementar </t>
  </si>
  <si>
    <t>UAESP - Contratista (s)</t>
  </si>
  <si>
    <t xml:space="preserve">Preparar, celebrar y adjudicar el (los) contrato(s) de Interventoría.
Reporte Subdirección de Disposición Final UAESP. </t>
  </si>
  <si>
    <t>Durante el primer semestre del año 2022, se estructuro y abrió la la Licitación Publica UAESP-01-2022 cuyo objeto era " El otorgamiento de una concesión para que el Concesionario, por su cuenta y riesgo, lleve a cabo todas las actividades necesarias para la financiación, la elaboración de los Estudios y Diseños, la Gestión Ambiental, la ejecución de las Obras de Construcción, la adquisición, instalación y el Montaje, la Puesta en Marcha, la Operación, el Mantenimiento y la Reversión de un sistema de valorización de Residuos Sólidos mediante el Tratamiento térmico y/o similares con generación de energía y/o subproductos, en Bogotá, Distrito Capital. " proceso el cual tuvo que cerrarse antes de ser adjudicado, dadas las condiciones económica y financieras globales que afectaron de forma negativa el modelo financiero del proyecto.
No obstante, el contrato interadministrativo 501 de 2021 con la Universidad Distrital Francisco José de Caldas, es un contrato celebrado, el cual finaliza el póximo 28 de marzo de 2023, a partir de los resultados obtenidos a nivel de ingeniería de detalle se pretende contratar el contructuror y operador de la planta de tratamiento mecanico-biologíco de residuos orgánicos mediante el compostaje con una capacidad de 300 Ton/día, así mismo, se deberá contratar su interventor. 
Por otra parte, también se adelanta el convenio de cooperación con el gobierno Francés y el Fondo de estudios y ayuda al sector privado FASEP, para el desarrollo de un Estudio de Prefactibilidad para la implementación de un proyecto de biometanizaciónpara el tratamiento de residuos orgánicos.</t>
  </si>
  <si>
    <t xml:space="preserve">Contrato Celebrado para la Interventoria de la tecnologia a implementar </t>
  </si>
  <si>
    <t>Proyecto 2. Implementación de alternativas de tratamiento y/o valorización de lixiviados generados en el predio Doña Juana</t>
  </si>
  <si>
    <t>Cumplir con los requerimientos establecidos por la autoridad ambiental competente en relación al Plan de manejo Ambiental, vertimientos y emisiones que afectan los medios físico, biótico y social. 
Obtención de subproductos aprovechables.</t>
  </si>
  <si>
    <t>Garantizar en el mediano y largo plazo el tratamiento y/o valorización de los lixiviados, logrando la disminución de la contaminación ambiental.</t>
  </si>
  <si>
    <t>Estudio de vialidad para la implementación de un sistema de aprovechamiento y valorización de Lixiviados.
Diseños de las tecnologías de tratamiento térmico de Lixiviados. 
Contratos preparados, celebrados y adjudicados para la construcción, operación y mantenimiento de la(s) tecnología(s) seleccionada(s), y de Interventoría. 
Permisos y licencias aprobadas para el proyecto. 
Tecnología construida y desarrollada. Cumplimiento de requerimientos técnicos, sociales y ambientales, entre otros de la implementación de la tecnología.</t>
  </si>
  <si>
    <t>Desarrollar un estudio de viabilidad para la implementacion de un sistema de tratamiento de Lixiviados , mediante el tratamiento térmico y/o similares con generación de energia y/o sub productos incluyendo su analisis costo beneficio y evaluacion economica y financiera.
Reporte Subdirección de Disposición Final UAESP</t>
  </si>
  <si>
    <t xml:space="preserve">Con el objetivo de dar cumplimiento a la meta establecida y acorde con el Articulo 128 del Plan distrital de desarrollo, la UAESP decidió estructurar los pliegos de condiciones para dar inicio a una Consultoría, cuyo objetivo apunta a implementar un proyecto de de tratamiento térmico de lixiviados a traves del siguiente objeto : 
 “Estudios de factibilidad para el sistema de tratamiento de lixiviados del relleno sanitario doña Juana del distrito capital, mediante el tratamiento térmico y/o similares con generación de energía y/o sub productos incluyendo su análisis costo beneficio y evaluación económica y financiera”.
mediante contrato de consultoría 760-2020. 
Durante la vigencia 2021, se desarrolló y terminó la consultoría, de la cual se tienen los siguientes productos  
1.  Plan de trabajo	
2. Diagnóstico	
3. Presentación y análisis de selección de alternativas	
4. Estudios de factibilidad para las alternativas seleccionadas.
Actividad cumplida acorde con lo programado. </t>
  </si>
  <si>
    <t>Estudio de factibilidad para el sistema de tratamiento de lixiviados en el Parque de Innovación Doña Juana del Distrito Capital, mediante el tratamiento térmico y/o similares con generación de energía y/o sub productos incluyendo su análisis costo beneficio y evaluación económica y financiera</t>
  </si>
  <si>
    <t xml:space="preserve">Revisión Documental Visitas de Campo Informes   </t>
  </si>
  <si>
    <t>Se contará con el 100% del estudio de la alternativa para el tratamiento de los Lixiviados generados en el predio Doña Juana.</t>
  </si>
  <si>
    <t>Estudio de viabilidad para implementación del sistema de tratamiento de lixiviados</t>
  </si>
  <si>
    <t>N/A
(En la Vigencia 2021 La totalidad de los productos fueron recibidos a satisfacción)</t>
  </si>
  <si>
    <t>La totalidad de los productos fueron recibidos a satisfacción en la vigencia 2021 y  en el primer semestre del 2022 se aborde la etapa de liquidación. El  30 de noviembre de 2022 se suscribe el acta de liquidación del contrato UAESP-760-2020,quedando pendiente el último pago del 10% de acuerdo con los términos del contrato, además, es importante aclarar que existe un saldo por liberar del contrato por valor de aproximado de 53 millones de pesos los cuales no fué necesario ejecutarlos.</t>
  </si>
  <si>
    <t>https://uaespdc-my.sharepoint.com/:f:/g/personal/carlos_borda_uaesp_gov_co/EnBDO2jN6cVKiTup_JfA2SkB3S6rCKzmzHnqsYQ-BMcZbg?e=HXLknC</t>
  </si>
  <si>
    <t>Preparar, celebrar y adjudicar el(los) contrato(s) de diseño construcción, operación y mantenimiento de las) tecnología(s) seleccionada(s).
Reporte Subdirección de Disposición Final UAESP</t>
  </si>
  <si>
    <t>Para la vigencia 2022 ya se cuenta con el estudio de factibilidad para el tratamiento termico de lixiviados, no obstante lo anterior, teniendo en cuenta las recomendaciones jurídicas existe una imposibilidad para uiniciar el proceso de contratacion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defina si finalmente el operador deba o no realizar dicha actividad, la UAESP no podrá iniciar este proceso</t>
  </si>
  <si>
    <t xml:space="preserve">En la vigencia 2022 existe imposibilidad juridica para desarrollar este proyecto </t>
  </si>
  <si>
    <t>Tramite en el Tribunal Arbitral, a la epsera del fallo.</t>
  </si>
  <si>
    <t>Contrato Celebrado para la construcción y operación de las tecnologias seleccionadas</t>
  </si>
  <si>
    <t>NA Existe una imposibiliad juridica para adelantar este proyecto.</t>
  </si>
  <si>
    <t>Existe una imposibilidad para uiniciar el proceso de contratacion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resuelva la controversia de dicha actividad, la UAESP no podrá iniciar este proceso.</t>
  </si>
  <si>
    <t>Elaborar los estudios específicos y Diseños (ingeniería de detalle, EIA) de la tecnología a implementar.
Reporte Subdirección de Disposición Final UAESP</t>
  </si>
  <si>
    <t>Para la vigencia 2022 se cuenta con el estudio de factibilidad para el tratamiento termico de lixiviados, no obstante lo anterior, teniendo en cuenta las recomendaciones jurídicas existe una imposibilidad para uiniciar el proceso de contratacion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defina si finalmente el operador deba o no realizar dicha actividad, la UAESP no podrá iniciar este proceso.</t>
  </si>
  <si>
    <t>año 2022- 2023</t>
  </si>
  <si>
    <t xml:space="preserve">Revisión Documental Visitas de Campo Informes  </t>
  </si>
  <si>
    <t>Se contará con el 100%de los estudios específicos de diseños de ingeniería de detalle, de las tecnologías de valorización y/o tratamiento de lixiviados resultantes.</t>
  </si>
  <si>
    <t>Estudio especifico y diseño de detalle de la tecnologia a implementar junto con el EIA.</t>
  </si>
  <si>
    <t>Existe una imposibilidad para uiniciar el proceso de contratacion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defina si finalmente el operador deba o no realizar dicha actividad, la UAESP no podrá iniciar este proceso.</t>
  </si>
  <si>
    <t>Preparar, celebrar y adjudicar el (los) contrato(s) de Interventoría.
Reporte Subdirección de Disposición Final UAESP</t>
  </si>
  <si>
    <t>Para la vigencia 2022 se cuenta con el estudio de factibilidad para el tratamiento termico de lixiviados, no obstante lo anterior, teniendo en cuenta las recomendaciones jurídicas existe una imposibilidad para iniciar el proceso de contratacion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defina si finalmente el operador deba o no realizar dicha actividad, la UAESP no podrá iniciar este proceso.</t>
  </si>
  <si>
    <t>Existe una imposibilidad para uiniciar el proceso de contratacion de interventoría de este proyecto, toda vez que en la actualidad se encuentra en litigio en Tribunal Arbitral entre otras, la responsabilidad del operador de optimizar el sistema de tratamiento de lixiviados con el objertivo de dar cumplimiento a la normativa ambiental, por tanto, hasta no contar con el fallo por parte del tribunal arbitral donde se defina si finalmente el operador deba o no realizar dicha actividad, la UAESP no podrá iniciar este proceso.</t>
  </si>
  <si>
    <t>Proyecto 3. Tratamiento y aprovechamiento del biogás proveniente del predio Doña Juana</t>
  </si>
  <si>
    <t>Reducción en la contaminación por emisión de gases (Biogás).</t>
  </si>
  <si>
    <t>Garantizar en el mediano y largo plazo el tratamiento y aprovechamiento del biogás, logrando la disminución de la contaminación ambiental.</t>
  </si>
  <si>
    <t>Ampliación y optimización de la infraestructura para continuar implementando la tecnología. 
Aumento en los certificados de reducción de emisiones y mayor oferta de energía para la venta.</t>
  </si>
  <si>
    <t>Continuar captando el biogás producido en el relleno.
Reporte Subdirección de Disposición Final UAESP</t>
  </si>
  <si>
    <t>Durante el año 2022, se presentó una captación de biogás de manera continua con un promedio de flujo de 10.405 Nm3/h.</t>
  </si>
  <si>
    <t>Promedio anual: 11.800 N/m3 de biogás</t>
  </si>
  <si>
    <t>Flujo promedio de biogás captado</t>
  </si>
  <si>
    <t>De acuerdo a la concesión</t>
  </si>
  <si>
    <t>Bogotá -Región</t>
  </si>
  <si>
    <t>Análisis de Datos</t>
  </si>
  <si>
    <t>Se ha registrado disminución del flujo promedio de Biogás captado ante deficiencias en la construcción y operación de la red de chimeneas a cargo del concesionario CGR Doña Juana.</t>
  </si>
  <si>
    <t>Ante las deficiencias encontradas, en julio de 2022, la interventoría remitió solicitud de apertura de proceso administrativo sancionatorio por "Incumplimiento en la Construccion y Realce de Chimeneas segun Resolucion 089 y 198 de 2017 en Cuanto a Cantidad y Especificaciones de las Chimeneas de la Fase I del RSDJ", por lo cual, la SDF solicito a la SAL apertura de Proceso Administrativo Sancionatorio, remitiendo el concepto técnico construido por la SDF y el informe de solicitud presentado por la Interventoría. 
Asimismo, en diciembre de 2022, la UTIDJ remitió solicitud de Proceso Administrativo Sancionatorio por "Incumplimiento En La Construcción De Chimeneas Fase II". En consecuencia, la UAESP está en proceso  de elaborar el concepto técnico del estado de cumplimiento de la obligación para ser remitido a la SAL, para correspondiente trámite.</t>
  </si>
  <si>
    <t>Captar el biogás de acuerdo a las condiciones operativas</t>
  </si>
  <si>
    <t>Biogas captado</t>
  </si>
  <si>
    <t>N.A</t>
  </si>
  <si>
    <t>No requiere de dineros del Distrito ni de la tarifa de servicio público de aseo, teniendo en cuenta que el proyecto es financieramente autosostenible. En donde, las inversiones para el desarrollo de esta actividad son de responsabilidad del concesionario Biogás Colombia.</t>
  </si>
  <si>
    <t>https://uaespdc-my.sharepoint.com/:f:/g/personal/carlos_borda_uaesp_gov_co/EmGhyZQEMfdKhXBCULRv0nYBW67UBLvrrv5Sy1muzAuOkA?e=MAf3Xt</t>
  </si>
  <si>
    <t>Realizar monitoreos para determinar las reducciones de gases efecto invernadero durante la operación del proyecto y/o determinar la cantidad de energia
Reporte Subdirección de Disposición Final UAESP</t>
  </si>
  <si>
    <t>Mediante el contrato 130E de Interventoria, la UAESP realiza seguimiento a las inspecciones diarias realizadas por la UT Inter DJ, en las que se evidencia la operación de la planta. Para el año 2022 la Interventoría realizó 365 inspecciones a la Planta de Biogás. Producto del seguimiento y control y los valores reportados por Biogás Colombia SAS ESP, verificados por la UTIDJ, se registraron para el año 2022 una reducción de 649.897 Toneladas de Dióxido de Carbono equivalente (TCO2e) y se generaron 3.949.308 kWh de energía.</t>
  </si>
  <si>
    <t>No de monitoreos ejecutados/ No. de monitoreo programados durante el año de acuerdo al cronograma</t>
  </si>
  <si>
    <t xml:space="preserve">Seguimiento de operación de la Planta </t>
  </si>
  <si>
    <t>Anualmente</t>
  </si>
  <si>
    <t>Realizar el 100% de los monitoreos para determinar las reducciones de gases efecto invernadero durante la operación del proyecto.</t>
  </si>
  <si>
    <t>Número de monitoreos realizados / Número de Monitoreos Planificados</t>
  </si>
  <si>
    <t xml:space="preserve">
No requiere de dineros del Distrito ni de la tarifa de servicio público de aseo, teniendo en cuenta que el proyecto es financieramente autosostenible. En donde, las inversiones para el desarrollo de esta actividad son de responsabilidad del concesionario Biogás Colombia.
Cabe resaltar que producto de la generación y comercialización de Certificados en Reducción de Emisiones (CREs)  y generación de energía, la Unidad recibió recursos que permitieron realizar proyectos contemplados en el Plan de Gestión Social de la Unidad.</t>
  </si>
  <si>
    <t>Proyecto 4. Adecuada operación del relleno sanitario y cumplimiento de los requerimientos socioambientales.</t>
  </si>
  <si>
    <t>Reducción contaminación ambiental y los impactos negativos hacia la comunidad.</t>
  </si>
  <si>
    <t>Garantizar en el corto y mediano plazo la adecuada disposición final de residuos sólidos, mientras se realiza la implementación gradual de tratamiento y/o aprovechamiento de residuos a través de nuevas tecnologías.</t>
  </si>
  <si>
    <t>Habilitación de celdas que se puedan operar adeacuadamente Plan de Emergencia y contingencia para la operación del Relleno en el evento que el operador deba terminar su contrato de forma anticipada. 
Adquisición de predios para preservación del agua en la zonas de Mochuelo Alto y Mochuelo Bajo Implementacion de proyectos relacionados con saneamiento básico para los sectores de Mochuelo alto y bajo Jardín Infantil en 1008 MTS 2</t>
  </si>
  <si>
    <t>Operar de manera adecuada el Relleno Sanitario, dando cumplimiento a las obligaciones del contrato de Concesion.
Reporte Subdirección de Disposición Final UAESP</t>
  </si>
  <si>
    <t xml:space="preserve">Durante la vigencia 2022 se continua el seguimiento a indicadores de calidad de prestación del servicio en el cual se ha dado cumplimiento por parte del concesionario de disposición final y tratamiento de lixiviados, los indicadores son:
1. COMPACTACIÓN DE LOS RESIDUOS 
2. OPERATIVIDAD DEL ÁREA DE DESCARGUE
3. COBERTURA.
Sin embargo, frente a los indicadores medidos por la interventoría como "MAQUINARIA MÍNIMA EN EL FRENTE DE DESCARGUE " y "CUMPLIMIENTO DE MANTENIMIENTO GENERAL.." el Concesionario no ha dado cumplimiento.
Respecto al seguimiento y evaluación a la operación del Sistema de Tratamiento de Lixiviados y el cumplimiento de los parámetros ambientales que realiza la Subdirección de Disposición Final de la UAESP durante el 2022 el Concesionario CGR Doña Juana, evidenció un cumplimiento del 39% de las obligaciones contenidas en el contrato 344 de 2010.
En términos generales se ha realizado seguimiento a más de 400 obligaciones contractuales del Concesionario en los componentes: Gestión técnica, Mantenimiento, Sistema de Tratamiento de Lixiviados, Automatización y Seguimiento en Línea, Ambiental, Social, Salud Ocupacional, entre otros, de los cuales se reporta un cumplimiento general de las obligaciones cercano al 41,02%.  Frente a la prestación del servicio de disposición final, se informa que se ha garantizado de manera continua.
Finalmente, es importante mencionar que, La UAESP en la vigencia 2020 inició trámite administrativo sancionatorio 001 de 2020 por posible incumplimiento de obligaciones contractuales en el componente operativo, manejo y tratamiento de lixiviados en contra del concesionario CENTRO DE GERENCIAMIENTO DE RESIDOS DOÑA JUANA S.A. E.S.P.-CGR DOÑA JUANA.
En 2020, El Centro de Gerenciamiento de Residuos Doña  Juana S.A.E.S.P., presentó demanda ante el Tribunal de Arbitramiento de la Cámara de Comercio de Bogotá, con número de caso 119577 y en el mismo se solicitaron  medidas cautelares, las cuales fueron decretas mediante fallo No. 02 del 5 de agosto de 2020 en el cual ordenaron: “Decretar como medida cautelar, la suspensión del trámite administrativo sancionatorio 001 de 2020 iniciado por la parte convocada en contra de CENTRO DE GERENCIAMIENTO DE RESIDOS DOÑA JUANA S.A. E.S.P.-CGR DOÑA JUANA.  En adelante la UAESP se abstendrá de iniciar o tramitar actuaciones administrativas de carácter sancionatorio derivadas de las pretensiones o de los presupuestos fácticos y jurídicos sometidos a consideración de este Tribunal de Arbitramento”.  
En razón a lo anterior, dentro del trámite del proceso arbitral Caso No. 119577, el apoderado de la Unidad Administrativa Especial de Servicios Públicos -UAESP-presentó demanda de reconvención y reforma a la misma, la cual fue admitida por el Tribunal de Arbitraje mediante Acta No. 13 de fecha 12 de abril de 2021. 
El apoderado solicitó al Honorable Tribunal declarar los respectivos incumplimientos de las obligaciones del Contrato C-344 de 2010. Sin reserva de lo anterior se continúan los requerimientos al Concesionario para que éste cumpla con las obligaciones contractuales que le asisten. </t>
  </si>
  <si>
    <t>Obligaciones contractuales supervisadas</t>
  </si>
  <si>
    <t xml:space="preserve">Seguimiento de obligaciones </t>
  </si>
  <si>
    <t>A lo largo del contrato de la concesión</t>
  </si>
  <si>
    <t>Relleno Sanitario Doña Juana</t>
  </si>
  <si>
    <t>Comunidades aledañas al RSDJ</t>
  </si>
  <si>
    <t>El concesionario no ha dado cumplimiento efectivo a gran parte de obligaciones contractuales.</t>
  </si>
  <si>
    <t>Se está desarrollando tramite Arbitral en el Centro de Arbitraje y Conciliación de la Cámara de Comercio de Bogotá según expediente 119577, sin reserva de lo anterior se continúan los  requerimientos al concesionario para que este cumpla con las obligaciones contractuales que le asisten</t>
  </si>
  <si>
    <t>Cumplimiento del 100% de las obligaciones contractuales</t>
  </si>
  <si>
    <t>Número de obligciones cumplidas/ Número de Obligaciones Contractuales</t>
  </si>
  <si>
    <t>Recursos vía tarifa esquema de aseo</t>
  </si>
  <si>
    <t>Contratista (s)</t>
  </si>
  <si>
    <t>https://uaespdc-my.sharepoint.com/:f:/g/personal/carlos_borda_uaesp_gov_co/EpRMAlNBC3NPieQVwh7Pt1kBQD1B5Tmnn41qD5QzueKFJA?e=y2rrfF</t>
  </si>
  <si>
    <t>Supervisar el cumplimiento de las obligaciones contractuales del contrato de concesión 344 de 2010 y del contrato de interventoría 130 e de 2010 en todos sus componentes.
Reporte Subdirección de Disposición Final UAESP</t>
  </si>
  <si>
    <t>Para el cumplimiento de la meta trazada, la Subdirección de Disposición final ha realizado seguimiento continuo de las obligaciones contractuales de la interventoría  y esta a su vez al concesionario, para lo cual la Subdirección ha generado  388 comunicaciones a la interventoría y 157 comunicaciones dirigidas al Concesionario, así como el desarrollo de visitas administrativas y de campo.
Respecto al seguimiento y evaluación que realizó la Subdirección de Disposición Final de la UAESP durante el 2022 a la operación del Sistema de Tratamiento de Lixiviados y al cumplimiento de los parámetros ambientales establecidos en la Resolución ANLA 1181 de 2020, se evidenció que el Concesionario CGR Doña Juana presentó cumplimiento de 15 de los 40 parámetros con Límite Máximo Permisible (27,3%), incumplió 25 de los 40 parámetros (45,4%) con Límite Taxativo indicado por la Resolución ANLA 1181 de 2020 y reportó resultados de laboratorio para los 15 parámetros solicitados como Análisis y Reporte (27,3%). 
Ante el incumplimiento de las obligaciones ambientales, la UAESP ha informado a la Autoridad Ambiental sobre la calidad del vertimiento realizado desde la PTL hasta el tramo II del río Tunjuelo a través de informes mensuales. Del mismo modo, se han remitido informes cuatrimestrales a diferentes Autoridades de Control relacionando el estado operativo del STL y la calidad del vertimiento, para que de acuerdo con las competencias que les asisten realicen la vigilancia y control correspondiente. 
Asimismo, el equipo profesional del componente de lixiviados de la SDF durante el 2022 con el objetivo de supervisar el cumplimiento de las obligaciones del contrato 344 y 130E, participó en 70 comités operativos y realizó 204 visitas de campo. De igual forma, realizó requerimientos en los temas de: Calidad del vertimiento, Caudales de vertimiento, Brotes, derrames y contingencias de lixiviados, Realización de Contramuestras, Almacenamiento de lixiviados en Celda VI, Cumplimiento Resolución ANLA 1181 de 2020, Captación y conducción de lixiviados, Operación de la PTL, Tratamiento y disposición de lodos, Inventario de equipos, Cronogramas de mantenimiento de equipos e infraestructura, Optimización STL, Automatización PTL, Mantenimiento de pondajes, Tasas retributivas, Fichas de los planes de manejo ambiental de lixiviados, entre otros. 
En cuanto el seguimiento a las obligaciones ambientales, la SDF realliza el verificación de las actividades contenidas en el Plan de Manejo Ambiental, de acuerdo con los informes mensuales de CGR y el seguimiento en campo del equipo de profesionales. Se llevaron a cabo 6 cómites SISOMA y 59 visitas técnicas de campo.  
En lo relacionado con presuntos incumplimientos contractuales, se remitió  a la SAL con memorando 20223000029833, la actualización de los conceptos técnicos de las siguientes obligaciones, que se encuentran incluidos en la actuación administrativa 001 de 2019: 
•	Concepto técnico AMB-002-202: Radicación ante la autoridad ambiental de los informes de cumplimiento ambiental 2017 – 2018
•	Concepto técnico AMB-003-202: Radicación ante la autoridad ambiental del plan para la reducción del impacto por olores ofensivos – PRIO 
•	Concepto técnico AMB-004-202: Ejecución del Plan de Restauración 10 Hectáreas Ficha 1.6 Fase I 
•	Concepto técnico AMB-005-202: Implementación del seto perimetral de mortiño el Pondaje 7 
•	Concepto técnico AMB-006-202: Actividades de Rocería, Poda o Corte de Césped 
•	Concepto técnico AMB-007-202: Suministro de información Cantera Eterna</t>
  </si>
  <si>
    <t>Supervisión del 100% de las obligaciones contractuales a cargo del concesionario del RSDJ y de la interventoría.</t>
  </si>
  <si>
    <t xml:space="preserve">Número de obligaciones supervisadas/ Número de obligaciones contractuales a supervisar </t>
  </si>
  <si>
    <t>Recursos proyecto de inversión</t>
  </si>
  <si>
    <t>https://uaespdc-my.sharepoint.com/:f:/g/personal/carlos_borda_uaesp_gov_co/ErD_IWTRW9ZLnZSYYz1IP5YBw5493-xcCiVnH9GXxIj2-w?e=dW1La6</t>
  </si>
  <si>
    <t>Continuar con la implementación de los proyectos del plan de gestión social.
Reporte Subdirección de Disposición Final UAESP</t>
  </si>
  <si>
    <t>Para la vigancia 2022 se finalizaron los convenios 544 de 2021 suscrito con la Universidad Distrital Francisco José de Caldas, terminando con un total de 216 apoyos entregados, así mismo el convenio 512 de 2021 suscrito con la Universidad Nacional Abierta y a Distancia a través del cual se entregaron 125 apoyos económicos. Así mismo, se suscribió acta de inicio para los convenios 632 de 2021 con la Universidad Nacional de Colombia y 633 de 2021 con la Universidad Pedagógica Nacional, los cuales se encuentran en proceso de ejecución; se espera que al empezar el segundo semestre de 2022 se suscriban nuevos convenios con la Universidad Nacional Abierta y a Distancia y Distrital Francisco José de Caldas.
Otro de los procesos que se culminó durante el periodo, corresponde al convenio 597 de 2021 suscrito con el Instituto Distrital de las Artes -IDARTES-, ejecutando 4 muestras artísticas, la primera de ellas en el barrio Arborizadora Alta y posteriormente en los colegios José Celestino Mutis, Carlos Pizarro León Gómez y Leonardo Posada; así mismo, se llevó a cabo el evento de cierre “festival Doña Juana” en el barrio Potosí de Ciudad Bolívar, contando con una amplia participación de la comunidad.
En cuanto acciones formativas, se dio inicio al curso sobre “cultivos transitorios” apoyado por el programa SENA Emprende Rural, con el cual se busca aportar en la tecnificación de los procesos de agricultura que desarrolla la comunidad, pero además buscando consolidar una unidad productiva que pueda ser fortalecida en el mediano y largo plazo, incidiendo así en la calidad de vida y la generación de alternativas de empleo y productividad, se espera que para el segundo semestre de 2022 se puedan empezar a fortalecer esta clase de iniciativas y se de apertura a nuevos cursos en alianza con el SENA y las comunidades organizadas de la zona. 
Para el periodo, se realizó la inauguración del Nodo Digital en el sector de Mochuelo Alto, proyecto con el cual se busca acercar la oferta digital a la población del área rural del Mochuelo, además de generar espacios para la alfabetización en nuevas tecnologías y acceso a la información, este espacio dotado por la Unidad, cuenta con los insumos elementos necesarios para la atención de la población. La navegación en internet y la posibilidad de recibir orientación en cuanto a trámites y servicios digitales del distrito y la nación.
Por otro lado, para el corte de la presente información, se cuenta con un avance significativo en la ejecución del contrato 684 de 2021, a través del cual se busca adecuar parte de un predio ubicado en la vereda Mochuelo Alto, para la realización de eventos relacionados con la ganadería, facilitando dinamizando la economía de la zona y promoviendo el arraigo de la cultura campesina, según la programación del proceso, se espera que para el segundo semestre se logre poner a disposición de la comunidad es predio con las adecuaciones realizadas.
El equipo de gestión social avanza en la estructuración del proyecto relacionado con la formación artística, deportiva y cultural para las comunidades del área de influencia del PIDJ, lo que se espera ejecutar en la siguiente vigencia. Así mismo, se continúan ofertando alternativas de acceso a las tecnologías de la información en el nodo digital de Mochuelo Alto y se da apertura a un nuevo espacio en Mochuelo Bajo, ubicado en la manzana del cuidado, generando un mayor impacto a la comunidad.
Ahora bien,&lt; se mantiene la ejecución de 4 convenios con universidades publicas con sede en Bogotá, empezando con la realización de actividades de corresponsabilidad por parte de los y las estudiantes vinculadas al proceso; también en aspectos de formación, se avanza con la alianza con el Servicio Nacional de Aprendizaje – SENA, logrando la culminación del curso de manipulación de alimentos y la apertura de nuevas formaciones, con la participación de una entidad educativa de la zona, con quien se logra articulación.
Se lleva a cabo la cuarta feria de servicios institucionales, espacio en el cual se logran atender mas de 500 personas con aproximadamente 30 ofertas entre entidades del distrito y la nación, lo que permite a la comunidad encontrar posibilidades para la satisfacción de sus necesidades.
En el mes de diciembre se llevan a cabo acciones en los siguientes proyectos del Plan de Gestión Social:
FORMACIÓN EN ALFABETIZACIÓN DIGITAL Y MANEJO DE HERRAMIENTAS TECNOLÓGICAS DIGITALES EN MOCHUELO ALTO: Se logra hacer la instalación del nuevo servicio de internet en el centro Multipropósito bajo un proceso contractual que se publicó en SECOP II con el numero UAESP-MC-06-2022, con la empresa Amarillo Ltda. Con lo que se continúa ofertando el acceso a servicio gratuito de navegación en internet.
CONVENIOS UNIVERSITARIOS:  
CONVENIO UAESP 580 DE 2022 - UNAD 
El 3 de diciembre de 2022 en el marco de las horas de corresponsabilidad se realizó sensibilización de productos posconsumo en el centro multipropósito. 
El 10 de diciembre de 2022 se realizaron las presentaciones artísticas en el marco del programa “Gestión de residuos sólidos” 
En el semestre 2022 II en el marco del convenio se beneficiaron a 74 estudiantes, 60 estudiantes del programa de pregrado y 14 del programa de lenguas extranjeras. 
CONVENIO UAESP 632 DE 2022 – NACIONAL 
El 16 de diciembre de 2022, se realizó desembolso por $187.150.469 correspondiente al pago de los estudiantes beneficiarios del semestre 2022 II. 
                CONVENIO UAESP 629 DE 2022- UD 
El día 11/12/22 se llevó a cabo una jornada de sensibilización en las veredas la Requilina, chuzos y Olarte parte baja en el marco de pacto campesino del territorio rural de la localidad de Usme donde   entre las 9:00 A.M. a 1:00 P.M  
El día 12/12/22 se llevó a cabo una jornada de sensibilización en las veredas Olarte parte baja y media parte baja en el marco de pacto campesino del territorio rural de la localidad de Usme desde las 2:00 P.M. a 6:00 P.M.  
El día 23/12/22 se llevó articulación con las juntas, casa cural y parroquia para desarrollar celebración de navidad con 400 niños de los barrios Quintas y Granada, entre las 2:00 P.M. a 6:00 P.M. En el cual participaron estudiantes del convenio. 
Se realizó pago correspondiente al primer desembolso del Convenio según se estipula en la Minuta por un valor de $246.400.000 el 22/12/2022. 
               CONVENIO UAESP 633 DE 2022 – UPN  
Se realizó pago correspondiente al tercer desembolso del Convenio según se estipula en la Minuta por un valor de $314.349.996 el 15/12/2022.  
PROYECTO, BANCO DE PROYECTOS, IDEAS DE NEGOCIO Y SEMILLEROS PRODUCTIVOS: Se genera borrador de resolución para el banco de proyectos.  
PROYECTO ACCIONES DE CUIDADO Y BIENESTAR ANIMAL: Se adjudicó el contrato de Bienestar Animal el 30 de diciembre, a la empresa CRECE S.A.S.
PROYECTO POSCONSUMO DE LA RURALIDAD:  El 3 de diciembre se realizó una jornada de sensibilización en punto de posconsumo del Multipropósito donde participaron estudiantes de los convenios universitarios, liderado por la Subdirección de aprovechamiento y el Equipo PIGA de la UAESP. 
SEGUIMIENTO A PROYECTO FERIA DE SERVICIOS INSTITUCIONALES: Se realiza feria el 10 de diciembre en Mochuelo Alto, con la participación de del planetario distrital, la subred sur con vacunación canina y felina, el programa NIDOS del IDARTES, la secretarias de desarrollo económico y hábitat, superintendencia de industria y comercio entre otras. 
PROYECTO REALIZACIÓN DE ACTIVIDADES CULTURALES CON LAS COMUNIDADES: Se realizaron 3 eventos, el 20 de diciembre en Mochuelo bajo, 23 diciembre en Mochuelo Alto (3pm - 6-.00pm) y Usme (2:00 pm a 5:30pm) los eventos se dieron en torno a la celebración de navidad para la comunidad, recreación, espectáculo de magia, pintucaritas, grupos musicales, comparsas y compartir de alimentos para la población. 
En el primer semestre del año, se llevan a cabo 3 ferias de servicios institucionales, llegando a mas de 2.600 personas participantes, que lograron acceder de manera ágil a la oferta de entidades del orden distrital y nacional, con servicios como vacunación de esquema regular, COVID, canina y felina, atención básica en salud, centro de escucha y orientación para diferentes segmentos poblacionales, alternativas para vinculación a educación no formal, realización de trámites de notariado, industria y comercio, movilidad, acceso a oferta publica de empleo, actividades recreativas, deportivas y culturales, entre otros, que permitieron una integración comunitaria en cada sector.</t>
  </si>
  <si>
    <t xml:space="preserve">1 Plan de Gestión Social en implementación </t>
  </si>
  <si>
    <t>Seguimiento a la ejecución de los proyectos del PGS</t>
  </si>
  <si>
    <t>Área de influencia indirecta del RSDJ</t>
  </si>
  <si>
    <t>Comunidades que viven en el Área de influencia indirecta del RSDJ</t>
  </si>
  <si>
    <t>Implementar en un 100% el plan de gestión social.</t>
  </si>
  <si>
    <t xml:space="preserve">Porcentaje de ejecución del Plan de Acción de Gestión Social </t>
  </si>
  <si>
    <t>Recursos administrados</t>
  </si>
  <si>
    <t>https://uaespdc-my.sharepoint.com/:f:/g/personal/carlos_borda_uaesp_gov_co/EtNlxzRUla9FoN6hjl3IZgUBo-FKn3ezgZF6zcrNbuJ8JA?e=Bqcfsx</t>
  </si>
  <si>
    <t>Cumplimiento medidas de compensación de la licencia ambiental: Adquisición de predios para preservación del agua en la zonas de Mochuelo Alto y Mochuelo Bajo y restauración ecológica de los mismos.
Reporte Subdirección de Disposición Final UAESP</t>
  </si>
  <si>
    <t xml:space="preserve">la Unidad ha realizado una alianza estratégica con el Jardín Botánico José Celestino Mutis desde el 2021, mediante la cual se realizó la plantación de 2718 individuos en los predios de la UAESP ubicados en la zona rural de mochuelo bajo, para un total de 26.721 individuos plantados en la vigencia 2022.  
Durante la vigencia 2022, se llevaron las siguientes actividades para la adquisición de predios de los nacederos: El día 09 de febrero se radica la expropiación por vía administrativa del predio Las Margaritas Pte Las Manas Quiba Alto identificado con chip AAA0143XRRU y Registro Topográfico QA011. 
El día 11 de febrero se hace recorrido por los predios QP004 La Riviera y QP005 Buenos Aires, propiedad de la familia Moya, recorrido acompañado por la SDA y la representante del acueducto comunitario AUACACT, se indica que por parte de la UAESP se pretende adelantar la adquisición de los dos predios, pero es necesario que se subsanen los temas de cabidas y linderos; en ese mismo sentido, se adelanta reunión el día 4 de marzo con dos de los hermanos Moya en la UAESP, explicando el proceso de adquisición predial por parte de la UAESP.  
Los días 14 de febrero, 17 de marzo y 19 de abril, de adelanta acercamiento con la familia Rodríguez González, quienes eran propietarios del predio QP003 San Isidro, lo anterior, permitió definir la entrega parcial del predio San Isidro a partir del 30 de octubre del 2022. 
Se adelanta reunión de acercamiento para la adquisición del predio Pubenza Mochuelo III QA001, en donde se le explica a la propietaria y a su acompañante, el proceso predial y que es necesario que se subsanen los temas de cabidas y linderos. Así como la actualización de la información en Catastro Distrital.  </t>
  </si>
  <si>
    <t>Número de predios pendientes por comprar (6)</t>
  </si>
  <si>
    <t>Seguimiento a la compra de predios</t>
  </si>
  <si>
    <t>2021-2030</t>
  </si>
  <si>
    <t>Zona aledaña al Relleno Sanitario</t>
  </si>
  <si>
    <t xml:space="preserve">Durante la vigencia 2022 no se contaron con recursos para realizar adquisiciones prediales </t>
  </si>
  <si>
    <t>Gestionar recursos para la Vigencia 2023</t>
  </si>
  <si>
    <t>Cumplimiento del 100% de las medidas de compensación.</t>
  </si>
  <si>
    <t xml:space="preserve">Número de medidas de compensación de la licencia ambiental realizadas /  Número de medidas de compensación de la licencia ambiental establecidas </t>
  </si>
  <si>
    <t>Durante el primer semestre  se adelantó procesos para adquisición de un (1) predio via expropiación, acercameinto a tres (3) predios  realizando observaciones para inicio de proceso y se concertó el comienzo de la entrega parcial de uno (1) en el segundo semestre de 2022.</t>
  </si>
  <si>
    <t>https://uaespdc-my.sharepoint.com/:f:/g/personal/carlos_borda_uaesp_gov_co/EplHuskRo91BuN4rES-jwNQB6qJI8XFJHGBACLMjR2PX_g?e=URfcl6</t>
  </si>
  <si>
    <t>Cumplimiento medidas de compensación de la licencia ambiental: Construcción del jardín Infantil del barrio Paticos.
Reporte Subdirección de Disposición Final UAESP</t>
  </si>
  <si>
    <t>Con el objetivo de dar cumplimiento a la meta establecida, la Unidad Administrativa Especial de Servicios Públicos -UAESP realizá la construcción del Centro del Cuidado Mochuelos a traves de los contratos: 
•	Contrato 725 de 2020, derivado de proceso No. UAESP-LP-03-2020 Obra
•	Contrato 745 de 2020, derivado del proceso No. UAESP-CMA-05-2020, Interventoría.
Durante el primer semestre de 2022 propiamente el 10 de febrero se dio por finalizado el contrato de obra por la interventoría y se realiza atención de las observaciones de tanto de la interventoría como de la UAESP, las cuales fueron atendidas, se realizó la dotación y el 5 de septiembre de 2022 se hace entrega de la onceava Manzana del Cuidado ubicada en el sector  Mochuelo Bajo la operación la realiza la Secretariá Distrital de la Mujer y Secretaría Distrital de Integración Social en marco del Sistema Distrital del Cuidado, dando cumplimiento con la medida de compensación ambiental.</t>
  </si>
  <si>
    <t>Contrucción de un Jardín Infantil en 1008 MTS 2</t>
  </si>
  <si>
    <t>Seguimiento a la ejecición de la obra.</t>
  </si>
  <si>
    <t>2021-2023</t>
  </si>
  <si>
    <t>Revisión Documental Trabajo de campo</t>
  </si>
  <si>
    <t>Construcción del jardín Infantil del barrio Paticos</t>
  </si>
  <si>
    <t>https://uaespdc-my.sharepoint.com/:f:/g/personal/carlos_borda_uaesp_gov_co/EoUhexzRjG9OmxGeCaR4m0YB5ggcN22DL4X9R7j2RWUZaQ?e=7oFOFM</t>
  </si>
  <si>
    <t>Cumplimiento medidas de compensación de la licencia ambiental: Saneamiento basico para los sectores de Mochuelo alto y bajo.
Reporte Subdirección de Disposición Final UAESP</t>
  </si>
  <si>
    <t>Como se indicó en el reporte de la vigencia 2021, fue necesario generar una prórroga al contrato, la cual se contemplaba del 24 de diciembre de 2021 al 23 de marzo de 2022. 
Mediante oficio UAESP No. 20227000030162 del 21 de enero de 2022 el contratista hace entrega del oficio INT-CE-C-752-100-2022 con asunto “ENTREGA ACTUALIZACIÓN PRODUCTO 2” correspondientes a los estudios preliminares con las actualizaciones de alternativas respectivas. 
El 03 de marzo de 2022 se llevó a cabo reunión con el equipo de la Dirección de Red Troncal Alcantarillado de la Empresa de Acueducto y Alcantarillado de Bogotá EAAB para exponer la mejor alternativa producto del estudio de la matriz de evaluación de alternativas, donde se obtuvo una viabilidad técnica preliminar. 
Mediante oficio UAESP No. 20227000138942 del 14 de marzo de 2022 la consultora INALTER realizó la solicitud de prórroga del contrato UAESP-752-2020 por un periodo de treinta (30) días a consecuencia de las dificultades presentadas para ingresar al predio Cantarrana, (predio respecto del cual la UAESP adelanta acciones litigiosas contra el actual poseedor). Se efectuó la Suspensión No. 2 del contrato No. UAESP-752-2020 por un plazo de treinta (30) días calendario, desde el 22 de marzo de 2022 hasta el 21 de abril de 2022.
El día 19 de abril mediante comunicación INT-CE-C-752-120-2022 la firma INALTER solicitó la ampliación de la suspensión en razón a quelo definido en la visita del 04 de abril de 2022 y la reunión virtual del 07 de abril de 2022. Se realizó esta ampliación a la suspensión 2 por un perido de 15 días, la cual terminaría el 06 de mayo de 2022. Adicionalmente se solicitó por parte del consultor y de acuerdo con el cronograma de actividades actualizado, se requirió una ampliación del contrato por un plazo de 78 días toda vez que se requería este tiempo para completar las actividades pendientes de ejecutar en desarrollo de la consultoría. Este plazo extiende el contrato hasta el 24 de julio de 2022. 
Al final de la vigencia mediante licitación publica UAESP-LP-04-2022, se adjutico el 30 de diciembre de 2022  la obra con el contrato UAESP-840-2022.</t>
  </si>
  <si>
    <t>1 estudio de consultoria y su implementación</t>
  </si>
  <si>
    <t>Elaboración de los estudios y diseños detallados para completar al 100% las redes de alcantarillado sanitario y pluvial de Mochuelo Alto y Mochuelo Bajo y la optimización de la planta de aguas residuales de ambos sectores, en la localidad de Ciudad Bolívar</t>
  </si>
  <si>
    <t>2021-2024</t>
  </si>
  <si>
    <t>Implementación obra saneamiento básico para los sectores Mochuelo alto y bajo</t>
  </si>
  <si>
    <t>https://uaespdc-my.sharepoint.com/:f:/g/personal/carlos_borda_uaesp_gov_co/EqRXPdenS6VMlOsQtsr6v_cBWjJVJpNTZMDzTgWMtA7Y1g?e=xUzhBn</t>
  </si>
  <si>
    <t xml:space="preserve">
Operar el Relleno de forma trasitoria (directa o atraves de terceros) , en el evento que el operador deba terminar su contrato de forma anticipada.
Reporte Subdirección de Disposición Final UAESP
</t>
  </si>
  <si>
    <t xml:space="preserve">Durante la vigencia 2022  no se ha generado la necesidad de relizar la operación de forma transitoria, puesto que aún se encuentra en ejecución el Contrato de concesión No 344 de 2010. </t>
  </si>
  <si>
    <t>Dependera de la continuidad del Operador</t>
  </si>
  <si>
    <t xml:space="preserve">Actividad condicionada </t>
  </si>
  <si>
    <t>Al término de manera abrupta del contrato de la concesión</t>
  </si>
  <si>
    <t>Establecer un programa de operación del RSDJ para casos en lo que el contrato se termine de manera abrupta.</t>
  </si>
  <si>
    <t xml:space="preserve">Operación de Celda en forma transitoria en caso que aplique </t>
  </si>
  <si>
    <t>No se ha generado la necesidad de ejecución de esta actividad.</t>
  </si>
  <si>
    <t>Dar cumplimiento a la imposicion dada por la Secretaria de medio ambiente, en el Auto 1347 de 2015 - Realizar las obras de restauración y recuperacion del predio Yerbabuena.
Reporte Subdirección de Disposición Final UAESP</t>
  </si>
  <si>
    <t>Con el objetivo de dar cumplimiento a la meta establecida, la Unidad Administrativa Especial de Servicios Públicos -UAESP, decidió contratar la realización de las obras requeridas en el Auto SDA No 1347 de 2015, para lo cual se suscribió contrato con objeto: REALIZAR LAS OBRAS DE RESTAURACIÓN Y RECUPERACIÓN DEL PREDIO YERBABUENA.
Durante la vigencia 2021, se firmó el acta de inicio del contrato en mención No UAESP 749 de 2020 (23 de febrero de 2021).
Dado que las condiciones de vegetación del área donde se va ejecutar las Obras Civiles del Plan de Restauración y Recuperación - PRR “Yerbabuena” han cambiado por la acción de la naturaleza en lo trascurrido desde la formulación del PRR (año 2016) a esta fecha; fue necesario disponer de un inventario actualizado georreferenciado  de especies y  ajustar el diseño paisajístico; documentos que permitirán el cumplimiento de las nuevas disposiciones legales, el acatamiento a las observaciones planteadas por la Secretaria Distrital de Ambiente, actividad que se realizó y envió a la autoridad ambiental.
Con la respuesta que dio la UAESP a la autoridad ambiental, la SDA contesta solicitando un inventario forestal estadístico con el objetivo de identificar las especies arbustiva del sector, para luego así realizar una visita técnica de verificación al proyecto y luego pronunciarse al respecto, en el mes de abril se realiza la visita por parte de la SDA para verificar y corroborar el inventario radicado por la UAESP y luego pronunciarse .
Así las cosas,  al final de la vigencia 2022 propiamente en noviembre de 2022 se reactivó la obra, con actividades preliminares del permiso de aprovechamiento forestal, el avance global es al rededor del 21% .</t>
  </si>
  <si>
    <t>Predio Yerbebuena restaurado</t>
  </si>
  <si>
    <t>Ejecución de las actividades de restauración y recuperación</t>
  </si>
  <si>
    <t>La obra estuvo suspendida la mayor parte de la vigencia, a la espera de permisos ambientales</t>
  </si>
  <si>
    <t>En el mes de noviembre de 2022 con el permiso ambiental se reinició.</t>
  </si>
  <si>
    <t>Predio 100% restaurado</t>
  </si>
  <si>
    <t xml:space="preserve">Obras restauradas en predio Yerbabuena. </t>
  </si>
  <si>
    <t>https://uaespdc-my.sharepoint.com/:f:/g/personal/carlos_borda_uaesp_gov_co/EhyZ7Wj4kf1DkWAJfxoeU3EBtSCpuZyWStDPMOswEMN3sA?e=XmG2JY</t>
  </si>
  <si>
    <t>Proyecto 5 Construcción de Celda para cierre progresivo (Propendiendo por una disminución gradual del enterramiento).</t>
  </si>
  <si>
    <t>Prevenir una posible emergencia sanitaria en la ciudad y lograr una disminución gradual de los residuos dispuestos a través de la tecnología de Relleno Sanitario.</t>
  </si>
  <si>
    <t>Diseños de las tecnologías de Relleno Sanitario Contratos preparados, celebrados y adjudicados para la construcción, operación y mantenimiento de la(s) tecnología(s) seleccionada(s), y de Interventoría. 
Permisos y licencias aprobadas para el proyecto.
Tecnología construida y desarrollada. 
Cumplimiento de requerimientos sociales y ambientales de la implementación de la tecnología. 
Predios identificados al Interior del Predio Doña Juana. 
Habilitación de sitios viables POT modificado para compensación Ambiental Adquisición de predios para franja de aislamiento</t>
  </si>
  <si>
    <t>Elaboración de los estudios y diseños detallados definitivos fase 3 y Estudios de impacto ambiental para obtención de Licencia Ambiental para la disposición final de los residuos sólidos en nueva celda del relleno sanitario predio Doña Juana localidad Ciudad Bolívar.
Reporte Subdirección de Disposición Final UAESP</t>
  </si>
  <si>
    <t xml:space="preserve">Con  el fin de dar cumplimiento a la meta en mencion, durante el primer semestre del año 2022, se inicio el proceso de contratacion a traves de la plataforma Secop de la CMA-001-2022 cuyo objeto es "  “SDF-071- Elaboración de los estudios y diseños detallados definitivos fase 3 del relleno sanitario junto con la modificación de licencia y elaboración de estudio de impacto ambiental para el manejo integral de los residuos sólidos en el Parque de Innovación Doña Juana – PIDJ”
En el segundo semestre de 2022 se adjudicó el contrato no. UAESP-598-2022, así como el contrato de interventoría no. UAESP-702-2022, celebrados con el Consorcio Parque Doña Juana 2022 (firma HMV) y el Consorcio INTEINSA - DIESPU respectivamente, el cual tiene como objeto la "Elaboración  de  los  estudios  y  diseños  detallados definitivos fase 3 del relleno sanitario junto con la modificación de licencia y elaboración de estudio de impacto ambiental para el manejo integral de los residuos sólidos en el Parque de Innovación Doña Juana- PIDJ". Así mismo, ente tiene como alcance realizar los estudios y diseños de ingeniería de detalle para celda de orgánicos y celda de otros residuos, el Estudio de Impacto Ambiental para celda de orgánicos y celda de otros residuos y por último, generar las bases de EIA para otros proyectos al interior del PIDJ (Planta de separación y Planta de Tratamiento de Orgánicos Compostaje).  </t>
  </si>
  <si>
    <t>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</si>
  <si>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Años 2020-2021</t>
  </si>
  <si>
    <t xml:space="preserve">Controversia entre la responsabilidad de quien debe adelantar el estudio entre CGR o UAESP. </t>
  </si>
  <si>
    <t>Una vez la UAESP realizó el análisis jurídico frente a las competencias legales que le otorga la ley con el objetivo de garantizar la prestación eficiente de los servicios públicos domiciliarios entre ellos aseo y acorde con las obligaciones establecidas en el contrato 344 de 2010 suscrito ente la UAESP y CGR DJ, la entidad concluye que la responsabilidad de realizar los estudios y diseños de detalle junto con el Estudio de Impacto Ambiental - EIA es competencia de la UAESP y el no adelantar dichos estudios podría llevar a la ciudad a una emergencia sanitario bajo el entendido que esta próximo a culminar la vida útil de la celda actual licenciada mediante resoluciones CAR 1351 y 2320 ambas de 2014.</t>
  </si>
  <si>
    <t>Estudios y Diseños elaborados en su totalidad (100%) para la fase 3 y junto con el EIA para nueva celda del Relleno Sanitario en el Predio Doña Juana</t>
  </si>
  <si>
    <t xml:space="preserve">Estudios y Diseños Definitivos fase 3 terminados 
Estudios y diseños de impacto ambiental terminados  </t>
  </si>
  <si>
    <t xml:space="preserve">El proceso de contratacion a traves del Secop inicio el 16 de marzo de 2022. 
Con corte al 30 de junio segun el cronograma publicado el proceso se encuentra en evaluación de propuestas y proximo a adjudicación. </t>
  </si>
  <si>
    <t>https://uaespdc-my.sharepoint.com/:f:/g/personal/carlos_borda_uaesp_gov_co/EvU5q831viFAopI57B8o09ABSxf231JVfkn7QBNCdG7xwg?e=cQIvGm</t>
  </si>
  <si>
    <t>Tramitar los permisos y licencias para la construcción y operación del relleno sanitario transitorio.
Reporte Subdirección de Disposición Final UAESP</t>
  </si>
  <si>
    <t>Durante el periodo no se ha programado, puesto que esta actividad se adelantará cuando se cuente con producto de la consultoría en curso mediante contrato UAESP-598-2022, propiamente el Estudio de Impacto Ambiental EIA requisito para solicitar la Licencia ambiental ante la autoridad ambiental competente.</t>
  </si>
  <si>
    <t>Licencias y permisos requeridos por las autoridades ambientales.</t>
  </si>
  <si>
    <t>Actos administrativos de las autoridades ambientales competentes</t>
  </si>
  <si>
    <t>Años 2021-2022</t>
  </si>
  <si>
    <t>100% de permisos y licencias obtenidos</t>
  </si>
  <si>
    <t>Número de permisos y/o licencias tramitados / Número total de permisos y/o  licencias requeridos</t>
  </si>
  <si>
    <t>Esta actividad depende del producto de la consultoría en curso mediante contrato UAESP-598-2022, propiamente el Estudio de Impacto Ambiental EIA requisito para solicitar la Licencia ambiental ante la autoridad ambiental competente.</t>
  </si>
  <si>
    <t>UAESP y Contratistas</t>
  </si>
  <si>
    <t>Estudio de factibilidad para habilitar áreas aledañas al relleno como zona de amortiguamiento e implementación de proyectos relacionados con la gestión de residuos.
Reporte Subdirección de Disposición Final UAESP</t>
  </si>
  <si>
    <t>Al final de la vigencia 2021, mediante Decreto 555 de 29 de diciembre de 2021 “Por el cual se adopta la revisión general del Plan de Ordenamiento Territorial de Bogotá D.C.”, incorporó en su SECCIÓN 4 “SISTEMA DE INFRAESTRUCTURAS PARA LA GESTIÓN INTEGRAL DE RESIDUOS” el Parque de Innovación Doña Juana como infraestructura estructural, la cual se describe en el artículo 192 “Identificación y localización de áreas potenciales para la disposición final de residuos sólidos ordinarios no aprovechables.” Incluyendo los predios Yerbabuena y Cantarrana.
Por otro lado, en el CAPÍTULO 4 CATEGORÍAS DEL SUELO RURAL, propiamente el Artículo 451. Áreas del sistema de servicios públicos domiciliarios. Se incluyó el siguiente parágrafo relacionado con áreas potenciales contiguas al costado oriental del Parque de Innovación Doña Juana, identificadas en el DTS libro III Componente rural: 
“Parágrafo 1. En el corto plazo, la Secretaría Distrital del Hábitat coordinará la elaboración de estudios técnicos para identificar y precisar: la delimitación de áreas para la localización de infraestructura de servicios públicos y áreas potenciales para las actividades y servicios conexos a la gestión integral de residuos. Una vez se cuente con los resultados de dichos estudios, la Secretaría Distrital de Planeación incorporará las áreas delimitadas como suelo de protección dentro de las áreas del sistema de servicios públicos domiciliarios mediante resolución motivada…”
El  el primer semestre de 2022 el Juzgado Quinto Administrativo Oral del Circuito Judicial de Bogotá D.C. mediante Auto Interlocutorio 00066 de 2022 dectreta la suspensión provisional del Decreto 555 de 2021, la Alcaldia Mayor apelará la decisión ante el Tribunal Superior de Bogotá, El Tribunal Administrativo de Cundinamarca el 22 de agosto de 2022 revocó la medida cautelar que suspendía de manera provisional el Decreto 555 del 29 de diciembre del 2021.</t>
  </si>
  <si>
    <t>Estudio realizado con apoyo de Planeación</t>
  </si>
  <si>
    <t>Estudio realizado</t>
  </si>
  <si>
    <t>El 14 de junio de 2022 el Juzgado Quinto Administrativo Oral del Circuito Judicial de Bogotá D.C. mediante Auto Interlocutorio 00066 de 2022 dectreta la suspensión provisional del Decreto 555 de 2021</t>
  </si>
  <si>
    <t>la Alcaldia Mayor apelará la decisión ante el Tribunal Superior de Bogotá,  El Tribunal Administrativo de Cundinamarca el 22 de agosto de 2022 revocó la medida cautelar que suspendía de manera provisional el Decreto 555 del 29 de diciembre del 2021.</t>
  </si>
  <si>
    <t>Estudio de factibilidad ejecutado en su totalidad (100%)</t>
  </si>
  <si>
    <t xml:space="preserve">Formulación al 100% del Estudio de prefactibilidad para habilitar áreas aledañas al RS como amortiguamiento </t>
  </si>
  <si>
    <t>El 14 de junio de 2022 el Juzgado Quinto Administrativo Oral del Circuito Judicial de Bogotá D.C. mediante Auto Interlocutorio 00066 de 2022 dectreta la suspensión provisional del Decreto 555 de 2021, la Alcaldia Mayor apelará la decisión ante el Tribunal Superior de Bogotá.  El Tribunal Administrativo de Cundinamarca el 22 de agosto de 2022 revocó la medida cautelar que suspendía de manera provisional el Decreto 555 del 29 de diciembre del 2021.</t>
  </si>
  <si>
    <t>Adquirir los predios para franja de aislamiento y posible zonas de amortiguamiento e implementación de las demás actividades que establezca la Autoridad Ambiental en cumplimiento a las medidas de compensación ambiental, por la obtención de la nueva licencia.
Reporte Subdirección de Disposición Final UAESP</t>
  </si>
  <si>
    <t>Esta actividad depende de la licencia ambiental a solicitar ante la Autoridad Ambiental con el producto Estuduio de Impacto Ambiental del Contrato de consultoría N° UAESP-598-2022 celebrado entre la Unidad Administrativa Especial de Servicios Públicos - UAESP y consorcio Proyecto Parque Doña Juana 2022, derivado del proceso de contratacion a traves de la plataforma Secop de la CMA-001-2022 cuyo objeto es "  “SDF-071-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</si>
  <si>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Dependerá de los resultaos del estudios realizado y lo que establezca la A.A:</t>
  </si>
  <si>
    <t>Compara de predios que se requieran</t>
  </si>
  <si>
    <t>Años 2022-2026</t>
  </si>
  <si>
    <t>Revision documental</t>
  </si>
  <si>
    <t>Adquisición del 100% de los predios habilitados para zona de amortiguamiento</t>
  </si>
  <si>
    <t>(Numero de predios adquiridos / Numero de predios requeridos) * 100</t>
  </si>
  <si>
    <t>Esta actividad depende de la licencia ambiental a solicitar ante la Autoridad Ambiental con el producto Estudio de Impacto Ambiental del Contrato de consultoría N° UAESP-598-2022 celebrado entre la Unidad Administrativa Especial de Servicios Públicos - UAESP y consorcio Proyecto Parque Doña Juana 2022</t>
  </si>
  <si>
    <t>UAESP- SDP</t>
  </si>
  <si>
    <t>PROGRAMA GESTIÓN DE RESIDUOS SÓLIDOS ESPECIALES</t>
  </si>
  <si>
    <t>Proyecto 1. Gestión de residuos sólidos especiales arrojados clandestinamente en el espacio público y puntos críticos en el Distrito.</t>
  </si>
  <si>
    <t>Disminución de residuos sólidos especiales y mezclados arrojados clandestinamente, que se transportan y se gestionan en el sitio de disposición final y los puntos limpios y demás infraestructura y/o mobiliario habilitado por el Distrito.</t>
  </si>
  <si>
    <t>Reducción de impactos ambientales, visuales y percepción positiva sobre el estado de limpieza en la ciudad y la prestación del servicio público de aseo, disminuyendo la inversión en recursos públicos para su gestión</t>
  </si>
  <si>
    <t>Documento de diagnóstico del estado del arte, caracterización y costos de la gestión de los residuos sólidos especiales arrojados clandestinamente en el espacio público. 
Documento técnico con la metodología de la gestión de los residuos especiales arrojados clandestinamente en el espacio público en el Distrito. 
Mesa técnica para abordar la gestión pública intra e interinstitucional de los residuos especiales en el marco de sus competencias.</t>
  </si>
  <si>
    <t xml:space="preserve">Formular metodología de gestión integral para los residuos especiales arrojados clandestinamente en el espacio público del Distrito.
Reporte Subdirección de Recolección Barrido y Limpieza -UAESP. </t>
  </si>
  <si>
    <t>Se formula una versión preliminar de la metodología.</t>
  </si>
  <si>
    <t>1 Metodología</t>
  </si>
  <si>
    <t>Un documento técnico donde se registre la metodología de gestión integral para los residuos especiales arrojados en el espacio público del Distrito</t>
  </si>
  <si>
    <t>Habitantes de Bogotá</t>
  </si>
  <si>
    <t xml:space="preserve">Análisis de información, memorias de reunión, informes </t>
  </si>
  <si>
    <t>NA</t>
  </si>
  <si>
    <t>Un documento técnico donde se registre la metodología de gestión integral para los residuos especiales arrojados en el espacio público del Distrito, que será revisado anualmente, para evaluar si es necesario modificación de la metodología.</t>
  </si>
  <si>
    <t>1 Metodología propuesta/ 1 Metodología proyectada</t>
  </si>
  <si>
    <t>https://uaespdc-my.sharepoint.com/:b:/g/personal/maria_jaramillo_uaesp_gov_co/EdEU1-BWw_xGiXhw4Jzih3YBsKLp9W3GIOYsUq6GPXNdJw?e=XTYoC1</t>
  </si>
  <si>
    <t xml:space="preserve">Contar con mesas técnicas de seguimiento y control de la gestión de residuos sólidos especiales.
Reporte Subdirección de Recolección Barrido y Limpieza -UAESP. </t>
  </si>
  <si>
    <t>Se realizan mesas técnicas con algunas Alcaldías para verificar el apoyo de la estrategia Ecopuntos para la gestión de residuos sólidos especiales y se realiza una mesa técnica final de resultados.</t>
  </si>
  <si>
    <t>Establecer mesas técnicas de seguimiento y control de la gestión de residuos sólidos especiales.</t>
  </si>
  <si>
    <t>Entidades de orden distrital y nacional que tengan competencia en el tema</t>
  </si>
  <si>
    <t>Acta de reunión, Informe de seguimiento del cumplimiento del programa de trabajo de la mesa</t>
  </si>
  <si>
    <t>Dos mesas técnicas al año de seguimiento y control de la gestión de residuos sólidos especiales.</t>
  </si>
  <si>
    <t xml:space="preserve">Dos mesas técnicas ejecutadas/ 
Dos meses técnicas programadas </t>
  </si>
  <si>
    <t>SDA, UAESP, Alcaldías Locales</t>
  </si>
  <si>
    <t>https://uaespdc-my.sharepoint.com/:u:/g/personal/maria_jaramillo_uaesp_gov_co/ES-AGFBslbRCtvZiv9aVx7EBh9lKHnEjVnl5xer_HBE0pw?e=JFHoto</t>
  </si>
  <si>
    <t>Proyecto 2. Esquema operativo para la recolección, transporte, tratamiento y disposición final de residuos sólidos especiales que no sean objeto de un plan posconsumo.</t>
  </si>
  <si>
    <t>Mejorar las condiciones de saneamiento, seguridad y de la calidad paisajística de las áreas y vías públicas, estructuras ecológicas y disminución de los costos de remediación en el Distrito</t>
  </si>
  <si>
    <t>Garantizar la atención y disminución de puntos críticos y residuos de arrojo clandestino en vías y áreas públicas.</t>
  </si>
  <si>
    <t>Un proyecto piloto por ASE que genere un sistema integral de gestión de residuos sólidos especiales. 
Evaluar uso y efectividad de la línea 110 para la atención de solicitudes de atención de residuos sólidos especiales. 
Fortalecer la recepción de las solicitudes de residuos sólidos especiales.</t>
  </si>
  <si>
    <t xml:space="preserve">Ejecución de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Subdirección de Recolección Barrido y Limpieza -UAESP. </t>
  </si>
  <si>
    <t>Este año con 87 Ecopuntos y operativos especiales logramos llegar a 19 de las 20 localidades
Sensibilizados: 99.182
Toneladas: 3.881 . Adicionalmente se recolectaron y transportaron hasta el punto limpio un total de 264.441 Toneladas/año, de residuos arrojados en puntos criticos y arrojos clandestinos.</t>
  </si>
  <si>
    <t>Mínimo 5 proyectos piloto</t>
  </si>
  <si>
    <t>Proyectos piloto por área de prestación, para la implementación de la metodología de gestión integral de residuos sólidos especiales no sean objeto de programas posconsumo.</t>
  </si>
  <si>
    <t xml:space="preserve">Informes de vistas de campo, bitácoras de cada piloto, informes de seguimiento </t>
  </si>
  <si>
    <t>Falta de personal para sensibilización y custodia de la caja estacionaria.</t>
  </si>
  <si>
    <t>Trabajar mensualmente todas las localidades.</t>
  </si>
  <si>
    <t>En el 2021 habrá cinco proyectos piloto mínimo por área de prestación, para la implementación de la metodología de gestión integral de residuos sólidos especiales, que serán revisados e implementados de manera anual</t>
  </si>
  <si>
    <t xml:space="preserve"> 5 proyectos piloto ejecutados/ 
5 proyectos piloto propuestos</t>
  </si>
  <si>
    <t>UAESP, Operador-prestador de los pilotos, Interventoría (cuando aplique).</t>
  </si>
  <si>
    <t>https://uaespdc-my.sharepoint.com/:x:/g/personal/maria_jaramillo_uaesp_gov_co/EW5ykDi5_HxFnkD2Kwp6xt0BdTIPQY7boXvEf9EJCURP0A?e=3Tshnx</t>
  </si>
  <si>
    <t xml:space="preserve">Ejecución de los proyectos piloto en cada una de las áreas de prestación, para gestionar integralmente los residuos sólidos especiales tales como RCD de origen domiciliario, o pequeños generadores, muebles, colchones, entre otros residuos voluminosos que no sean objeto de programas posconsumo.
Reporte Subdirección de Aprovechamiento UAESP. </t>
  </si>
  <si>
    <t>En el marco de la implementación de pilotos de rutas de recolección selectiva de RCD, se contó con la ejecución de nueve (9) contratos en el año 2022, con organizaciones de recicladores de oficio, con el objeto de realizar separación insitu de los RCD presente en los puntos críticos de la ciudad</t>
  </si>
  <si>
    <t>https://uaespdc-my.sharepoint.com/:x:/g/personal/leidy_cruz_uaesp_gov_co/EfljepH20LZMmfuuSg5O6X8Bq2Q5FKtjzNyh2pkxl8ZatQ?e=G9bZxs</t>
  </si>
  <si>
    <t xml:space="preserve">Hacer seguimiento a la línea 110, el SDQS o cualquiera que haga sus veces, mediante estandarización de indicadores de seguimiento y evaluación.
Reporte Subdirección de Recolección Barrido y Limpieza -UAESP. </t>
  </si>
  <si>
    <t xml:space="preserve">Se realiza un documento conjunto para realizar seguimiento y evaluación de la línea 110 y se realizan solicitudes por oficio a cada concesionario e interventoría para las modificaciones necesarias. </t>
  </si>
  <si>
    <t>1 documento de mecanismos de evaluación de la línea 110, el SDQS o cualquiera que haga sus veces</t>
  </si>
  <si>
    <t xml:space="preserve">Actas de reunión, informes, PQR </t>
  </si>
  <si>
    <t xml:space="preserve">Personal suficiente para realizar la evaluación administrativa y en campo </t>
  </si>
  <si>
    <t>Identificar las problemáticas en campo.</t>
  </si>
  <si>
    <t>En el 2021 se contará con un documento de seguimiento y evaluación de la línea 110, SDQS o el que haga sus veces</t>
  </si>
  <si>
    <t xml:space="preserve">1 documento de mecanismos de evaluación ejecutado/1 documento de mecanismos de evaluación proyectado </t>
  </si>
  <si>
    <t>UAESP, Interventoría (cuando aplique), Secretaría General</t>
  </si>
  <si>
    <t>Proyecto 2. Actividad 5. Analisis línea 110.pdf</t>
  </si>
  <si>
    <t xml:space="preserve">Reporte que contenga las acciones de mejora en la línea 110 el SDQS o cualquiera que haga sus veces, según documento de evaluación.
Reporte Subdirección de Recolección Barrido y Limpieza -UAESP. </t>
  </si>
  <si>
    <t>Reporte que contenga las acciones de mejora de la línea 110 el SDQS o cualquiera que haga sus veces, según documento de evaluación</t>
  </si>
  <si>
    <t>Reporte que contenga las acciones de mejora</t>
  </si>
  <si>
    <t>Habitantes de Bogotá, administración distrital, prestadores del servicio</t>
  </si>
  <si>
    <t>Acciones de mejora, PQR, informes, actas de reunión</t>
  </si>
  <si>
    <t>Se contará con una evaluación anual en busca de oportunidades de mejoramiento continuo.</t>
  </si>
  <si>
    <t xml:space="preserve">No. Acciones de mejora aplicadas/ 
No. Acciones de mejora propuesta  </t>
  </si>
  <si>
    <t>UAESP, Interventoría (cuando aplique).</t>
  </si>
  <si>
    <t>Proyecto 3. Estrategias de la economía circular a través de la gestión de los residuos sólidos especiales y mezclados.</t>
  </si>
  <si>
    <t>Valoración de los residuos sólidos especiales como recursos en el marco de la economía circular</t>
  </si>
  <si>
    <t>Transformación de economía lineal hacia una economía circular para el tratamiento y valorización de los residuos sólidos especiales.</t>
  </si>
  <si>
    <t>Mecanismos e instrumentos legales y técnicos para la gestión integral residuos sólidos especiales
Manual de atención, gestión y disposición de los residuos sólidos especiales.</t>
  </si>
  <si>
    <t xml:space="preserve">Documento que contenga mecanismos e instrumentos legales y técnicos para la gestión integral residuos sólidos especiales.
Reporte Subdirección de Recolección Barrido y Limpieza -UAESP. </t>
  </si>
  <si>
    <t xml:space="preserve">No se realizó la contratación de los profesionales para desarrollar la actividad toda vez que no se contaba con el profesional idoneo desde el componente legal para cumplir y adelantar esta actividad.
</t>
  </si>
  <si>
    <t>Un documento</t>
  </si>
  <si>
    <t>Un documento técnico y legal para la gestión integral de los residuos sólidos especiales</t>
  </si>
  <si>
    <t>2022-2024-2026-2028-2032</t>
  </si>
  <si>
    <t>Para la administración distrital, ANLA, Ministerio de Ambiente y Desarrollo Sostenible y sistemas posconsumo y demás actores de la cadena de gestión de residuos especiales.</t>
  </si>
  <si>
    <t>Actas de reunión, informes, consolidación y análisis de información, concepto técnicos y legales</t>
  </si>
  <si>
    <t>Personal legal para la elaboración del documento.</t>
  </si>
  <si>
    <t>Se realizará la formulación del documento con los profesionales contratados vigencia 2023</t>
  </si>
  <si>
    <t>Para el 2022 se presentará un documento técnico y legal de la gestión integral de los residuos sólidos especiales y cada dos años se realizará una revisión y de ser necesario una actualización.</t>
  </si>
  <si>
    <t>Un documento elaborado/ Un documento programado</t>
  </si>
  <si>
    <t xml:space="preserve">Actividad sin Ejecución </t>
  </si>
  <si>
    <t xml:space="preserve">Documento que contenga mecanismos e instrumentos legales y técnicos para la gestión integral residuos sólidos especiales.
Reporte Secretaría Distrital de Ambiente. </t>
  </si>
  <si>
    <t>SDA-SEGAE: Se elaboró documento borrador de lineamientos de gestion Residuos Especiales</t>
  </si>
  <si>
    <t>El tema está poco desarrollado en el país y la ciudad, por lo que la informacion disponible es escasa en las entidades publicas</t>
  </si>
  <si>
    <t>Iniciar revision de informacion secundaria en el sector privado</t>
  </si>
  <si>
    <t xml:space="preserve">
80%</t>
  </si>
  <si>
    <t>No hay</t>
  </si>
  <si>
    <t>https://uaespdc-my.sharepoint.com/:b:/g/personal/angelica_beltran_uaesp_gov_co/ETtDrN5y2IBAmCrryaEg8J0B7cPNU9FNCoB8QmT34YdZvg?e=srhyjf</t>
  </si>
  <si>
    <t xml:space="preserve">Generar documento manual de atención, gestión y disposición de los residuos sólidos especiales.
Reporte Subdirección de Recolección Barrido y Limpieza -UAESP. </t>
  </si>
  <si>
    <t>Se realiza un manual compilatorio de atención, gestión y disposición para los residuos especiales.</t>
  </si>
  <si>
    <t>1 documento manual de atención y gestión de residuos especiales</t>
  </si>
  <si>
    <t xml:space="preserve">Actas de reunión, informes, consolidación y análisis de información. </t>
  </si>
  <si>
    <t>2022 documento técnico, cada dos años actualización del documento</t>
  </si>
  <si>
    <t>Un documento aprobado/ Un documento proyectado</t>
  </si>
  <si>
    <t>Proyecto 3. Actividad 2. MANUAL ÚLTIMA VERSIÓN.pdf</t>
  </si>
  <si>
    <t xml:space="preserve">Articulación de los sistemas y canales de información dispuestos por la Secretaría Distrital de Ambiente y la UAESP para visualizar puntos posconsumo y de aprovechamiento de residuos especiales.
Reporte Subdirección de Recolección Barrido y Limpieza -UAESP. </t>
  </si>
  <si>
    <t>Se realiza citación a SDA para articulación pero no hay respuesta por parte de la Entidad. Por lo tanto,s e realiza un visor de la estrategia Ecopuntos. https://arcg.is/1iHu0a</t>
  </si>
  <si>
    <t>Un visor</t>
  </si>
  <si>
    <t>Visor de incorporación de información Secretaría Distrital de Ambiente y la UAESP de los puntos posconsumo, que será actualizado cada semestre</t>
  </si>
  <si>
    <t>Acuerdo de responsabilidad</t>
  </si>
  <si>
    <t>No hay participación de la SDA</t>
  </si>
  <si>
    <t>Para el 2022 se incorporará de la información Secretaría Distrital de Ambiente y la UAESP de los puntos posconsumo y que será actualizada de manera semestral</t>
  </si>
  <si>
    <t xml:space="preserve">Un visor presentado a la ciudadanía/ 
Propuesta de visor </t>
  </si>
  <si>
    <t>https://uaesp.maps.arcgis.com/apps/instant/basic/index.html?appid=d1803417735f41b9b7a78e8282d2faef</t>
  </si>
  <si>
    <t>Articulación de los sistemas y canales de información dispuestos por la Secretaría Distrital de Ambiente y la UAESP para visualizar puntos posconsumo y de aprovechamiento de residuos especiales.
Reporte Secretaría Distrital de Ambiente.</t>
  </si>
  <si>
    <t xml:space="preserve">SDA-SEGAE:  actualización periodica de los puntos de recolección de residuos  de manejo diferenciado distribuidos por la ciudad instalados por los programas posconsumo, durante el año 2022 se realizaron 399 actualizaciones de puntos por medio del visor geográfico ambiental . 
SDA-DPSIA:  Durante el año 2022, se contó con una capa en el Visor Geográfico Ambiental (VGA) de la SDA a través de la cual fueron  georeferenciados los puntos postconsumo de la ciudad  para conocimiento de los usuarios. Dicha capa tuvo actualización permanente teniendo en cuenta las modificaciones y adiciones de nuevos puntos. La herramienta se mantiene en constante funcionamiento gracias a la información cargada por las áreas misionales. </t>
  </si>
  <si>
    <t xml:space="preserve">A través del módulo psoconsumo  del Visor Geográfio Ambiental de la SDA,  se incorporo y se mantuvo continuamente actualizada la información geográfica de puntos posconumo dispuesta en el geoportal. 
Número de puntos posconsumo localizados en visor GEO 14803 puntos de recoleccion </t>
  </si>
  <si>
    <t>SDA, UAESP</t>
  </si>
  <si>
    <t xml:space="preserve">Visor Geográfico Ambiental Modulo POSCONSUMO:
https://visorgeo.ambientebogota.gov.co/posconsumo/minimo/ </t>
  </si>
  <si>
    <t xml:space="preserve">Establecer encadenamiento productivo entre todos los actores involucrados mediante los instrumentos y mecanismos legales.
Reporte Subdirección de Recolección Barrido y Limpieza -UAESP. </t>
  </si>
  <si>
    <t xml:space="preserve">En 2022 se realizan mesas técnicas para la elaboración del nuevo contrato de Neumáticos Fuera de Uso. De manera, que se establezca un encadenamiento productivo entre todos los actores. </t>
  </si>
  <si>
    <t>Una mesa técnica anual</t>
  </si>
  <si>
    <t>mesa técnica para articular entre los actores involucrados</t>
  </si>
  <si>
    <t>Para la administración distrital, entidades nacionales y habitantes de Bogotá.</t>
  </si>
  <si>
    <t>Actas de reunión, acuerdos o alianzas de responsabilidad estratégicas</t>
  </si>
  <si>
    <t>Una mesa técnica al año para el seguimiento, evaluación de la gestión integral y la articulación entre los actores involucrados en la gestión de los residuos sólidos especiales</t>
  </si>
  <si>
    <t>Una mesa técnica anual realizada/ 
Mesa técnica convocada</t>
  </si>
  <si>
    <t xml:space="preserve"> $ 9.877.000 </t>
  </si>
  <si>
    <t xml:space="preserve">Generar alianzas con entidades distritales, sistemas posconsumo, organizaciones etc., que permitan generar alternativas viables de clasificación por parte del generador y la gestión integral de residuos sólidos especiales en la ciudad.
Reporte Subdirección de Recolección Barrido y Limpieza -UAESP. </t>
  </si>
  <si>
    <t>Se generan alianzas con sistemas posconsumo como Rueda Verde, con organizaciones como Bridgerton, Alcaldías Locales y demás entidades para llevar a cabo la estrategia Llantatón en donde se involucra a los generadores a hacer una adecuada disposición de este residuo especial.</t>
  </si>
  <si>
    <t>Una alianza interinstitucional</t>
  </si>
  <si>
    <t>Una alianza interinstitucional que permitan generar alternativas viables de clasificación por parte del generador y la gestión integral de residuos sólidos especiales en la ciudad.</t>
  </si>
  <si>
    <t xml:space="preserve">Actas de reunión, informes, acuerdos para las alianzas </t>
  </si>
  <si>
    <t>Para el 2022 se contará con una alianza para promover proyectos con viabilidad financiera y técnica para gestión integral de residuos sólidos especiales en la ciudad.</t>
  </si>
  <si>
    <t xml:space="preserve">No. alianzas interinstitucionales aprobadas/ 
No. alianzas interinstitucionales propuestas </t>
  </si>
  <si>
    <t>SDA, UAESP, CAR, ANLA</t>
  </si>
  <si>
    <t>https://uaespdc-my.sharepoint.com/:f:/g/personal/maria_jaramillo_uaesp_gov_co/EhPpHOGRU9RDvTkc86MqRW8BO8UKZjpAEjkcFwY-BzYivQ?e=pcOug9</t>
  </si>
  <si>
    <t>PROGRAMA DE RESIDUOS DE CONSTRUCCIÓN Y DEMOLICIÓN</t>
  </si>
  <si>
    <t>Proyecto 1. Infraestructura y logística para la gestión de RCD provenientes de pequeños generadores.</t>
  </si>
  <si>
    <t>El Distrito Capital generará acciones que mejoren las condiciones de saneamiento, seguridad y de la calidad paisajística de las áreas y vías públicas, estructuras ecológicas y disminución de los costos de remediación en el Distrito</t>
  </si>
  <si>
    <t>Contar con herramientas de gestión para los RCD provenientes de pequeños generadores.</t>
  </si>
  <si>
    <t>Desarrollo de competencias en maestros de obra, definición de lineamientos para la implementación y operación de infraestructuras para pequeños generadores, implementación de pilotos de rutas selectivas y operación de infraestructuras, formalización de gestores de RCD de origen domiciliario, articulación con gestores de aprovechamiento de RCD.</t>
  </si>
  <si>
    <t>Definición de lineamientos para la implementación y operación de infraestructuras para la gestión de RCD provenientes de pequeños generadores.
Reporte Subdirección de Aprovechamiento UAESP.</t>
  </si>
  <si>
    <t>Durante el año 2022 la Subdirección de Aprovechamiento efectuó la construcción de la propuesta del documento "Lineamientos de Implementación y Operación de infraestructura para la gestión de RCD provenientes de pequeños generadores". 
Actualmente se encuentra en revisión por parte de las entidades vinculadas a la actividad SDA, SDHT, SDP.</t>
  </si>
  <si>
    <t>Documento técnico que contenga los lineamentos de implementación y operación de infraestructuras para la gestión de RCD provenientes de pequeños generadores</t>
  </si>
  <si>
    <t>Revisión documental, levantamiento en campo</t>
  </si>
  <si>
    <t>Contar con un documento normativo que contenga los lineamientos de implementación y operación de infraestructuras de RCD de pequeños generadores</t>
  </si>
  <si>
    <t>Números de documentos técnicos elaborados/ Números de documentos técnicos programados</t>
  </si>
  <si>
    <t>UAESP, SDA, SDHT, SDP</t>
  </si>
  <si>
    <t>https://uaespdc-my.sharepoint.com/:b:/g/personal/leidy_cruz_uaesp_gov_co/EdLce8pn0uZBh-5Ywmck-SsB8HYI1iQlJyeUX7WDeJYB6w?e=YdQene</t>
  </si>
  <si>
    <t>Implementación de pilotos de rutas de recolección selectiva a nivel domiciliario y de pequeños generadores.
Reporte Subdirección de Aprovechamiento UAESP.</t>
  </si>
  <si>
    <t>En el marco de la implementación de pilotos de rutas de recolección selectiva de RCD, se suscribieron y ejecutaron nueve (9) contratos en el año 2022, con organizaciones de recicladores de oficio, con el objeto de realizar separación insitu de los RCD presente en los puntos críticos de la ciudad.</t>
  </si>
  <si>
    <t>1 piloto</t>
  </si>
  <si>
    <t>Pilotos de recolección por Área de Servicio Exclusivo -ASE</t>
  </si>
  <si>
    <t>Implementar como mínimo un piloto para la operación de rutas de recolección selectiva para RCD de origen domiciliario y pequeños generadores, que incluya además la evaluación de estos y su escalabilidad.</t>
  </si>
  <si>
    <t>Número de pilotos ejecutados / Número de pilotos programados</t>
  </si>
  <si>
    <t>https://uaespdc-my.sharepoint.com/:x:/g/personal/leidy_cruz_uaesp_gov_co/EfljepH20LZMmfuuSg5O6X8Bq2Q5FKtjzNyh2pkxl8ZatQ?e=Dtjoxv</t>
  </si>
  <si>
    <t>Implementación de un piloto de operación de puntos limpios fijos y móviles.
Reporte Subdirección de Aprovechamiento UAESP.</t>
  </si>
  <si>
    <t>Se determinó generar el contenido estratégico de esta actividad, para ser incluido en el Plan de Acción de la Subdirección de Aprovechamiento para ejecutarla en el año 2023.
Se continuó con la operación del punto limpio fijo mediante el arrendamiento de un área en un Centro de Tratamiento y Aprovechamiento de RCD, en el que se recepciomas los RPCC (residuos de puntos críticos o de arrojo clandestinos), generados en el distrito, con potencial de aprovechamiento, cuyo contenido principal son RCD. La operación es realizada directamente por la UAESP.</t>
  </si>
  <si>
    <t>1 piloto fijo y 1 piloto móvil</t>
  </si>
  <si>
    <t>Pilotos de operación de puntos limpios por Área de Servicio Exclusivo -ASE-</t>
  </si>
  <si>
    <t>Entidades Distritales</t>
  </si>
  <si>
    <t>No se contó con recursos para la implementación de los pilotos.</t>
  </si>
  <si>
    <t>Se define incluirlo en planeación 2023.</t>
  </si>
  <si>
    <t>Implementar como mínimo un piloto fijo y un piloto móvil, de puntos limpios, para la gestión de RCD de origen domiciliario y pequeños generadores, que incluya además la evaluación de estos y su escalabilidad.</t>
  </si>
  <si>
    <t xml:space="preserve">Número de pilotos ejecutados / Número de pilotos programados </t>
  </si>
  <si>
    <t>El punto limpio fijo se implementó y opera actualmente con recursos de los excedentes del esquema de aseo. teniendo en cuenta que estos no corresponde al presupuesto de la entidad el porcentaje programado y de avance presupuestal es $0</t>
  </si>
  <si>
    <t>https://uaespdc-my.sharepoint.com/:f:/g/personal/carlos_borda_uaesp_gov_co/Es5Rt6wq_59EsrCCOpFb8ucBaunel0I4cOgjmpg0vuyTbw?e=LDC4gQ</t>
  </si>
  <si>
    <t>Articulación con gestores formales e informales para la ejecución de pilotos de recolección selectiva a nivel domiciliario y de pequeños generadores, y de atención a puntos críticos ya generados.
Reporte Subdirección de Aprovechamiento UAESP.</t>
  </si>
  <si>
    <t>Se determinó generar el contenido estratégico de esta actividad, para ser incluido en el Plan de Acción de la Subdirección de Aprovechamiento para ejecutarla en el año 2023.</t>
  </si>
  <si>
    <t>Gestores formalizados para el manejo de RCD de origen domiciliario</t>
  </si>
  <si>
    <t>Dificultad en articulación con otras entidades (SDA)  para formalización de gestores para manejo de RCD de origen domiciliario continuan en construcción en conjunto con SDA.</t>
  </si>
  <si>
    <t>Contar con el 100% de gestores de RCD de origen domiciliario formalizados</t>
  </si>
  <si>
    <t xml:space="preserve">Número de gestores formalizados / Número total de gestores </t>
  </si>
  <si>
    <t>Articulación con gestores que realicen aprovechamiento de RCD provenientes de pequeños generadores.
Reporte Subdirección de Aprovechamiento UAESP.</t>
  </si>
  <si>
    <t>A partir del proceso de contratación de nueve (9)  organizaciones de recicladores para realizar la atención a puntos criticos generados en diferentes localidades de la ciudad, se identificaron aspectos clave para la definición de procesos de articulación con gestores para manejo de RCD de origen domiciliario, que deben ser construidos en conjunto con SDA.</t>
  </si>
  <si>
    <t>RCD aprovechados provenientes de pequeños generadores</t>
  </si>
  <si>
    <t>Dificultad en articulación con otras entidades (SDA)  para articulación de gestores para manejo de RCD de origen domiciliario continuan en construcción en conjunto con SDA.</t>
  </si>
  <si>
    <t>Aprovechar el 50% de los RCD provenientes de pequeños generadores.</t>
  </si>
  <si>
    <t>Toneladas de aprovechamiento de RCD provenientes de puntos Limpios/Toneladas de RCD que ingresan a puntos limpios</t>
  </si>
  <si>
    <t>Proyecto 2. Infraestructura y logística para la gestión de RCD provenientes de grandes generadores.</t>
  </si>
  <si>
    <t>El Distrito Capital generará acciones que propendan por el aprovechamiento y gestión apropiada de los RCD provenientes de grandes generadores</t>
  </si>
  <si>
    <t>Disminuir la cantidad de RCD que son gestionados en sitios de disposición final provenientes de grandes generadores, mediante la creación de nuevas alternativas y fortalecimiento de las existentes, para su gestión y transformación.</t>
  </si>
  <si>
    <t>Desarrollo de competencias en personal de obra, actualización de lineamientos y/o documentación técnica emitida relacionada con la gestión de los RCD de grandes generadores, articulación con gestores de aprovechamiento de RCD.</t>
  </si>
  <si>
    <t xml:space="preserve">Actualización de lineamientos y/o documentación técnica existente para la gestión de RCD provenientes de grandes generadores.
Reporte Mesa de RCD. </t>
  </si>
  <si>
    <t>SDA/SCASP: a corte diciembre 2022, la actualización de la guía de manejo ambiental para el sector de la construcción 3ra Versión, desde el componente técnico se encuentra finalizada, sin embargo, como actualmente la Secretaría Distrital de Ambiente se encuentra simultaneamente trabajando en el nuevo proyecto de decreto de RCD buscando la armonización de las normas distritales con las normas nacionales en temas de gestión de los RCD, se está a la espera de la expedición de este nuevo decreto para actualizarlo con la guía, y que estos se expidan igualmente armonizados.</t>
  </si>
  <si>
    <t>Lineamientos y/o documentación técnica actualizad</t>
  </si>
  <si>
    <t>Revisión documental, levantamiento de campo</t>
  </si>
  <si>
    <t>Debe articularse con la actualización normativa que está en proceso de emisión</t>
  </si>
  <si>
    <t>Esperar que se tenga la nueva normativa y ajustar el documento a la misma</t>
  </si>
  <si>
    <t>Actualizar el 100% de los lineamientos y/o documentación técnica emitida por las Entidades Distritales relacionada con la gestión de los RCD de grandes generadores</t>
  </si>
  <si>
    <t>Número de normas actualizadas/Número total de normas vigentes</t>
  </si>
  <si>
    <t>El valor está incorporado en las actividades de control y seguimiento de SCASP, por lo que no se discrimina</t>
  </si>
  <si>
    <t>SDA, SDHT, SDP, IDU</t>
  </si>
  <si>
    <t>https://uaespdc-my.sharepoint.com/:b:/g/personal/angelica_beltran_uaesp_gov_co/EYDfCJmcZJVKjQr-iksFUqsBJFMvSW9MV56lx46QBL7XyA?e=8TteHu</t>
  </si>
  <si>
    <t xml:space="preserve">Articulación con gestores que realicen aprovechamiento de RCD provenientes de grandes generadores.
Reporte Mesa de RCD. </t>
  </si>
  <si>
    <t>SDA/SCASP
2022: Durante la vigencia 2022 la Subdirección de Control Ambiental al Sector Público realizó  actuaciones técnicas de evaluación, control y seguimiento ambiental encaminadas a controlar el adecuado aprovechamiento de RCD provenientes de grandes generadores así: 
-Revisión de obras inscritas en el aplicativo web:829 
-Visitas de control y seguimiento a generadores, gestores de RCD y -clasificación de impacto ambiental: 772
-Cierre de pines:  100
-Conceptos técnicos:  32
-Inscripción de gestores: 29
-Revisión plan de gestión RCD: 769
-Revisión del aplicativo web RCD verificación de toneladas de RCD dispuestas y aprovechadas: 1.208.152,35 ( aprovechadas)</t>
  </si>
  <si>
    <t>1 reporte</t>
  </si>
  <si>
    <t>Reporte de los RCD aprovechados provenientes de grandes generadores</t>
  </si>
  <si>
    <t>Controlar las toneladas de RCD provenientes de grandes generadores, propendiendo por su aprovechamiento</t>
  </si>
  <si>
    <t>Toneladas de aprovechamiento de RCD provenientes de grandes generadores/Toneladas de RCD controladas</t>
  </si>
  <si>
    <t>47.1%</t>
  </si>
  <si>
    <t>El valor $4.225.000.000 corrresponde a lo programado para 12 años.
Desde las competencias de la SCASP, el grupo Proyectos Constructivos y Similares  realizó actividades de seguimiento y control a los RCD que se generan en el D.C., reportando a diciembre de 2022 el control del aprovechamiento de 1.208.152,35 Ton de RCD de las 1.200.000 toneladas programadas para la vigencia 2022, lo que corresponde a un cumplimiento del 100,7%.</t>
  </si>
  <si>
    <t xml:space="preserve">Articulación con gestores que realicen aprovechamiento de RCD provenientes de grandes generadores de obras verticales.
Reporte Mesa de RCD. </t>
  </si>
  <si>
    <t>SDA/SCASP: No se cuenta con información discriminada de grandes generadores de obras verticales, solo lo reportado en el proyecto anterior</t>
  </si>
  <si>
    <t>Reporte de los RCD aprovechados provenientes de grandes generadores de obras verticales</t>
  </si>
  <si>
    <t>Controlar las toneladas de RCD provenientes de grandes generadores de obras verticales, propendiendo por su aprovechamiento</t>
  </si>
  <si>
    <t>Sin avances</t>
  </si>
  <si>
    <t>Proyecto 3. Infraestructura y logística para la gestión de RCD provenientes de proyectos de ciudad.</t>
  </si>
  <si>
    <t>El Distrito Capital generará acciones que propendan por el aprovechamiento y gestión apropiada de los RCD provenientes del proceso de construcción de proyectos de ciudad.</t>
  </si>
  <si>
    <t>Contar con herramientas que permitan gestionar los RCD provenientes de proyectos de Ciudad.</t>
  </si>
  <si>
    <t>Definición de lineamientos para la gestión de RCD provenientes de proyectos de ciudad, gestión de sitios, articulación con gestores de aprovechamiento de RCD.</t>
  </si>
  <si>
    <t xml:space="preserve">Aprovechamiento de RCD provenientes del proceso de construcción de proyectos de ciudad.
Reporte Mesa de RCD. 
</t>
  </si>
  <si>
    <t>SDA/SCASP: Durante la vigencia de 2022  la Subdirección de Control Ambiental al Sector Público realizó  actuaciones técnicas de evaluación, control y seguimiento ambiental encaminadas a controlar el adecuado aprovechamiento de RCD provenientes del proceso de construcción de proyectos de ciudad asi: 
Cierre de pines:  99
Visita de seguimiento y control a EEP - PEI: 1218
Revisión plan de gestión RCD: 411
Revisión del aplicativo web RCD verificación de Toneladas de RCD dispuestas y aprovechadas:1101
Concepto técnico actuaciones sancionatorias EEP: 43
Informe técnico EEP- PEI :231
Concepto técnico evaluación o seguimiento POC: 176
Oficios de requerimiento POC: 123</t>
  </si>
  <si>
    <t>Reporte de los RCD aprovechados provenientes del proceso de construcción de proyectos de ciudad</t>
  </si>
  <si>
    <t>Controlar las toneladas de RCD provenientes del proceso de construcción de proyectos de ciudad, propendiendo por su aprovechamiento</t>
  </si>
  <si>
    <t>El valor $4.225.000.000 corrresponde a lo programado para 12 años.
Desde las competencias de la SCASP, el grupo Infraestructura y el aporte del proyecto metro primera línea realizó actividades de seguimiento y control a los RCD que se generan en el D.C., que permitieron controlar a diciembre de 2022 el aprovechamiento de  1.889.464,486 Ton de RCD de las  1.591.000 Ton de RCD programadas para la vigencia 2022 lo que corresponde a un cumplimiento del 118.75%.</t>
  </si>
  <si>
    <t xml:space="preserve">Definición de lineamientos para la gestión de RCD provenientes de proyectos de ciudad.
Reporte Mesa de RCD. </t>
  </si>
  <si>
    <t xml:space="preserve">SDA/SEGAE:  Desde la SDA se adelantó el proceso de formulación de un Decreto, en el que se definen los linemientos para la gestion de RCD en grandes proyectos de ciudad dentro del proyecto de decreto para la gestión de RCD. Estos se encuentran en el capitulo IV. Gestion integral de los RCD en Bogotá. Adicionalmente en el capitulo V de obligaciones dentro de los que se encuentran los grandes generadores. Tambien en el capitulo VII del proyecto de norma se dan lineamientos para la incorporacion de practicas circulares en la construcción.  El proyecto de decreto se encuentra en legal de la SDA para su expedición. </t>
  </si>
  <si>
    <t>Documento técnico que contenga los lineamentos de implementación y operación de infraestructuras para la gestión de RCD provenientes de pequeños generadores.</t>
  </si>
  <si>
    <t>Contar con lineamientos técnicos para la gestión de RCD provenientes de los proyectos de ciudad.</t>
  </si>
  <si>
    <t>Número de documentos técnicos elaborados/ Numeros de documentos técnicos programados</t>
  </si>
  <si>
    <t>IDU, SDA, SDHT, SDP, UAESP</t>
  </si>
  <si>
    <t>https://uaespdc-my.sharepoint.com/:b:/g/personal/angelica_beltran_uaesp_gov_co/EYDfCJmcZJVKjQr-iksFUqsBJFMvSW9MV56lx46QBL7XyA?e=UWlXds</t>
  </si>
  <si>
    <t xml:space="preserve">Gestión de sitios para el manejo RCD provenientes del proceso de construcción de proyectos de ciudad.
Reporte Mesa de RCD. </t>
  </si>
  <si>
    <t>SDA/SEGAE:Se realizó comité extraordinario de la Mesa de RCD el dia 5 de julio del 2022. , se definio que la SDA en colaboracion con las demas entidades responsables de la Meta realizaran este documento. Se esta elaborando herramienta arc gis donde se identifican los sitios potenciales para implementacion de puntos limpios y plantas de aprovechamiento</t>
  </si>
  <si>
    <t>Documento técnico en el que se identifiquen los sitios potenciales para la gestión de los RCD provenientes de proyectos de ciudad.</t>
  </si>
  <si>
    <t>Contar con un documento técnico en el que se identifiquen los sitios potenciales para la gestión de los RCD provenientes de proyectos de ciudad, además de la viabilización de los mismos</t>
  </si>
  <si>
    <t>Proyecto 4. Investigación, desarrollo e innovación en la gestión de RCD.</t>
  </si>
  <si>
    <t>Propender, en el Distrito Capital, por el aumento en la demanda de productos y subproductos provenientes de la transformación de los RCD recuperados.</t>
  </si>
  <si>
    <t>Disminuir la cantidad de RCD que son gestionados en sitios de disposición final, mediante la generación de nuevas alternativas para su gestión y transformación.</t>
  </si>
  <si>
    <t>Caracterización de RCD en puntos críticos y sitios de arrojo clandestino, generación de normas técnicas para materiales provenientes de RCD recuperados, desarrollo de medios que faciliten la interacción entre actores de la cadena, conformación de redes de investigación, generación de incentivos al aprovechamiento de RCD</t>
  </si>
  <si>
    <t>Caracterización de los RCD que se presentan en los puntos críticos y sitios de arrojo clandestino.
Reporte Subdirección de Aprovechamiento UAESP.</t>
  </si>
  <si>
    <t>Con el fin de conocer las caracteristicas y la cantidad de RCD que se generan en los puntos criticos, se desarrolla reunión con el grupo de RBL a fin de realizar articulación para realizar estudios de mercado para adelantar las caracterizaciones de los RCD, sin embargo, en virtud de la limitación de recursos, se determinó generar el contenido estratégico de esta actividad, para ser incluido en el Plan de Acción de la Subdirección de Aprovechamiento para ejecutarla en el año 2023.</t>
  </si>
  <si>
    <t>Estudio que contenga la caracterización de los RCD presentes en puntos críticos de la ciudad</t>
  </si>
  <si>
    <t>No se contó con recursos para realización caracterización.</t>
  </si>
  <si>
    <t>Realizar la caracterización de los RCD presentes en los puntos críticos y sitios de arrojo clandestino del Distrito.</t>
  </si>
  <si>
    <t xml:space="preserve">Número de caracterizaciones elaboradas / Número de caracterizaciones programadas </t>
  </si>
  <si>
    <t>en virtud de la limitación de recursos, se determinó generar el contenido estratégico de esta actividad, para ser incluido en el Plan de Acción de la Subdirección de Aprovechamiento para ejecutarla en el año 2023.</t>
  </si>
  <si>
    <t>https://uaespdc-my.sharepoint.com/:f:/g/personal/leidy_cruz_uaesp_gov_co/EofErOGUMSBEqCpOujsqe6UBUGBomR1YO20BenYb6cZOXw?e=GrIBfr</t>
  </si>
  <si>
    <t>Generación de normas técnicas para materiales provenientes de RCD reciclados
Reporte Subdirección de Aprovechamiento UAESP.</t>
  </si>
  <si>
    <t>La UAESP no genera normas técnicas, pero si apoya desde el punto de vista de la prestación del servicio público de aseo esta actividad. En las mesas distritales de RCD, con la participación de SDA, el IDU y la SDHT, se presentan los posibles requerimientos técnicos; hasta el momento no se han efectuado requerimientos directos a la entidad.</t>
  </si>
  <si>
    <t>1 norma</t>
  </si>
  <si>
    <t>Norma que contenga las características técnicas de los materiales generados a partir de RCD reciclados.</t>
  </si>
  <si>
    <t>Entidades distritales, entidades nacionales, gestores, academia, industria</t>
  </si>
  <si>
    <t>Contar con una norma que contenga las características técnicas de los materiales generados a partir de RCD reciclados, con el fin de dinamizar la inclusión de estos en nuevos ciclos productivos.</t>
  </si>
  <si>
    <t>Número de normas técnnicas elaboradas/ Número de normas técnicas programadas</t>
  </si>
  <si>
    <t>IDU, SDA, SDHT, UAESP</t>
  </si>
  <si>
    <t>Sin soporte</t>
  </si>
  <si>
    <t>Desarrollo de la bolsa de residuos y subproductos provenientes de RCD.
Reporte Subdirección de Aprovechamiento UAESP.</t>
  </si>
  <si>
    <t>Se adelantaron tres (3) reuniones durante el mes de julio de 2022, entre la subdirección de aprovechamiento y la oficina de asuntos legales, para identificar la posibilidad de  a través de un procesos de "concurso de meritos", realizar una consultoria para el desarrollo de la bolsa de residuos y subproductos provenientes de RCD.
Sin embargo, en virtud de la limitación de recursos, se determinó generar el contenido estratégico de esta actividad, para ser incluido en el Plan de Acción de la Subdirección de Aprovechamiento para ejecutarla en el año 2023.</t>
  </si>
  <si>
    <t>Desarrollo de un medio que de a conocer productos y subproductos provenientes de la gestión de RCD</t>
  </si>
  <si>
    <t>No se contó con recursos para realización del producto.</t>
  </si>
  <si>
    <t>Desarrollar un medio que de a conocer productos y subproductos provenientes de la gestión de RCD, con el fin de garantizar la inclusión de estos en nuevos ciclos productivos</t>
  </si>
  <si>
    <t>Número de medios implementados / Número de medios programados</t>
  </si>
  <si>
    <t>https://uaespdc-my.sharepoint.com/:f:/g/personal/leidy_cruz_uaesp_gov_co/Epk2TuGsjrxNmtX6GUZ3jzQBFtTrFoVb68tmiBBP119rhw?e=sMeY97</t>
  </si>
  <si>
    <t xml:space="preserve">Desarrollo de la bolsa de residuos y subproductos provenientes de RCD.
Reporte Mesa de RCD. </t>
  </si>
  <si>
    <t>SDA/SEGAE:  Se inicio el convenio con el Banco Interamericano de Desarrollo con el objeto de realizar Cooperación Técnica Regional No Reembolsable No. ATN/OC-19080-RG. Plataforma Colaborativa Regional para el Fortalecimiento de la Economía Circular de cara a la recuperación post COVID-19 y la mitigación del cambio climático; mediante este convenio se tiene se tiene contemplado el Desarrollo de una Plataforma en la que se articule la demanda y oferta de insumos reutilizables entre empresas, en esta plataforma se inlcuira entre otras corrientes, los residuos de construcción y demolición</t>
  </si>
  <si>
    <t>Desarrollar un medio que de a conocer productos y subproductos provenientes de la gestión de RCD, con el fin de garantizar la inclusión de estos Desarrollar un medio que de a conocer productos y subproductos provenientes de la gestión de RCD, con el fin de garantizar la inclusión de estos.
Año 1: 33%
Año 2: 66%
Año 3: 100%</t>
  </si>
  <si>
    <t>https://uaespdc-my.sharepoint.com/:b:/g/personal/angelica_beltran_uaesp_gov_co/EYDfCJmcZJVKjQr-iksFUqsBJFMvSW9MV56lx46QBL7XyA?e=mMREzA</t>
  </si>
  <si>
    <t>Estrategias de investigación para identificar otras formas de realizar tratamiento de RCD que no tengan una cadena definida.
Reporte Subdirección de Aprovechamiento UAESP.</t>
  </si>
  <si>
    <t>Para el año 2022 se programó y adelantó la socialización con las universidades se realiza la solicitud de proyectos de investigación a cadena de RCD a siete universidades.
Se recibieron las propuestas de las Universidades Piloto y de la Universidad Nacional, con propuestas para fortalecer el aprovechamiento de la cadena de RCD.
En adición se adelantó una propuesta de "documento técnico en el que se analicen las diferentes opciones y su pertenencia para incentivar la gestión de RCD en los diferentes actores de la cadena, así como desarrollar un medio que dé a conocer productos y subproductos provenientes de la gestión de RCD con el fin de garantizar la inclusión de estos en nuevos ciclos productos". 
Sin embargo, en virtud de la limitación de recursos, se determinó generar el contenido estratégico de esta actividad, para ser incluido en el Plan de Acción de la Subdirección de Aprovechamiento para ejecutarla en el año 2023.</t>
  </si>
  <si>
    <t>Estudio que identifique otras formas de realizar tratamiento de RCD que no tengan una cadena definida</t>
  </si>
  <si>
    <t>Elaborar un estudio en el que se identifiquen posibles formas de realizar tratamiento o gestión de RCD que no tienen una cadena definida para tal fin.</t>
  </si>
  <si>
    <t xml:space="preserve">Número de documentos técnicos elaborados / Número de documentos técnicos programados </t>
  </si>
  <si>
    <t xml:space="preserve"> $ 29.581.250 </t>
  </si>
  <si>
    <t>https://uaespdc-my.sharepoint.com/:f:/g/personal/leidy_cruz_uaesp_gov_co/EmSSXhGFtF9LrRqIi3EdMO4Bxv8O1r75wyyYWL5kKyABQA?e=dj3Nbg</t>
  </si>
  <si>
    <t>Se adelantó una propuesta de "documento técnico en el que se analicen las diferentes opciones y su pertenencia para incentivar la gestión de RCD en los diferentes actores de la cadena, así como desarrollar un medio que dé a conocer productos y subproductos provenientes de la gestión de RCD con el fin de garantizar la inclusión de estos en nuevos ciclos productos". 
Sin embargo, en virtud de la limitación de recursos, se determinó generar el contenido estratégico de esta actividad, para ser incluido en el Plan de Acción de la Subdirección de Aprovechamiento para ejecutarla en el año 2023.</t>
  </si>
  <si>
    <t>Desarrollo de un medio que facilite la interacción de los diferentes actores de la cadena de valor de los RCD</t>
  </si>
  <si>
    <t>Contar con un medio que facilite la interacción de los diferentes actores de la cadena de valor de los RCD.</t>
  </si>
  <si>
    <t>https://uaespdc-my.sharepoint.com/:f:/g/personal/leidy_cruz_uaesp_gov_co/Eox3--eFVpVEvjAeGoeBMoUBNYRoebUT1TrkypB0YqmUxw?e=9CTYGL</t>
  </si>
  <si>
    <t>Generación de incentivos relacionados con la gestión de RCD.
Reporte Subdirección de Aprovechamiento UAESP.</t>
  </si>
  <si>
    <t>En el proceso de generación de incentivos se han adelantado documentos de estudios previos y especificaciones técnicas para la contratación de una consultoría que identifique los incentivos.
Se adelantó una propuesta de "documento técnico en el que se analicen las diferentes opciones y su pertenencia para incentivar la gestión de RCD en los diferentes actores de la cadena, así como desarrollar un medio que dé a conocer productos y subproductos provenientes de la gestión de RCD con el fin de garantizar la inclusión de estos en nuevos ciclos productos". 
Sin embargo, en virtud de la limitación de recursos, se determinó generar el contenido estratégico de esta actividad, para ser incluido en el Plan de Acción de la Subdirección de Aprovechamiento para ejecutarla en el año 2023.</t>
  </si>
  <si>
    <t>Documento técnico que contenga los incentivos relacionados con la gestión de RCD</t>
  </si>
  <si>
    <t>Elaborar un documento técnico en el que se analicen las diferentes opciones y su pertinencia, para incentivar la gestión de RCD en los diferentes actores de la cadena</t>
  </si>
  <si>
    <t>Número de documentos técnicos elaborados / Número de documentos técnicos programados</t>
  </si>
  <si>
    <t>UAESP, SDA, SDHT</t>
  </si>
  <si>
    <t>https://uaespdc-my.sharepoint.com/:f:/g/personal/leidy_cruz_uaesp_gov_co/Eox3--eFVpVEvjAeGoeBMoUBNYRoebUT1TrkypB0YqmUxw?e=kvKNan</t>
  </si>
  <si>
    <t>PROGRAMA  GESTIÓN DE RESIDUOS SÓLIDOS EN EL ÁREA RURAL</t>
  </si>
  <si>
    <t>Proyecto 1. Gestión diferenciada para residuos sólidos en la ruralidad distrital</t>
  </si>
  <si>
    <t>Atención de la ruralidad mediante servicio público de aseo y esquemas diferenciales para la disminución de los impactos ambientales negativos por prácticas inadecuadas de manejo de residuos: quema, enterramiento y arrojo de residuos en cuerpos de agua</t>
  </si>
  <si>
    <t>Garantizar alternativas diferenciales para la gestión integral de residuos sólidos en zonas donde no sea viable técnicamente la prestación del servicio público</t>
  </si>
  <si>
    <r>
      <t xml:space="preserve">Documento que contenga el diagnóstico de las zonas rurales en cuanto al manejo de residuos sólidos, equipamientos e infraestructura rural y estado de las vías. 
Documento que contenga la caracterización de residuos sólidos en zonas rurales
Piloto de manejo insitu de residuos sólidos orgánicos e inorgánicos. 
Descripción de los productos esperados del proyecto. Por ejemplo las obras, estudios y capacitaciones terminadas. 
</t>
    </r>
    <r>
      <rPr>
        <b/>
        <sz val="8"/>
        <color indexed="10"/>
        <rFont val="Helvetica"/>
      </rPr>
      <t/>
    </r>
  </si>
  <si>
    <t>Realizar un diagnóstico de las zonas rurales en cuanto a población, así como las actividades productivas en la zona, equipamientos e infraestructura rural y estado de las vías.
Reporte SRBL-UAESP
Actividad año 1</t>
  </si>
  <si>
    <t>Se actualiza el diagnóstico realizado en el año 2021 considerando los cambios incroporados en el ordenamiento territorial a través del Decreto 555 de 2021 de diciembre de 2021. Se inlcuyen mas localidades al análisis considerando las nuevas áreas rurales que introduce el ordenamiento territorial vigente.</t>
  </si>
  <si>
    <t>1 Un documento diagnóstico</t>
  </si>
  <si>
    <t>Un documento técnico de diagnóstico que permita conocer las características físicas y socioeconómicas de la zona rural</t>
  </si>
  <si>
    <t>En 2021 y se replicará en 2028 para efectos de actualización del documento</t>
  </si>
  <si>
    <t>Area rural y de expansión del Distrito Capital</t>
  </si>
  <si>
    <t>Habitantes rurales y la administración del Distrito</t>
  </si>
  <si>
    <t>La metodología definida
por la consultoría</t>
  </si>
  <si>
    <t>Dos documentos que contengan el diagnóstico de las características físicas y socioeconómicas de la zona rurales de Bogotá.</t>
  </si>
  <si>
    <t xml:space="preserve">1 Un documento diagnóstico </t>
  </si>
  <si>
    <t>https://uaespdc-my.sharepoint.com/:f:/g/personal/maria_jaramillo_uaesp_gov_co/EsJ9F7ORF2FPnVRZcqU6XaIB87jJ5fMflIyyp4hyLNg-Ug?e=pVHU35</t>
  </si>
  <si>
    <t xml:space="preserve">Realizar una caracterización de los residuos sólidos que se producen en las zonas rurales del Distrito Capital.
Reporte Subdirección de Recolección Barrido y Limpieza -UAESP. </t>
  </si>
  <si>
    <t>No se realizó la caracterización de residuos en área rural. Se realizaron los anexos técnicos para adelantar el proceso de contratación.</t>
  </si>
  <si>
    <t>1 Un documento técnico de caracterización en la fuente</t>
  </si>
  <si>
    <t>Depender de la metodologia definida por la consultoria.</t>
  </si>
  <si>
    <t>El estudio de mercado fue dispendioso porque no se contraba con la oferta de laboratorios requeridos para los análisis de caracterización. Cuando se ajustó la propuesta no fue posible, por terminos realizar el proceso de seleccion abierta para contratación</t>
  </si>
  <si>
    <t>Se evalua la disponibilidad presupuestal para contratar consultoria en 2023</t>
  </si>
  <si>
    <t>Dos documentos que contengan la caracterización de residuos sólidos en la zona rural de Bogotá.</t>
  </si>
  <si>
    <t xml:space="preserve">1 Un documento técnico de caracterización en la fuente </t>
  </si>
  <si>
    <t xml:space="preserve">Diseñar modelo diferencial para la implementación de proyecto piloto de gestión de residuos sólidos insitu o local en la ruralidad.
Reporte Subdirección de Recolección Barrido y Limpieza -UAESP. </t>
  </si>
  <si>
    <t xml:space="preserve">Se implementó un modelo de recolección selectiva y planta de tratamiento de orgánicos en área rural de la localidad de Ciudad Bolivar. </t>
  </si>
  <si>
    <t>1 Un documento técnico que defina los modelos diferenciales para atender las zonas rurales</t>
  </si>
  <si>
    <t>modelos diferenciales para implementación de gestión de residuos sólidos en zonas de vivienda rural concentrada o viviendas dispersas rurales</t>
  </si>
  <si>
    <t>31 de diciembre-2022- Ajuste y actualización 2029</t>
  </si>
  <si>
    <t>Documento que contenga propuestas de modelos diferenciales para zonas rurales</t>
  </si>
  <si>
    <t>Un modelo diferencial de atención de las zonas rurales en el esquema de aseo implementado</t>
  </si>
  <si>
    <t>https://uaespdc-my.sharepoint.com/:f:/g/personal/maria_jaramillo_uaesp_gov_co/EsJ9F7ORF2FPnVRZcqU6XaIB87jJ5fMflIyyp4hyLNg-Ug?e=KaXLVN</t>
  </si>
  <si>
    <t>Proyecto 2. Ruralidad y necesidades en materia de estratificación</t>
  </si>
  <si>
    <t>Adecuada estratificación acorde a las normas nacionales y distritales que regulan el tema</t>
  </si>
  <si>
    <t>Propender por la articulación de las entidades competentes en materia de estratificación en zonas rurales</t>
  </si>
  <si>
    <t>un documento que contenga un plan de trabajo de la mesa técnica, Un documento que contenga la estratificación en area rural</t>
  </si>
  <si>
    <t xml:space="preserve">Propiciar y consolidar una mesa de trabajo interinstitucional en donde se definan las competencias, productos, tiempos relativos.
Reporte Subdirección de Recolección Barrido y Limpieza -UAESP. </t>
  </si>
  <si>
    <t>Se realizó solicitud de la mesa de trabajo para revisar de manera conjunta con la SDP el estado de estratificación en área rural, pero no se obtuvo respuesta por parte de la Secretaría. Por lo anterior no se dio cumplimiento a la actividad durante el año 2022.</t>
  </si>
  <si>
    <t>1 mesas técnicas al año</t>
  </si>
  <si>
    <t>una mesa técnicas al año</t>
  </si>
  <si>
    <t>Habitantes rurales y entidades del Distrito Capital</t>
  </si>
  <si>
    <t>Actas o Memorias de Reunion</t>
  </si>
  <si>
    <t>No se obtuvo respuesta a la solicitud de la SDP, que se realizó en el mes de diciembre de 2022.</t>
  </si>
  <si>
    <t>Se programará la reunión en el primer semestre de 2023.</t>
  </si>
  <si>
    <t>1 mesa técnicas al año</t>
  </si>
  <si>
    <t>Se ejecutará en 2023</t>
  </si>
  <si>
    <t>UAESP, Catastro Distrital, Secretaría Distrital de Planeación y alcaldías Locales</t>
  </si>
  <si>
    <t>https://uaespdc-my.sharepoint.com/:b:/g/personal/maria_jaramillo_uaesp_gov_co/Eb2_vpxuub5Kg4F0Z3IYJk0B4JnB8isHx85oLdDZWfUCeQ?e=gQUteU</t>
  </si>
  <si>
    <t xml:space="preserve">Documento técnico compilatorio que identifique las necesidades en materia de estratificación de acuerdo con la metodología para tal fin en áreas rurales.
Reporte Subdirección de Recolección Barrido y Limpieza -UAESP. </t>
  </si>
  <si>
    <t>Se continua con la actualización del visor de usuarios y estratificación que es el insumo para la construcción del documento.</t>
  </si>
  <si>
    <t>un documento</t>
  </si>
  <si>
    <t>Presentar las novedades y necesidades de estratificación</t>
  </si>
  <si>
    <t>No se avanzo en el documento durante el 2022 ya que se encontraba en actualización la información base de usuarios y estratificación</t>
  </si>
  <si>
    <t>En el 2023 se proyectara el documento</t>
  </si>
  <si>
    <t>Un documento técnico</t>
  </si>
  <si>
    <t>https://www.arcgis.com/apps/instant/interactivelegend/index.html?appid=147426898b9e486ca32597df137b0766</t>
  </si>
  <si>
    <t>Proyecto 3. Incorporación paulatina de actividades complementarias en la ruralidad</t>
  </si>
  <si>
    <t>Percepción positiva en la prestación del servicio público de aseo en las áreas rurales como medida de saneamiento básico que mejora las condiciones de vida</t>
  </si>
  <si>
    <t>Mejorar la calidad de prestación del servicio público de aseo en las áreas donde se determine su viabilidad</t>
  </si>
  <si>
    <t>Un documento que contenga la siguiente información: Diagnóstico de las características físicas y socioeconómicas (catastro de ususarios rurales), para determinar necesidades de prestación de servicio para actividades complementarias diferentes a R y T, Diagnóstico participativo con cartografía social que determine las necesidades de la prestación de servicio para actividades complementarias diferentes a R y T, inventario de zonas rurales priorizadas que podrían ser atendidas por el servicio público de aseo en actividades complementarias de acuerdo a parámetros de planificación.</t>
  </si>
  <si>
    <t xml:space="preserve">Ejecutar las actividades complementarias de forma diferencial y priorizada por las comunidades rurales según el diagnostico.
Reporte Subdirección de Recolección Barrido y Limpieza -UAESP. </t>
  </si>
  <si>
    <t>Se presentó la propuesta para incluir la actividad de barrido en la localidad de San Cristobal, considerando el diagnóstico adelantado para el año 2021 y 2022. Sien embargo la linea base con la inclusión de este sector no ha sido actualizada.</t>
  </si>
  <si>
    <t>Actividaes complementarias priorizadas deacuerdo con diagnóstico</t>
  </si>
  <si>
    <t>Actividaes complementarias Ejecutadas según el diagnóstico</t>
  </si>
  <si>
    <t xml:space="preserve">Informes presentados por la consultora externa donde se incluye las necesidades de actividades complementarias en las zonas priorizadas  </t>
  </si>
  <si>
    <t>Dificultades en el cobro tarifario de la actividad de barrido para zona rural.</t>
  </si>
  <si>
    <t>Se emite concepto basado en el diagnostico de prestación llevado a cabo durante los años 2021 y 2022 para considerar el barrio de San Luis en la localidad de San Cristobal con comportamiento urbano en terminos de prestación del servicio.</t>
  </si>
  <si>
    <t>prestación del servicio de aseo con actividades complementarias en zonas rurales identificadas</t>
  </si>
  <si>
    <t xml:space="preserve">Actividades complementarias priorizadas de acuerdo con diagnóstico </t>
  </si>
  <si>
    <t>El costo de las actividades complementarias serán cobradas vía tarifa</t>
  </si>
  <si>
    <t>https://uaespdc-my.sharepoint.com/:f:/g/personal/maria_jaramillo_uaesp_gov_co/EsJ9F7ORF2FPnVRZcqU6XaIB87jJ5fMflIyyp4hyLNg-Ug?e=swirBU</t>
  </si>
  <si>
    <t>PROGRAMA GESTIÓN DE RIESGOS</t>
  </si>
  <si>
    <t>Proyecto 1. Estrategias para el aumento del conocimiento del riesgo en los escenarios asociados a la gestión integral de residuos sólidos en el Distrito.</t>
  </si>
  <si>
    <t>El Distrito Capital fortalecerá el conocimiento de los riesgos asociados a la gestión integral de residuos sólidos</t>
  </si>
  <si>
    <t>Elaborar estudios que permitan aumentar el conocimiento de los riesgos asociados a la gestión integral de residuos sólidos</t>
  </si>
  <si>
    <t>Documento compilatorio de escenarios de riesgo asociados a la gestión integral de residuos sólidos, documento de articulación de las estrategias institucionales de respuesta.</t>
  </si>
  <si>
    <t xml:space="preserve">Identificar, priorizar y caracterizar escenarios de riesgo asociados a la gestión integral de residuos sólidos por localidad.
Reporte Subdirección de Disposición Final - UAESP. 
</t>
  </si>
  <si>
    <t>Se consolida versión 2022 del DOCUMENTO IDENTIFICACIÓN DE ESCENARIOS DE RIESGOS ASOCIADOS A LA GESTIÓN INTEGRAL DE RESIDUOS SÓLIDOS - PROGRAMA DE GESTIÓN DE RIESGOS 2022.
Durante la vigencia 2022 se realizaron 4 reuniones en conjunto con IDIGER el 12 de mayo, 22 de junio, 16 de noviembre y 5 de diciembre en las cuales se esta abordando en mesa de trabajo de  escenario de riesgos "Grandes Operaciones Relleno Sanitario Doña Juana" para la caracterización de los riesgos identificados para la Localidad Ciudad Bolívar.</t>
  </si>
  <si>
    <t>Documento técnico que compile los escenarios de riesgo asociados a residuos sólidos identificados y priorizados</t>
  </si>
  <si>
    <t>Comunidad, prestadores, administración, Consejo Local de Gestión del Riesgo y Cambio Climático -CLGRCC-.</t>
  </si>
  <si>
    <t>Revisión documental, Visitas de campo</t>
  </si>
  <si>
    <t>Contar con un documento técnico que compile la Identificación, priorización y caracterización de los escenarios de riesgo asociados a la gestión integral de residuos sólidos, por Localidad.</t>
  </si>
  <si>
    <t>Documento técnico que compile los escenarios de riesgos asociados a residuos sólidos identificados y priorizados</t>
  </si>
  <si>
    <t xml:space="preserve">No se presenta ejecución financiera para la ejecución de esta actividad. </t>
  </si>
  <si>
    <t>UAESP, Prestadores del servicio de aseo, alcaldías Locales</t>
  </si>
  <si>
    <t>https://uaespdc-my.sharepoint.com/:f:/g/personal/angelica_beltran_uaesp_gov_co/Ek_vzfB_Y4BEvHvF9037EhEBQgISR1OVDSwW6nVTIjhhUg?e=3ECQH4</t>
  </si>
  <si>
    <t xml:space="preserve">Identificar, priorizar y caracterizar escenarios de riesgo asociados a la gestión integral de residuos sólidos por localidad.
Reporte Subdirección de Aprovechamiento UAESP. </t>
  </si>
  <si>
    <t>Se actualiza el componente de aprovechamiento en el documento general de "Identificación de escenarios de riesgos asociadoos a la GIRS"</t>
  </si>
  <si>
    <t>https://uaespdc-my.sharepoint.com/:w:/g/personal/leidy_cruz_uaesp_gov_co/EdSWCgNzEE9EspDv61e8lAEBUowOpYRjWKL03nl8-SEMJA?e=Gufx7y</t>
  </si>
  <si>
    <t xml:space="preserve">Identificar, priorizar y caracterizar escenarios de riesgo asociados a la gestión integral de residuos sólidos por localidad.
Reporte Subdirección de Recolección, Barrido y Limpieza UAESP. 
</t>
  </si>
  <si>
    <t>Se consolida versión 2022 del DOCUMENTO IDENTIFICACIÓN DE ESCENARIOS DE RIESGOS ASOCIADOS A LA GESTIÓN INTEGRAL DE RESIDUOS SÓLIDOS - PROGRAMA DE GESTIÓN DE RIESGOS 2022.</t>
  </si>
  <si>
    <t>https://uaespdc-my.sharepoint.com/:f:/g/personal/angelica_beltran_uaesp_gov_co/EgWEchqUBaZBhUR7wbeL_doBPYci9Kvk4ovH7bLh_mLKdA?e=gHyBnA</t>
  </si>
  <si>
    <r>
      <t>Realizar la construcción conjunta de un documento propuesta entre las entidades que articule las estrategias institucionales de respuesta frente a la posible materialización de emergencias.</t>
    </r>
    <r>
      <rPr>
        <sz val="8"/>
        <color rgb="FF4472C4"/>
        <rFont val="Helvetica"/>
        <family val="2"/>
      </rPr>
      <t xml:space="preserve">
Reporte Subdirección de Recolección, Barrido y Limpieza UAESP.</t>
    </r>
  </si>
  <si>
    <t>En cumplimiento a las actividades 2, 1 y 1,2 y 3 de los proyectos 1, 2 y 3,   se presenta versión 2022 del DOCUMENTO TÉCNICO DE MEDIDAS DE ACTUACIÓN Y DE REDUCCIÓN DE RIESGOS IDENTIFICADOS ASOCIADOS CON LA GESTIÓN INTEGRAL DE RESIDUOS SÓLIDOS, el cual se divide en las siguientes dos secciones:
Sección 1 - Documento propuesta entre las entidades que articule las estrategias institucionales de respuesta frente a la posible materialización de emergencias asociadas con la gestión integral de residuos sólidos:
Sección 2 - Documento propuesta de medidas de reducción (intervención prospectiva e intervención correctiva) del riesgo para el servicio público de aseo, partiendo de los escenarios previamente identificados</t>
  </si>
  <si>
    <t>Documento técnico que contenga la articulación de estrategias institucionales de respuesta frente a la posible materialización de emergencias</t>
  </si>
  <si>
    <t>Comunidad, prestadores, administración, CLGRCC</t>
  </si>
  <si>
    <t>Contar con un documento técnico en el que se defina la articulación de estrategias institucionales de respuesta frente a la posible materialización de emergencias.</t>
  </si>
  <si>
    <t>Documento técnico que contenga la articulación de estrategias institucionales de respuesta frente a la posible materializacion de emergencias</t>
  </si>
  <si>
    <t>UAESP, Prestadores del servicio de aseo, alcaldías Locales, Bomberos, Defensa Civil</t>
  </si>
  <si>
    <t xml:space="preserve">Realizar la construcción conjunta de un documento propuesta entre las entidades que articule las estrategias institucionales de respuesta frente a la posible materialización de emergencias.
Reporte Subdirección de Aprovechamiento UAESP. </t>
  </si>
  <si>
    <t>Desde la Subdirección de Aprovechamiento no se tiene incidencia en la articulación con institucionales de respuesta frente a la posible materialización de emergencias.
Este manejo se establece en los terminos descritos en la sección 1 y 2 del documento "Identificación de escenarios de riesgos asociadoos a la GIRS", formulado por la Subdirección de RBL.</t>
  </si>
  <si>
    <t>Proyecto 2. Estrategias interinstitucionales para la reducción del riesgo relacionado con la gestión integral de residuos sólidos.</t>
  </si>
  <si>
    <t>El Distrito Capital generará acciones enfocadas a la reducción de los riesgos asociados a la gestión integral de residuos sólidos</t>
  </si>
  <si>
    <t>Elaborar e implementar estrategias que permitan mejorar la reducción de los riesgos asociados a la gestión integral de residuos sólidos</t>
  </si>
  <si>
    <t>Documento con las medidas para la reducción de los riesgos asociados, implementación de medidas de reducción del riesgo.</t>
  </si>
  <si>
    <r>
      <t>Realizar un documento técnico que defina las medidas de reducción (intervención prospectiva e intervención correctiva) del riesgo para el servicio público de aseo, partiendo de los escenarios previamente identificados.</t>
    </r>
    <r>
      <rPr>
        <sz val="8"/>
        <color rgb="FF4472C4"/>
        <rFont val="Helvetica"/>
        <family val="2"/>
      </rPr>
      <t xml:space="preserve">
Reporte Subdirección de Recolección, Barrido y Limpieza UAESP. </t>
    </r>
  </si>
  <si>
    <t>Documento técnico que defina medidas de reducción del riesgo</t>
  </si>
  <si>
    <t>Cada localidad y escenario de riesgo presenta contextos diversos frente a la minimización y prevención de los riesgos, ya que compromete también acciones de articulación específicass; es por  por ello la dificultad que demanda la consolidación de 640 fichas.</t>
  </si>
  <si>
    <t> </t>
  </si>
  <si>
    <t>Contar con un documento técnico que defina las medidas de reducción (intervención prospectiva e intervención correctiva) del riesgo para el servicio público de aseo, partiendo de los escenarios previamente identificados</t>
  </si>
  <si>
    <t xml:space="preserve">Documento técnico que defina medidas de reducción del riesgo </t>
  </si>
  <si>
    <t xml:space="preserve"> $                                                 -  </t>
  </si>
  <si>
    <t>UAESP, Prestadores del servicio de aseo, Alcaldías Locales</t>
  </si>
  <si>
    <t xml:space="preserve">Realizar un documento técnico que defina las medidas de reducción (intervención prospectiva e intervención correctiva) del riesgo para el servicio público de aseo, partiendo de los escenarios previamente identificados
Reporte Subdirección de Aprovechamiento UAESP. </t>
  </si>
  <si>
    <r>
      <t>Implementación de medidas de reducción del riesgo para el servicio público de aseo, partiendo de los escenarios previamente identificados.</t>
    </r>
    <r>
      <rPr>
        <sz val="8"/>
        <color rgb="FF4472C4"/>
        <rFont val="Helvetica"/>
        <family val="2"/>
      </rPr>
      <t xml:space="preserve">
Reporte Sundirección de Recolección, Barrido y Limpieza UAESP. </t>
    </r>
  </si>
  <si>
    <t>A cierre de 2022 se realizaron formulaciones propuestas de medidas de reduccipon como se presenta en el documento relacionado en el P2A1, por lo que se pretende para 2023 adelantar los procesos de concertación para las correspondientes implementaciones en acuerdo con las entidades ejecutoras. Sin perjuicio de lo anterior, por parte de la UAESP todas las medidas de reducción se implementan a través de la participación de la entidad en los reportes de las correspondientes Mesas de Manejo y conocimiento del Riesgo lideradas por el IDIGER, así como en el  ejercicio mismo de la supervisión que adelanta la Subdirección de RBL al esquema de prestación del servicio público de aseo.</t>
  </si>
  <si>
    <t xml:space="preserve">Documentos soportes </t>
  </si>
  <si>
    <t>Medidas de reducción implementadas</t>
  </si>
  <si>
    <t>7 años</t>
  </si>
  <si>
    <t>Cada actor público y privado determina las acciones y cómo implementarlas, desde la lideración del Programa, se ha dificultado el logro de objetivos de concertación, por tanto las medidas propuestas para actores externos de la UAESP corresponde a una propuesta que deberá surtir un proceso de validación interinstitucional.</t>
  </si>
  <si>
    <t xml:space="preserve">Contar con soportes de las medidas de reducción implementadas. </t>
  </si>
  <si>
    <t>Medidas de reducción del riesgo implementadas</t>
  </si>
  <si>
    <r>
      <t>Informes de Supervisión, Monitoreo y Control a la prestación del servicio público de aseo:</t>
    </r>
    <r>
      <rPr>
        <b/>
        <sz val="8"/>
        <rFont val="Helvetica"/>
        <family val="2"/>
      </rPr>
      <t xml:space="preserve">
https://www.uaesp.gov.co/content/informes-supervision-y-control-rbl</t>
    </r>
  </si>
  <si>
    <t>Proyecto 3. Estrategias interinstitucionales para el manejo de posibles emergencias relacionadas o que afecten a la gestión integral de residuos sólidos.</t>
  </si>
  <si>
    <t>El Distrito Capital generará acciones enfocadas al manejo de los riesgos asociados a la gestión integral de residuos sólidos</t>
  </si>
  <si>
    <t>Desarrollar documentos enfocados al manejo de los riesgos asociados a la gestión integral de residuos sólidos</t>
  </si>
  <si>
    <t>Documento con las optimización de la capacidad de respuesta a la posibles emergencias, elaboración de batería de indicadores de gestión, articulación de los Planes de Gestión del Riesgo de Desastres de las Entidades Públicas y Privadas (PGRDEPP) de los prestadores del servicio público de aseo.</t>
  </si>
  <si>
    <r>
      <rPr>
        <sz val="8"/>
        <color rgb="FF000000"/>
        <rFont val="Helvetica"/>
      </rPr>
      <t xml:space="preserve">Optimización de las capacidades de preparación y de respuesta por las entidades competentes frente a las posible emergencias o desastres que afecten la gestión integral de residuos sólidos.
</t>
    </r>
    <r>
      <rPr>
        <sz val="8"/>
        <color rgb="FF4472C4"/>
        <rFont val="Helvetica"/>
      </rPr>
      <t xml:space="preserve">Subdirección de Recolección Barrido y Limpieza UAESP. </t>
    </r>
  </si>
  <si>
    <t>En cumplimiento a las actividades 2, 1 y 1,2 y 3 de los proyectos 1, 2 y 3,   se presenta versión 2022 del DOCUMENTO TÉCNICO DE MEDIDAS DE ACTUACIÓN Y DE REDUCCIÓN DE RIESGOS IDENTIFICADOS ASOCIADOS CON LA GESTIÓN INTEGRAL DE RESIDUOS SÓLIDOS, el cual se divide en las siguientes dos secciones:
Sección 1 - Documento propuesta entre las entidades que articule las estrategias institucionales de respuesta frente a la posible materialización de emergencias asociadas con la gestión integral de residuos sólidos: 
Sección 2 - Documento propuesta de medidas de reducción (intervención prospectiva e intervención correctiva) del riesgo para el servicio público de aseo, partiendo de los escenarios previamente identificados</t>
  </si>
  <si>
    <t>Documento con la ruta de respuesta frente a posibles emergencias</t>
  </si>
  <si>
    <t>Revisión documental, Visita de campo</t>
  </si>
  <si>
    <t>Optimizar la atención por las entidades competentes de las solicitudes y eventos que generan riesgo o emergencias asociados a la GIRS o que afecten a la misma.</t>
  </si>
  <si>
    <t xml:space="preserve">Documento con la ruta de respuesta frente a posibles emergencias </t>
  </si>
  <si>
    <t>Optimización de las capacidades de preparación y de respuesta por las entidades competentes frente a las posible emergencias o desastres que afecten la gestión integral de residuos sólidos.
Reporte Subdirección de Aprovechamiento UAESP.</t>
  </si>
  <si>
    <r>
      <rPr>
        <sz val="8"/>
        <color rgb="FF000000"/>
        <rFont val="Helvetica"/>
      </rPr>
      <t>Generar indicadores de impacto y de gestión para medir la efectividad de la armonización entre los planes y programas.
S</t>
    </r>
    <r>
      <rPr>
        <sz val="8"/>
        <color rgb="FF4472C4"/>
        <rFont val="Helvetica"/>
      </rPr>
      <t xml:space="preserve">ubdirección de Recolección Barrido y Limpieza UAESP. </t>
    </r>
  </si>
  <si>
    <t>Documento con indicadores que midan la efectividad de la armonización entre el PGIRS y PGRCC</t>
  </si>
  <si>
    <t>Generar una lista indicadores para medir el impacto y la gestión interinstitucional.</t>
  </si>
  <si>
    <t xml:space="preserve">Documento con indicadores que midan la efectividad de la armonización entre el PGIRS y PGRCC </t>
  </si>
  <si>
    <t>UAESP, Prestadores del servicio de aseo, Alcaldías Locales, Bomberos, Defensa Civil</t>
  </si>
  <si>
    <t>Generar indicadores de impacto y de gestión para medir la efectividad de la armonización entre los planes y programas.
Reporte Subdirección de Aprovechamiento UAESP.</t>
  </si>
  <si>
    <r>
      <rPr>
        <sz val="8"/>
        <color rgb="FF000000"/>
        <rFont val="Helvetica"/>
      </rPr>
      <t xml:space="preserve">Articular los Planes de Gestión del Riesgo de Desastres de las Entidades Públicas y Privadas (PGRDEPP) de los prestadores de aseo en el Distrito.
</t>
    </r>
    <r>
      <rPr>
        <sz val="8"/>
        <color rgb="FF4472C4"/>
        <rFont val="Helvetica"/>
      </rPr>
      <t xml:space="preserve">Subdirección de Recolección Barrido y Limpieza UAESP. </t>
    </r>
  </si>
  <si>
    <t>Documento que articules los Planes de Gestión del Riesgo de Desastres de las Entidades Públicas y Privadas (PGRDEPP) de los prestadores del servicio público de aseo.</t>
  </si>
  <si>
    <t>Entidades Distritales, prestadores del servicio de aseo</t>
  </si>
  <si>
    <t>Contar con un documento que articule los Planes de Gestión del Riesgo de Desastres de las Entidades Públicas y Privadas (PGRDEPP) de los prestadores del servicio público de aseo.</t>
  </si>
  <si>
    <t xml:space="preserve">Documento que articules los Planes de Gestión del Riesgo de Desastres de las Entidades Públicas y Privadas (PGRDEPP) de los prestadores del servicio público de aseo. </t>
  </si>
  <si>
    <t>Articular los Planes de Gestión del Riesgo de Desastres de las Entidades Públicas y Privadas (PGRDEPP) de los prestadores de aseo en el Distrito.
Reporte Subdirección de Aprovechamiento UAESP.</t>
  </si>
  <si>
    <t xml:space="preserve">Articular los Planes de Gestión del Riesgo de Desastres de las Entidades Públicas y Privadas (PGRDEPP) de los prestadores de aseo en el Distrito.
Reporte Subdirección de Disposición Final UAESP. </t>
  </si>
  <si>
    <t>Durante la vigencia 2022 la SDF, se ha realizado seguimiento a las observaciones realizadas por parte de la interventoría al plan de gestión del riesgo y plan de emergencia y contingencia elaborado por el concesionario de disposición final mediante 8 comités.</t>
  </si>
  <si>
    <t>https://uaespdc-my.sharepoint.com/:f:/g/personal/carlos_borda_uaesp_gov_co/El4TXuQ6IfxMjfC0AJfmwSkByzhZFK7JVILOVYDDMvGJmg?e=Eq0RFv</t>
  </si>
  <si>
    <t>PROGRAMA DE CULTURA CIUDADANA</t>
  </si>
  <si>
    <t>Proyecto 1. Cultura ciudadana en el conocimiento de la gestión de residuos.</t>
  </si>
  <si>
    <t>Aumentar el conocimiento acerca de la gestión de residuos.</t>
  </si>
  <si>
    <t>Divulgación de información acerca de consumo responsable, economía circular y separación en la fuente.</t>
  </si>
  <si>
    <t>El contenido de la pedagogía se orientará a fomentar la conciencia ciudadana acerca de la magnitud de residuos que produce con sus hábitos de consumo, el tiempo que toma la descomposición de materiales, los altos costos del procesamiento de residuos, los efectos negativos ambientales, la necesidad de reducir las “sobras de comida” y de aprovechar los residuos orgánicos, haciendo énfasis en la responsabilidad individual y colectiva en materia de consumo y de producción responsable. Se incluirán contenidos sobre cadenas productivas de aprovechamiento de residuos que generen beneficios económicos tangibles, fomentando una economía circular en la que los residuos aprovechables se reincorporen a los circuitos productivos. Se proporcionará información acerca de residuos reciclables y no reciclables, caracterización de los residuos sólidos, cómo entregar limpios y secos los residuos; se informará sobre prácticas y procesos inadecuados de manejo de residuos, y los resultados para la labor de los recicladores, incluyendo información acerca de las rutas de recolección. Se incluirá información acerca del marco normativo alrededor de los procesos de gestión de residuos.</t>
  </si>
  <si>
    <t xml:space="preserve">Creación de acciones de educación en gestión de residuos para niveles educativos y territoriales. Generar intervenciones y activaciones pedagógicas sobre gestión de residuos (en actividades masivas como eventos deportivos, conciertos o actividades culturales, plazas de mercado, centros comerciales y transporte público).
Reporte Equipo Cultura Ciudadana, Subdirección de Aprovechamiento UAESP. </t>
  </si>
  <si>
    <t>Realización de Limpiatones y Llantatón, en jornadas simultaneas en las 20 localidades en articulación con la Secretaría de Gobierno; de tal modo, se promovieron cambios voluntarios de comportamiento, como el cuidado del entorno, la correcta separación de residuos y el mantenimiento del espacio público y lugares comunes; gestores sociales de la Unidad abordaron el territorio con acciones en campo de pedagogía, embellecimiento y limpieza interviniendo zonas señaladas como las más afectadas fomentando la articulación con los actores involucrados (gestores locales, operadores, las organizaciones de recicladores, los voluntarios, entre otros), promoviendo el uso adecuado de cestas y contenedores con mensajes de apropiación del mobiliario público de la ciudad, divulgando cifras de cestas y contenedores con los que cuenta Bogotá, los daños que sufren y cómo pueden reportar su afectación</t>
  </si>
  <si>
    <t>24 talleres y metodologías, 4 cada año durante 6 años</t>
  </si>
  <si>
    <t>Acciones de educación en gestión de residuos</t>
  </si>
  <si>
    <t>6 años</t>
  </si>
  <si>
    <t>Revision documenal levantamiento de campo</t>
  </si>
  <si>
    <t>Aumentar el conocimiento acerca de la gestión de residuos sólidos.</t>
  </si>
  <si>
    <t>4 Talleres y metodologias conocimiento sobre gestion de residuos</t>
  </si>
  <si>
    <t>No se puede determinar</t>
  </si>
  <si>
    <t xml:space="preserve">No se allegarón los soportes del cumplimiento de esta actividad. </t>
  </si>
  <si>
    <t xml:space="preserve">Creación de herramientas pedagógicas: correo masivo, información en la factura del servicio de aseo, cuentos infantiles, caracterización de residuos, guion de pedagogía en calle, videos, presentaciones, aplicación interactiva. Activar escuela de gestión de residuos.
Reporte Equipo Cultura Ciudadana, Subdirección de Aprovechamiento UAESP. </t>
  </si>
  <si>
    <t>Reporte en el primer semestre de 2022</t>
  </si>
  <si>
    <t>12 herramientas, 2 cada año durante 6 años</t>
  </si>
  <si>
    <t>Caja de herramientas para la pedagogía sobre gestión de residuos</t>
  </si>
  <si>
    <t xml:space="preserve">Revisión documental, levantamiento en campo </t>
  </si>
  <si>
    <t>2 Herramientas conocimiento sobre residuos solidos</t>
  </si>
  <si>
    <t xml:space="preserve">Desarrollo de acciones pedagógicas a niveles territoriales (hogar, barrio, UPZ, localidad) con actores del sistema de gestión de residuos (recicladores, organizaciones ambientales, académicos, instituciones de gobierno) en diálogo de saberes y promoviendo articulación y corresponsabilidad interinstitucional.
Reporte Equipo Cultura Ciudadana, Subdirección de Aprovechamiento UAESP. </t>
  </si>
  <si>
    <t>Reciclatón. buscando promover la conciencia ambiental, incrementar el reciclaje y aprovechamiento de materiales, la -UAESP-, junto a las secretarías de Gobierno y Ambiente, realizó la Reciclatón por Bogotá, una jornada en la que, además de recibir y recoger el material aprovechable, se sensibilizó a los ciudadanos sobre el manejo de los residuos y sobre la importante labor que realiza diariamente la población recicladora en Bogotá. Más de 1.300 personas se sumaron a esta iniciativa, que tuvo puntos habilitados en las 20 localidades de la ciudad. En cada uno de estos puntos, organizaciones de recicladores participaron recogiendo el material y haciendo pedagogía a los ciudadanos para que separen sus residuos correctamente y entreguen todo clasificado en la bolsa blanca. La separación de los residuos y la clasificación del material aprovechable desde nuestras casas, lugares de estudio u oficinas, es una práctica que impacta positivamente a la ciudad, porque disminuye el entierro de residuos en Doña Juana, dignifica la labor de los recicladores de oficio de la ciudad y permite que Bogotá esté más limpia</t>
  </si>
  <si>
    <t>240 acciones. 1 acción pedagógica por localidad cada año</t>
  </si>
  <si>
    <t>Propuesta comunitaria acompañada y evaluada</t>
  </si>
  <si>
    <t>20 Acciones pedagocias, 1 por localidad</t>
  </si>
  <si>
    <t xml:space="preserve">Desarrollo de acciones pedagógicas en alianza con las instituciones educativas (jardines infantiles, colegios, institutos y universidades públicas y privadas) con impacto en el entorno familiar, vecinal y comunitario.
Reporte Equipo Cultura Ciudadana, Subdirección de Aprovechamiento UAESP. </t>
  </si>
  <si>
    <t>De acuerdo con la priorización de la Secretaría de Educación del Distrito, a través de su Programa Entornos Educativos Compartidos Protectores y Confiables, desde un enfoque de cultura ciudadana se trabajó por la recuperación y promoción de la adecuada gestión de residuos en el interior y alrededor de las instituciones educativas. Desde un enfoque participativo en el que el colegio es el actor principal en los procesos de transformación, mejoramiento y mantenimiento a partir de la identificación y atención a las problemáticas presentadas. Por parte del Equipo de Cultura Ciudadana, se adelantaron 123 acciones pedagógicas en procesos de capacitación a colegios y universidades, sensibilizando a 23.293 personas, con el propósito de mejorar el proceso de separación en la fuente y reducir el material que llega al Relleno Sanitario Doña Juana. Concientización en dignificar la labor de los recicladores de oficio, sensibilizando a la ciudadanía acerca de la importancia de entregar el material aprovechable a los recicladores de oficio, quienes son actores principales en la cadena del aprovechamiento.</t>
  </si>
  <si>
    <t>240 acciones pedagógicas. 20 por año</t>
  </si>
  <si>
    <t>Pedagogía sobre gestión de residuos</t>
  </si>
  <si>
    <t>UAESP - SDA</t>
  </si>
  <si>
    <t xml:space="preserve">Desarrollo de acciones pedagógicas en alianza con las instituciones educativas (jardines infantiles, colegios, institutos y universidades públicas y privadas) con impacto en el entorno familiar, vecinal y comunitario.
Reporte Secretaría Distrital de Ambiente. </t>
  </si>
  <si>
    <t>SDA/ OPEL: Durante la vigencia del 2022 los equipos pedagógicos de las Aulas Ambientales realizaron la gestión de actividades con instituciones educativas en el marco de la línea de profundización Separación y Manejo de Residuos Sólidos, correspondiente al eje temático de Consumo Sostenible y Responsable, se ejecutaron 139 acciones pedagógicas vinculando a 22,682 participantes.Así mismo los equipos pedagógicos de Territorios realizaron la gestión de actividades con instituciones educativas en el marco de la línea de profundización Separación y Manejo de Residuos Sólidos, correspondiente al eje temático de Consumo Sostenible y Responsable, se ejecutaron 74 acciones pedagógicas vinculando a 17,661 participantes.</t>
  </si>
  <si>
    <t>Aumentar el conocimiento acerca de la gestión de residuos sólidos</t>
  </si>
  <si>
    <t>En las localidades de Engativá, Suba, San Cristóbal, Usme, Rafael Uribe y Usaquén, con los equipos pedagógicos de Aulas Ambientlaes se desarrollaron 139 acciones pedagógicas vinculando a 22,682 participantes
Con el equipo de Territorios  se desarrollaron 74 acciones pedagógicas, en las localidades de Antonio Nariño, Barrios Unidos, Bosa, Chapinero, Ciudad Bolívar, Engativá, Fontibón, Kennedy, Los Mártires, Puente Aranda, Rafael Uribe, San Cristóbal, Santa Fe, Suba, Teusaquillo, Usaquén y Usme, vinculando a 17,661 participantes.</t>
  </si>
  <si>
    <t>Teniendo en cuenta que el proyecto de inversión no cuenta con recursos específicos para el desarrollo de la actividad, se reportar el prespuesto total asigando para la línea de educación ambiental, el cual incluye el desarrollo de las estrategias de educación ambiental en torno a los 8 ejes temáticos, entre los que se encuentra el eje temático de Consumo Sostenible y Responsable</t>
  </si>
  <si>
    <t>Proyecto 2. Cultura ciudadana en las actitudes y prácticas sobre la gestión de residuos.</t>
  </si>
  <si>
    <t>Promover actitudes y prácticas adecuadas en la gestión de residuos.</t>
  </si>
  <si>
    <t>Aumentar las posibilidades de producir cambios significativos en los comportamientos de la ciudadanía acerca del manejo de sus residuos fomentando transformaciones en las actitudes y en las prácticas cotidianas, modificando los hábitos de vida y los patrones de consumo.</t>
  </si>
  <si>
    <t>Las cosas que hacemos con los residuos pueden modificarse por medio de la auto regulación que se activa cuando nos encontramos en espacios de interacción con otras personas y cuando se cuenta con más información acerca de cómo se manejan los residuos y acerca de quién lo hace. Se adelantarán acciones para promover el buen uso de bolsas, canecas, cestas, contenedores, en el hogar, en los lugares de trabajo y de relacionamiento social. Con un propósito de resignificación, se adelantarán acciones para presentar a Doña Juana, no como un relleno, sino como un predio de la ciudad dedicado a la gestión integral de los residuos. Se fomentará corresponsabilidad, reconocimiento, visibilizarían y acción conjunta de los actores en la gestión de residuos.</t>
  </si>
  <si>
    <t xml:space="preserve">Campañas de transformación del entorno y de cuidado del espacio comunitario en puntos críticos en alianza con las comunidades, con el propósito de generar apropiación del territorio y desnaturalizar el imaginario colectivo.
Reporte Equipo Cultura Ciudadana, Subdirección de Aprovechamiento UAESP. </t>
  </si>
  <si>
    <t>6 campañas a nivel ciudad. 1 por año</t>
  </si>
  <si>
    <t>Desnaturalización del imaginario colectivo y apropiación del territorio.</t>
  </si>
  <si>
    <t>Promover actitudes y prácticas adecuadas en la gestión de residuos sólidos.</t>
  </si>
  <si>
    <t>Número de puntos críticos atendidos</t>
  </si>
  <si>
    <t xml:space="preserve">Actividades de sensibilización y de orientación a la ciudadanía sobre buen uso de canecas, cestas y contenedores en el espacio público o en los lugares de relacionamiento social.
Reporte Equipo Cultura Ciudadana, Subdirección de Aprovechamiento UAESP. </t>
  </si>
  <si>
    <t xml:space="preserve">Reporte en el primer semestre de 2022. (Parceros en el marco de la campña No sea Mugre con Bogotá) </t>
  </si>
  <si>
    <t>12 campañas a nivel ciudad. 1 por año</t>
  </si>
  <si>
    <t>Cambios de comportamientos relacionados con mobiliario urbano (contenedores, canecas)</t>
  </si>
  <si>
    <t>1 campaña -cambios de comportamiento hacia el inmobiliario</t>
  </si>
  <si>
    <t xml:space="preserve">Campañas orientadas a cambios de comportamientos sobre la manera en la que los ciudadanos consumimos, generamos y nos deshacemos de los residuos en el espacio público.
Reporte Equipo Cultura Ciudadana, Subdirección de Aprovechamiento UAESP. </t>
  </si>
  <si>
    <t xml:space="preserve">Reporte en el primer semestre de 2022.. Campaña No sea Mugre con Bogotá, tiene como objeto: Sensibilizar y llevar un mensaje de corresponsabilidad a la ciudadanía sobre los residuos que se generan, su correcta disposición y cómo estos afectan el espacio público de Bogotá.
La campaña se centró en los siguientes mensajes que expresaban a la ciudadanía cómo no ser mugre con Bogotá: 
•	Respetando frecuencias y horarios de recolección.
•	Separando en la fuente.
•	No arrojando basura en la calle. 
•	Usando adecuadamente canecas y contenedores.
•	Disponiendo correctamente escombros y residuos voluminososEn el marco de la campaña No sea Mugre con Bogotá
1.	Evidenciar que los ciudadanos son parte del problema de arrojo de basuras en la ciudad con malos comportamientos.
2.	Generar conciencia (sentido de pertenencia) y cultura ciudadana en torno a la correcta disposición de residuos en el espacio público.
3.	Dar a conocer las normas que aplican a los ciudadanos y personas jurídicas que dispongan incorrectamente de estos residuos.
Contenidos Campaña “No Sea Mugre con Bogotá”
•	5 comerciales de televisión. 
•	6 cuñas radiales:
1.	Ser mugre desenamora. 
2.	Abandonar escombros es de mugres.
3.	Saque la basura solo cuando pasa el camión. 
4.	La basura a la caneca, no a la calle. 
5.	Si remodela no ensucie. 
6.	No sea mugre con los recicladores. 
•	5 diseños para eucoles en paraderos de buses. 
•	1 parrilla redes sociales (Contenidos pautados y orgánicos). </t>
  </si>
  <si>
    <t>Cambios de comportamientos en la manera en la que los ciudadanos consumimos, generamos y nos deshacemos de los residuos sólidos en el espacio público.</t>
  </si>
  <si>
    <t>Promover actitudes y prácticas adecuadas y responsables hacia el consumo y gestión de residuos sólidos en el espacio público.</t>
  </si>
  <si>
    <t>1 campaña- Cambios de comportamientos en la producción y el consumo</t>
  </si>
  <si>
    <t>UAESP - DADEP</t>
  </si>
  <si>
    <t xml:space="preserve">Campañas de resignificación del Relleno Doña Juana, presentado como terreno de gestión de residuos, como un predio, no un botadero, en el que además del enterramiento de residuos se divulguen proyectos de aprovechamiento.
Reporte Equipo Cultura Ciudadana, Subdirección de Aprovechamiento UAESP. </t>
  </si>
  <si>
    <t>Reporte en el primer semestre de 2022.</t>
  </si>
  <si>
    <t>6 campañas a nivel ciudad. 1por año</t>
  </si>
  <si>
    <t>Acciones de resignificación del Relleno Sanitario Doña Juana</t>
  </si>
  <si>
    <t>Revision documental, levantamiento en campo, encuestas.</t>
  </si>
  <si>
    <t>Cambio de imaginarios en la gestión de residuos</t>
  </si>
  <si>
    <t xml:space="preserve">1 campaña-Percepción del Relleno Sanitario Doña Juana </t>
  </si>
  <si>
    <t>https://uaespdc-my.sharepoint.com/:f:/r/personal/monica_bonilla_uaesp_gov_co/Documents/Evidencias%20PGIRS%20cultura%20ciudadana%202022/I%20SEMESTRE/Proyecto%203/Resignificaci%C3%B3n%20Do%C3%B1a%20Juana?csf=1&amp;web=1&amp;e=D34Cnl</t>
  </si>
  <si>
    <t xml:space="preserve">Acciones de visibilización de iniciativas privadas y comunitarias de cambio cultural orientadas a la gestión de residuos en intervenciones públicas.
Reporte Equipo Cultura Ciudadana, Subdirección de Aprovechamiento UAESP. </t>
  </si>
  <si>
    <t>Podcast historia de vida Mary Pachón
Difundimos la historia de vida de Mary Pachón, administradora de un conjunto residencial ubicado al norte de Bogotá, que, con el apoyo de la UAESP, ha sensibilizado a sus residentes para que hagan correcta separación, clasificación y entrega de residuos a las organizaciones de recicladores con quienes tiene alianzas estratégicas</t>
  </si>
  <si>
    <t>24 iniciativas de cambio cultural visibilizadas. 2 por año</t>
  </si>
  <si>
    <t>Fortalecer de iniciativas de cambio cultural</t>
  </si>
  <si>
    <t xml:space="preserve">2 acciones -Cambios de comportamientos en la gestión de residuos </t>
  </si>
  <si>
    <t xml:space="preserve">Actividades de reconocimiento y visibilización de los actores en la cadena de gestión de residuos, principalmente el reciclador.
Reporte Equipo Cultura Ciudadana, Subdirección de Aprovechamiento UAESP. </t>
  </si>
  <si>
    <t>Lina Murcia, ejemplo de tenacidad y compromiso del reciclaje en Bogotá
Historia de vida de esta mujer recicladora quien sacó a su hija adelante con el oficio del reciclaje, la recicladora invita a la ciudadanía a realizar adecuado manejo de los residuos y hacer entrega de los materiales a sus compañeros recicladores que operan en la ciudad</t>
  </si>
  <si>
    <t>24 iniciativas visibilizadas. 2 por año</t>
  </si>
  <si>
    <t>Fortalecer reconocimiento de actores</t>
  </si>
  <si>
    <t>Promover reconocimiento de los actores en la gestión de residuos</t>
  </si>
  <si>
    <t xml:space="preserve">2- iniciativas- Cambios de comportamientos en la gestión de residuos </t>
  </si>
  <si>
    <t>Proyecto 3. Cultura ciudadana en las emociones y valoraciones relacionados con la gestión de residuos</t>
  </si>
  <si>
    <t>Promover emociones y valoraciones positivas acerca de los residuos.</t>
  </si>
  <si>
    <t>Considerar las emociones y valoraciones en relación con los residuos, como la base para abordar hábitos, comportamientos automáticos y prácticas inadecuadas acerca de la gestión de residuos.</t>
  </si>
  <si>
    <t>Sensibilización sobre efectos ambientales y producción de residuos, destacando los impactos más críticos y las graves consecuencias. Informar sobre prácticas y procesos adecuados e inadecuados de manejo de residuos y sus consecuencias, sobre separación y aprovechamiento de residuos, acciones orientadas a la reducción de desperdicio de alimentos, conciencia sobre consumo y producción responsable y economía circular. 
Acciones que aumenten la visibilidad y el reconocimiento público a las experiencias de cambio de comportamientos sobre la adecuada gestión de los residuos.</t>
  </si>
  <si>
    <t xml:space="preserve">Campañas acerca de los beneficios de la separación y el aprovechamiento.
Reporte Equipo Cultura Ciudadana, Subdirección de Aprovechamiento UAESP. </t>
  </si>
  <si>
    <t>Reporte en el primer semestre de 2022.
Como disponer adecuadamente los residuos 
Comunicar sobre la importancia de disponer adecuadamente los residuos aprovechables, haciendo entrega al reciclador de oficio, así como sacar al camión los residuos de rechazo en los días y horarios estipulados. 
Alerta estamos disponiendo mal los residuos
Difusión de las medidas correctivas y sancionatorias que ha implementado la ciudad mediante la implantación de comparendos a ciudadanos y comercios por disponer mal sus residuos en las calles de la ciudad.</t>
  </si>
  <si>
    <t>24 campañas. 2 por año</t>
  </si>
  <si>
    <t>Promover emociones y valoraciones positivas acerca de los residuos sólidos.</t>
  </si>
  <si>
    <t xml:space="preserve">2 campañas -Sepracion y aprovechamiento. </t>
  </si>
  <si>
    <t>https://uaespdc-my.sharepoint.com/:f:/r/personal/monica_bonilla_uaesp_gov_co/Documents/Evidencias%20PGIRS%20cultura%20ciudadana%202022/I%20SEMESTRE/Proyecto%203/Campa%C3%B1as%20acerca%20de%20los%20beneficios%20de%20la%20separaci%C3%B3n%20y%20el%20aprovechamiento?csf=1&amp;web=1&amp;e=qFibjN</t>
  </si>
  <si>
    <t xml:space="preserve">Difusión mediante productos audiovisuales de los proyectos de aprovechamiento.
Reporte Equipo Cultura Ciudadana, Subdirección de Aprovechamiento UAESP. </t>
  </si>
  <si>
    <t>Mujeres lideran procesos de transformación de residuos aprovechables en Bogotá
Difusión sobre la historia de Graciela y Luz Mila, dos adultas mayores recicladoras de oficio, además de trabajar diariamente en el oficio del reciclaje, motivan y apoyan a otras mujeres de sus organizaciones a transformar los residuos que recuperan en artesanías</t>
  </si>
  <si>
    <t>6 difusiones. 1 por año</t>
  </si>
  <si>
    <t>Cambio de comportamientos en la gestión de residuos</t>
  </si>
  <si>
    <t>1 difusion -proyectos de aprovechamiento</t>
  </si>
  <si>
    <t>https://uaespdc-my.sharepoint.com/:f:/r/personal/monica_bonilla_uaesp_gov_co/Documents/Evidencias%20PGIRS%20cultura%20ciudadana%202022/I%20SEMESTRE/Proyecto%203/Difusi%C3%B3n%20mediante%20productos%20audiovisuales%20de%20los%20proyectos%20de%20aprovechamiento?csf=1&amp;web=1&amp;e=O3EhXf</t>
  </si>
  <si>
    <t xml:space="preserve">Difusión de información mediante productos audiovisuales sobre los beneficios de la economía circular.
Reporte Equipo Cultura Ciudadana, Subdirección de Aprovechamiento UAESP. </t>
  </si>
  <si>
    <t>La Organización de Recicladores Shalom es un ejemplo de economía circular
Divulgación de la gestión realizada por la organización de recicladores con el apoyo de la UAESP, quienes, a través de cuatro biodigestores transforman los residuos orgánicos en abono líquido y gas. El proceso es llamado biometanización y el resultado es utilizado en una huerta de la asociación y en un proyecto de cocina comunitaria que se desarrollará a mediano plazo.</t>
  </si>
  <si>
    <t>12 campañas. 1 por año</t>
  </si>
  <si>
    <t>1 campaña - economia circular</t>
  </si>
  <si>
    <t>https://uaespdc-my.sharepoint.com/:f:/r/personal/monica_bonilla_uaesp_gov_co/Documents/Evidencias%20PGIRS%20cultura%20ciudadana%202022/I%20SEMESTRE/Proyecto%203/Difusi%C3%B3n%20de%20informaci%C3%B3n%20mediante%20productos%20audiovisuales%20sobre%20los%20beneficios%20de%20la%20econom%C3%ADa%20circular?csf=1&amp;web=1&amp;e=uQY0xo</t>
  </si>
  <si>
    <t xml:space="preserve">Campaña de información acerca de prácticas y hábitos de consumo responsable.
Reporte Equipo Cultura Ciudadana, Subdirección de Aprovechamiento UAESP. </t>
  </si>
  <si>
    <t>Qué va en bolsa blanca recicladora
Sensibilización a la ciudadanía para que adopte buenas prácticas entorno a la racionalización de recursos desde su cotidianidad, como es el caso de productos de un solo uso, ahorro en los servicios públicos (agua – energía eléctrica) así como evitar los impactos contaminantes en las rutinas diarias.
Conjunto Residencial Corinto: ejemplo de adecuada separación de residuos orgánicos
Divulgación del caso de éxito que representa este multifamiliar que ya ha implementado buenas prácticas con la participación de sus residentes, sobre la correcta disposición y entrega de diferentes tipos de residuos a los operadores de aseo y a las organizaciones de recicladores que operan en esta zona de la ciudad.</t>
  </si>
  <si>
    <t>1 campaña -  prácticas y hábitos de consumo responsable.</t>
  </si>
  <si>
    <t xml:space="preserve">Visibilización en las redes sociales y en los medios de comunicación de la entidad y del distrito, de comportamientos cívicos, basados en la ética, los valores y el respeto de las normas asociadas a la gestión de residuos.
Reporte Equipo Cultura Ciudadana, Subdirección de Aprovechamiento UAESP. </t>
  </si>
  <si>
    <t>Avanzamos en el aprovechamiento de residuos orgánicos de la mano de organizaciones de recicladores  
Difusión del proceso que realiza la organización de recicladores MyM Universal, en donde convierte los residuos orgánicos, producto de alimentos crudos que son desechados y que a través de un proceso se convierten en abono orgánico que luego es usado para huertas y cultivos de la zona.</t>
  </si>
  <si>
    <t>1  campaña -comportamiento civico</t>
  </si>
  <si>
    <t>https://uaespdc-my.sharepoint.com/:f:/r/personal/monica_bonilla_uaesp_gov_co/Documents/Evidencias%20PGIRS%20cultura%20ciudadana%202022/I%20SEMESTRE/Proyecto%203/Visibilizaci%C3%B3n%20en%20las%20redes%20sociales%20y%20en%20los%20medios%20de%20comunicaci%C3%B3n%20de%20la%20entidad%20y%20del%20distrito,%20de%20comportamientos%20c%C3%ADvicos,%20basados%20en%20la%20%C3%A9tica,%20los%20valores%20y%20el%20respeto%20de%20las%20normas%20asociadas%20a%20la%20gesti%C3%B3n%20de%20residuos?csf=1&amp;web=1&amp;e=eKsEUA</t>
  </si>
  <si>
    <t xml:space="preserve">Campañas que propicien mecanismos de autorregulación y regulación social que generen cambios en la manera en la que los ciudadanos consumimos, generamos y nos deshacemos de los residuos en el espacio público.
Reporte Equipo Cultura Ciudadana, Subdirección de Aprovechamiento UAESP. </t>
  </si>
  <si>
    <t>Intervención en la carrilera de Los Mártires
Difusión de la gestión realizada dentro del proceso de intervención integral en espacio público de la ciudad, para reiterar la importancia de entregar los residuos al operador y/o recicladores y que no sean arrojados en espacio público. Así como brindar la oferta social de los servicios del distrito.</t>
  </si>
  <si>
    <t>12 campañas</t>
  </si>
  <si>
    <t>1 campaña -mecanismos de autoregulacion</t>
  </si>
  <si>
    <t>https://uaespdc-my.sharepoint.com/:f:/g/personal/angelica_beltran_uaesp_gov_co/Ek6-g5ZfxjlCrQTdRZtULjsBhb9PbLrw-NGuutwtEAJpRA?e=RPf3IZ</t>
  </si>
  <si>
    <t>http://nuevo.ambientebogota.gov.co/web/transparencia/ncsab
https://uaespdc-my.sharepoint.com/:f:/g/personal/angelica_beltran_uaesp_gov_co/Erkl1gMR6BNGvgNFzGI4mY4ByI9l7D-0l85akcpbsPpT1w?e=J6IUg0</t>
  </si>
  <si>
    <t>https://uaespdc-my.sharepoint.com/:f:/g/personal/angelica_beltran_uaesp_gov_co/EpDCmeCQDm5KsIxqjW-RBwsBH9woq9tuF29uqNDyf58XMg?e=YJ4cFX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</si>
</sst>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8" formatCode="&quot;$&quot;\ #,##0.00;[Red]\-&quot;$&quot;\ #,##0.00"/>
    <numFmt numFmtId="164" formatCode="_-* #,##0.00\ _€_-;\-* #,##0.00\ _€_-;_-* &quot;-&quot;??\ _€_-;_-@_-"/>
    <numFmt numFmtId="165" formatCode="_(&quot;$&quot;\ * #,##0.00_);_(&quot;$&quot;\ * \(#,##0.00\);_(&quot;$&quot;\ * &quot;-&quot;??_);_(@_)"/>
    <numFmt numFmtId="166" formatCode="[$-C0A]General"/>
    <numFmt numFmtId="167" formatCode="0.0%"/>
    <numFmt numFmtId="168" formatCode="_(&quot;$&quot;\ * #,##0_);_(&quot;$&quot;\ * \(#,##0\);_(&quot;$&quot;\ * &quot;-&quot;??_);_(@_)"/>
    <numFmt numFmtId="169" formatCode="&quot;$&quot;#,##0.00;[Red]\-&quot;$&quot;#,##0.00"/>
    <numFmt numFmtId="170" formatCode="&quot;$&quot;#,##0;[Red]\-&quot;$&quot;#,##0"/>
    <numFmt numFmtId="171" formatCode="&quot;$&quot;##,#00,,"/>
    <numFmt numFmtId="172" formatCode="&quot;$&quot;\ #,##0"/>
    <numFmt numFmtId="173" formatCode="#,##0\ &quot;€&quot;"/>
    <numFmt numFmtId="174" formatCode="_-[$$-409]* #,##0.00_ ;_-[$$-409]* \-#,##0.00\ ;_-[$$-409]* &quot;-&quot;??_ ;_-@_ "/>
  </numFmts>
  <fonts count="40" x14ac:knownFonts="1">
    <font>
      <sz val="11"/>
      <color theme="1"/>
      <name val="Calibri"/>
      <family val="2"/>
      <scheme val="minor"/>
    </font>
    <font>
      <sz val="8"/>
      <name val="Helvetica"/>
    </font>
    <font>
      <b/>
      <sz val="8"/>
      <color indexed="10"/>
      <name val="Helvetica"/>
    </font>
    <font>
      <b/>
      <sz val="8"/>
      <name val="Helvetica"/>
    </font>
    <font>
      <b/>
      <sz val="10"/>
      <name val="Helvetica"/>
    </font>
    <font>
      <sz val="9"/>
      <name val="Helvetica"/>
    </font>
    <font>
      <sz val="11"/>
      <color theme="1"/>
      <name val="Calibri"/>
      <family val="2"/>
      <scheme val="minor"/>
    </font>
    <font>
      <sz val="11"/>
      <color rgb="FF000000"/>
      <name val="Calibri"/>
      <family val="2"/>
    </font>
    <font>
      <sz val="12"/>
      <color theme="1"/>
      <name val="Calibri"/>
      <family val="2"/>
      <scheme val="minor"/>
    </font>
    <font>
      <sz val="8"/>
      <color theme="1"/>
      <name val="Helvetica"/>
    </font>
    <font>
      <b/>
      <sz val="9"/>
      <color theme="0"/>
      <name val="Helvetica"/>
    </font>
    <font>
      <b/>
      <sz val="9"/>
      <color rgb="FFFFFFFF"/>
      <name val="Helvetica"/>
    </font>
    <font>
      <sz val="11"/>
      <color theme="1"/>
      <name val="Helvetica"/>
    </font>
    <font>
      <sz val="8"/>
      <color rgb="FF000000"/>
      <name val="Helvetica"/>
    </font>
    <font>
      <b/>
      <sz val="14"/>
      <color theme="1"/>
      <name val="Helvetica"/>
    </font>
    <font>
      <b/>
      <sz val="8"/>
      <color rgb="FFFF0000"/>
      <name val="Helvetica"/>
    </font>
    <font>
      <b/>
      <sz val="8"/>
      <color rgb="FF000000"/>
      <name val="Helvetica"/>
    </font>
    <font>
      <b/>
      <sz val="11"/>
      <color rgb="FF7030A0"/>
      <name val="Helvetica"/>
    </font>
    <font>
      <sz val="8"/>
      <color theme="1"/>
      <name val="Helvetica"/>
      <family val="2"/>
    </font>
    <font>
      <sz val="8"/>
      <color rgb="FF000000"/>
      <name val="Helvetica"/>
      <family val="2"/>
    </font>
    <font>
      <sz val="8"/>
      <color theme="0"/>
      <name val="Helvetica"/>
    </font>
    <font>
      <sz val="8"/>
      <color theme="1"/>
      <name val="Calibri"/>
      <family val="2"/>
      <scheme val="minor"/>
    </font>
    <font>
      <b/>
      <sz val="8"/>
      <color theme="0"/>
      <name val="Helvetica"/>
    </font>
    <font>
      <sz val="8"/>
      <color rgb="FFFF0000"/>
      <name val="Helvetica"/>
    </font>
    <font>
      <sz val="8"/>
      <name val="Calibri"/>
      <family val="2"/>
      <scheme val="minor"/>
    </font>
    <font>
      <b/>
      <sz val="10"/>
      <color theme="1"/>
      <name val="Helvetica"/>
    </font>
    <font>
      <b/>
      <sz val="8"/>
      <color theme="1"/>
      <name val="Helvetica"/>
    </font>
    <font>
      <b/>
      <i/>
      <sz val="9"/>
      <color rgb="FFFFFFFF"/>
      <name val="Helvetica"/>
    </font>
    <font>
      <i/>
      <sz val="9"/>
      <color theme="0"/>
      <name val="Helvetica"/>
    </font>
    <font>
      <b/>
      <sz val="8"/>
      <color rgb="FFFFFFFF"/>
      <name val="Helvetica"/>
    </font>
    <font>
      <sz val="8"/>
      <color rgb="FF0070C0"/>
      <name val="Helvetica"/>
    </font>
    <font>
      <sz val="8"/>
      <color rgb="FF00B0F0"/>
      <name val="Helvetica"/>
    </font>
    <font>
      <u/>
      <sz val="11"/>
      <color theme="10"/>
      <name val="Calibri"/>
      <family val="2"/>
      <scheme val="minor"/>
    </font>
    <font>
      <i/>
      <sz val="8"/>
      <color rgb="FF000000"/>
      <name val="Helvetica"/>
    </font>
    <font>
      <sz val="8"/>
      <color rgb="FF000000"/>
      <name val="Helvetica"/>
      <charset val="1"/>
    </font>
    <font>
      <sz val="8"/>
      <name val="Helvetica"/>
      <family val="2"/>
    </font>
    <font>
      <sz val="8"/>
      <color rgb="FF4472C4"/>
      <name val="Helvetica"/>
    </font>
    <font>
      <sz val="8"/>
      <color rgb="FF4472C4"/>
      <name val="Helvetica"/>
      <family val="2"/>
    </font>
    <font>
      <b/>
      <sz val="8"/>
      <name val="Helvetica"/>
      <family val="2"/>
    </font>
    <font>
      <i/>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0070C0"/>
        <bgColor indexed="64"/>
      </patternFill>
    </fill>
    <fill>
      <patternFill patternType="solid">
        <fgColor rgb="FF0070C0"/>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F0"/>
        <bgColor indexed="64"/>
      </patternFill>
    </fill>
    <fill>
      <patternFill patternType="solid">
        <fgColor rgb="FFFFFFFF"/>
        <bgColor rgb="FF000000"/>
      </patternFill>
    </fill>
    <fill>
      <patternFill patternType="solid">
        <fgColor rgb="FFFFFFFF"/>
        <bgColor indexed="64"/>
      </patternFill>
    </fill>
  </fills>
  <borders count="4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bottom style="thin">
        <color indexed="64"/>
      </bottom>
      <diagonal/>
    </border>
  </borders>
  <cellStyleXfs count="8">
    <xf numFmtId="0" fontId="0" fillId="0" borderId="0"/>
    <xf numFmtId="166" fontId="7" fillId="0" borderId="0"/>
    <xf numFmtId="164" fontId="6" fillId="0" borderId="0" applyFont="0" applyFill="0" applyBorder="0" applyAlignment="0" applyProtection="0"/>
    <xf numFmtId="165" fontId="6" fillId="0" borderId="0" applyFont="0" applyFill="0" applyBorder="0" applyAlignment="0" applyProtection="0"/>
    <xf numFmtId="0" fontId="8" fillId="0" borderId="0"/>
    <xf numFmtId="9" fontId="6"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372">
    <xf numFmtId="0" fontId="0" fillId="0" borderId="0" xfId="0"/>
    <xf numFmtId="0" fontId="9" fillId="0" borderId="0" xfId="4" applyFont="1" applyAlignment="1">
      <alignment wrapText="1"/>
    </xf>
    <xf numFmtId="0" fontId="9" fillId="0" borderId="0" xfId="4" applyFont="1" applyAlignment="1">
      <alignment horizontal="center" vertical="center" wrapText="1"/>
    </xf>
    <xf numFmtId="0" fontId="9" fillId="0" borderId="1" xfId="4" applyFont="1" applyBorder="1" applyAlignment="1">
      <alignment horizontal="center" vertical="center" wrapText="1"/>
    </xf>
    <xf numFmtId="0" fontId="9" fillId="0" borderId="1" xfId="4" applyFont="1" applyBorder="1" applyAlignment="1">
      <alignment horizontal="justify" vertical="center" wrapText="1"/>
    </xf>
    <xf numFmtId="0" fontId="9" fillId="0" borderId="2" xfId="4" applyFont="1" applyBorder="1" applyAlignment="1">
      <alignment horizontal="center" vertical="center" wrapText="1"/>
    </xf>
    <xf numFmtId="0" fontId="9" fillId="0" borderId="2" xfId="4" applyFont="1" applyBorder="1" applyAlignment="1">
      <alignment horizontal="justify" vertical="center" wrapText="1"/>
    </xf>
    <xf numFmtId="0" fontId="9" fillId="0" borderId="0" xfId="4" applyFont="1"/>
    <xf numFmtId="0" fontId="9" fillId="0" borderId="3" xfId="4" applyFont="1" applyBorder="1" applyAlignment="1">
      <alignment horizontal="justify" vertical="center" wrapText="1"/>
    </xf>
    <xf numFmtId="0" fontId="9" fillId="0" borderId="3" xfId="4" applyFont="1" applyBorder="1" applyAlignment="1">
      <alignment horizontal="center" vertical="center" wrapText="1"/>
    </xf>
    <xf numFmtId="0" fontId="1" fillId="0" borderId="3" xfId="4" applyFont="1" applyBorder="1" applyAlignment="1">
      <alignment horizontal="justify" vertical="center" wrapText="1"/>
    </xf>
    <xf numFmtId="0" fontId="1" fillId="2" borderId="1" xfId="4" applyFont="1" applyFill="1" applyBorder="1" applyAlignment="1">
      <alignment horizontal="center" vertical="center" wrapText="1"/>
    </xf>
    <xf numFmtId="0" fontId="1" fillId="2" borderId="3" xfId="4" applyFont="1" applyFill="1" applyBorder="1" applyAlignment="1">
      <alignment horizontal="center" vertical="center" wrapText="1"/>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4" xfId="4" applyFont="1" applyBorder="1" applyAlignment="1">
      <alignment horizontal="justify" vertical="center" wrapText="1"/>
    </xf>
    <xf numFmtId="0" fontId="9" fillId="0" borderId="4" xfId="4" applyFont="1" applyBorder="1" applyAlignment="1">
      <alignment horizontal="justify" vertical="center" wrapText="1"/>
    </xf>
    <xf numFmtId="0" fontId="9" fillId="0" borderId="4" xfId="4" applyFont="1" applyBorder="1" applyAlignment="1">
      <alignment horizontal="center" vertical="center" wrapText="1"/>
    </xf>
    <xf numFmtId="0" fontId="9" fillId="0" borderId="1" xfId="4" applyFont="1" applyBorder="1" applyAlignment="1">
      <alignment horizontal="justify" wrapText="1"/>
    </xf>
    <xf numFmtId="0" fontId="9" fillId="0" borderId="2" xfId="4" applyFont="1" applyBorder="1" applyAlignment="1">
      <alignment horizontal="justify" wrapText="1"/>
    </xf>
    <xf numFmtId="0" fontId="1" fillId="3" borderId="1" xfId="4" applyFont="1" applyFill="1" applyBorder="1" applyAlignment="1">
      <alignment horizontal="center" vertical="center" wrapText="1"/>
    </xf>
    <xf numFmtId="0" fontId="1" fillId="0" borderId="0" xfId="4" applyFont="1"/>
    <xf numFmtId="0" fontId="1" fillId="3" borderId="3" xfId="4" applyFont="1" applyFill="1" applyBorder="1" applyAlignment="1">
      <alignment horizontal="center" vertical="center" wrapText="1"/>
    </xf>
    <xf numFmtId="0" fontId="1" fillId="3" borderId="3" xfId="4" applyFont="1" applyFill="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1" fillId="0" borderId="5" xfId="4" applyFont="1" applyBorder="1" applyAlignment="1">
      <alignment horizontal="justify" vertical="center" wrapText="1"/>
    </xf>
    <xf numFmtId="0" fontId="9" fillId="0" borderId="1" xfId="4" applyFont="1" applyBorder="1" applyAlignment="1">
      <alignment horizontal="center" vertical="center"/>
    </xf>
    <xf numFmtId="0" fontId="1" fillId="0" borderId="6" xfId="4" applyFont="1" applyBorder="1" applyAlignment="1">
      <alignment horizontal="justify" vertical="center" wrapText="1"/>
    </xf>
    <xf numFmtId="0" fontId="9" fillId="0" borderId="2" xfId="4" applyFont="1" applyBorder="1" applyAlignment="1">
      <alignment horizontal="center" vertical="center"/>
    </xf>
    <xf numFmtId="0" fontId="10" fillId="4" borderId="7" xfId="4" applyFont="1" applyFill="1" applyBorder="1" applyAlignment="1">
      <alignment horizontal="center" vertical="center" wrapText="1"/>
    </xf>
    <xf numFmtId="0" fontId="11" fillId="5" borderId="8" xfId="4" applyFont="1" applyFill="1" applyBorder="1" applyAlignment="1">
      <alignment horizontal="center" vertical="center" wrapText="1"/>
    </xf>
    <xf numFmtId="0" fontId="11" fillId="5" borderId="9" xfId="4" applyFont="1" applyFill="1" applyBorder="1" applyAlignment="1">
      <alignment horizontal="center" vertical="center" wrapText="1"/>
    </xf>
    <xf numFmtId="0" fontId="11" fillId="5" borderId="10" xfId="4" applyFont="1" applyFill="1" applyBorder="1" applyAlignment="1">
      <alignment horizontal="center" vertical="center" wrapText="1"/>
    </xf>
    <xf numFmtId="0" fontId="12" fillId="0" borderId="0" xfId="0" applyFont="1"/>
    <xf numFmtId="0" fontId="9" fillId="0" borderId="11" xfId="0" applyFont="1" applyBorder="1" applyAlignment="1">
      <alignment horizontal="justify" vertical="center" wrapText="1"/>
    </xf>
    <xf numFmtId="0" fontId="13" fillId="0" borderId="11" xfId="0" applyFont="1" applyBorder="1" applyAlignment="1">
      <alignment horizontal="center" vertical="center" wrapText="1"/>
    </xf>
    <xf numFmtId="0" fontId="9" fillId="0" borderId="0" xfId="0" applyFont="1" applyAlignment="1">
      <alignment horizontal="justify" vertical="center"/>
    </xf>
    <xf numFmtId="14" fontId="13" fillId="0" borderId="11" xfId="0" applyNumberFormat="1" applyFont="1" applyBorder="1" applyAlignment="1">
      <alignment horizontal="center" vertical="center" wrapText="1"/>
    </xf>
    <xf numFmtId="0" fontId="9" fillId="0" borderId="0" xfId="0" applyFont="1" applyAlignment="1">
      <alignment horizontal="justify" vertical="center" wrapText="1"/>
    </xf>
    <xf numFmtId="0" fontId="10" fillId="6" borderId="12" xfId="4" applyFont="1" applyFill="1" applyBorder="1" applyAlignment="1">
      <alignment horizontal="center" vertical="center" wrapText="1"/>
    </xf>
    <xf numFmtId="9" fontId="15" fillId="0" borderId="0" xfId="0" applyNumberFormat="1" applyFont="1" applyAlignment="1">
      <alignment horizontal="justify" vertical="center"/>
    </xf>
    <xf numFmtId="0" fontId="10" fillId="6" borderId="13" xfId="4" applyFont="1" applyFill="1" applyBorder="1" applyAlignment="1">
      <alignment horizontal="center" vertical="center" wrapText="1"/>
    </xf>
    <xf numFmtId="0" fontId="13" fillId="0" borderId="11" xfId="0" applyFont="1" applyBorder="1" applyAlignment="1">
      <alignment horizontal="justify" vertical="center" wrapText="1"/>
    </xf>
    <xf numFmtId="9" fontId="15" fillId="0" borderId="11" xfId="0" applyNumberFormat="1" applyFont="1" applyBorder="1" applyAlignment="1">
      <alignment horizontal="justify" vertical="center"/>
    </xf>
    <xf numFmtId="9"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9" fontId="9" fillId="0" borderId="11" xfId="0" applyNumberFormat="1" applyFont="1" applyBorder="1" applyAlignment="1">
      <alignment horizontal="center" vertical="center" wrapText="1"/>
    </xf>
    <xf numFmtId="0" fontId="10" fillId="6" borderId="14" xfId="4" applyFont="1" applyFill="1" applyBorder="1" applyAlignment="1">
      <alignment horizontal="center" vertical="center" textRotation="90" wrapText="1"/>
    </xf>
    <xf numFmtId="0" fontId="10" fillId="6" borderId="15" xfId="4" applyFont="1" applyFill="1" applyBorder="1" applyAlignment="1">
      <alignment horizontal="center" vertical="center" textRotation="90" wrapText="1"/>
    </xf>
    <xf numFmtId="0" fontId="10" fillId="6" borderId="16" xfId="4" applyFont="1" applyFill="1" applyBorder="1" applyAlignment="1">
      <alignment horizontal="center" vertical="center" textRotation="90" wrapText="1"/>
    </xf>
    <xf numFmtId="9" fontId="9" fillId="0" borderId="11" xfId="0" applyNumberFormat="1" applyFont="1" applyBorder="1" applyAlignment="1">
      <alignment horizontal="left" vertical="center" wrapText="1"/>
    </xf>
    <xf numFmtId="0" fontId="16" fillId="7" borderId="12" xfId="0" applyFont="1" applyFill="1" applyBorder="1" applyAlignment="1">
      <alignment horizontal="left" vertical="center" wrapText="1"/>
    </xf>
    <xf numFmtId="0" fontId="16" fillId="7" borderId="0" xfId="0" applyFont="1" applyFill="1" applyAlignment="1">
      <alignment horizontal="left" vertical="center" wrapText="1"/>
    </xf>
    <xf numFmtId="0" fontId="16" fillId="7" borderId="17" xfId="0" applyFont="1" applyFill="1" applyBorder="1" applyAlignment="1">
      <alignment horizontal="left" vertical="center" wrapText="1"/>
    </xf>
    <xf numFmtId="0" fontId="9"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11" xfId="0" applyFont="1" applyBorder="1" applyAlignment="1">
      <alignment horizontal="center" vertical="center" wrapText="1"/>
    </xf>
    <xf numFmtId="0" fontId="1" fillId="0" borderId="11" xfId="0" applyFont="1" applyBorder="1" applyAlignment="1">
      <alignment horizontal="justify" vertical="center" wrapText="1"/>
    </xf>
    <xf numFmtId="165" fontId="9" fillId="0" borderId="11" xfId="3" applyFont="1" applyFill="1" applyBorder="1" applyAlignment="1">
      <alignment horizontal="justify" vertical="center" wrapText="1"/>
    </xf>
    <xf numFmtId="168" fontId="9" fillId="0" borderId="11" xfId="3" applyNumberFormat="1" applyFont="1" applyFill="1" applyBorder="1" applyAlignment="1">
      <alignment horizontal="justify" vertical="center" wrapText="1"/>
    </xf>
    <xf numFmtId="9" fontId="1" fillId="0" borderId="11" xfId="0" applyNumberFormat="1" applyFont="1" applyBorder="1" applyAlignment="1">
      <alignment horizontal="justify" vertical="center" wrapText="1"/>
    </xf>
    <xf numFmtId="165" fontId="9" fillId="0" borderId="11" xfId="3" applyFont="1" applyFill="1" applyBorder="1" applyAlignment="1">
      <alignment horizontal="center" vertical="center" wrapText="1"/>
    </xf>
    <xf numFmtId="168" fontId="9" fillId="0" borderId="11" xfId="3" applyNumberFormat="1" applyFont="1" applyFill="1" applyBorder="1" applyAlignment="1">
      <alignment horizontal="center" vertical="center" wrapText="1"/>
    </xf>
    <xf numFmtId="9" fontId="9" fillId="0" borderId="11" xfId="0" applyNumberFormat="1" applyFont="1" applyBorder="1" applyAlignment="1">
      <alignment horizontal="justify" vertical="center" wrapText="1"/>
    </xf>
    <xf numFmtId="169" fontId="9" fillId="0" borderId="11" xfId="0" applyNumberFormat="1" applyFont="1" applyBorder="1" applyAlignment="1">
      <alignment horizontal="justify" vertical="center" wrapText="1"/>
    </xf>
    <xf numFmtId="170" fontId="9" fillId="0" borderId="11" xfId="0" applyNumberFormat="1" applyFont="1" applyBorder="1" applyAlignment="1">
      <alignment horizontal="justify" vertical="center" wrapText="1"/>
    </xf>
    <xf numFmtId="170" fontId="9" fillId="0" borderId="11" xfId="0" applyNumberFormat="1" applyFont="1" applyBorder="1" applyAlignment="1">
      <alignment horizontal="center" vertical="center" wrapText="1"/>
    </xf>
    <xf numFmtId="0" fontId="17" fillId="0" borderId="0" xfId="0" applyFont="1" applyAlignment="1">
      <alignment vertical="center" wrapText="1"/>
    </xf>
    <xf numFmtId="0" fontId="9" fillId="0" borderId="11" xfId="0" applyFont="1" applyBorder="1" applyAlignment="1">
      <alignment horizontal="justify" vertical="top" wrapText="1"/>
    </xf>
    <xf numFmtId="0" fontId="17" fillId="0" borderId="0" xfId="0" applyFont="1" applyAlignment="1">
      <alignment vertical="center"/>
    </xf>
    <xf numFmtId="6" fontId="9" fillId="0" borderId="11" xfId="0" applyNumberFormat="1" applyFont="1" applyBorder="1" applyAlignment="1">
      <alignment horizontal="justify" vertical="center" wrapText="1"/>
    </xf>
    <xf numFmtId="0" fontId="19" fillId="0" borderId="11" xfId="0" applyFont="1" applyBorder="1" applyAlignment="1">
      <alignment horizontal="left" vertical="center" wrapText="1"/>
    </xf>
    <xf numFmtId="0" fontId="19" fillId="0" borderId="11" xfId="0" applyFont="1" applyBorder="1" applyAlignment="1">
      <alignment horizontal="justify" vertical="center" wrapText="1"/>
    </xf>
    <xf numFmtId="0" fontId="20" fillId="0" borderId="0" xfId="4" applyFont="1" applyAlignment="1">
      <alignment horizontal="center" vertical="center" wrapText="1"/>
    </xf>
    <xf numFmtId="0" fontId="13" fillId="0" borderId="11" xfId="0" applyFont="1" applyBorder="1" applyAlignment="1">
      <alignment horizontal="left" vertical="center" wrapText="1"/>
    </xf>
    <xf numFmtId="9" fontId="3" fillId="0" borderId="11" xfId="0" applyNumberFormat="1" applyFont="1" applyBorder="1" applyAlignment="1">
      <alignment horizontal="justify" vertical="center"/>
    </xf>
    <xf numFmtId="9" fontId="1" fillId="0" borderId="11" xfId="0" applyNumberFormat="1" applyFont="1" applyBorder="1" applyAlignment="1">
      <alignment horizontal="center" vertical="center" wrapText="1"/>
    </xf>
    <xf numFmtId="165" fontId="1" fillId="0" borderId="11" xfId="3" applyFont="1" applyFill="1" applyBorder="1" applyAlignment="1">
      <alignment horizontal="center" vertical="center" wrapText="1"/>
    </xf>
    <xf numFmtId="0" fontId="1" fillId="0" borderId="11" xfId="0" applyFont="1" applyBorder="1" applyAlignment="1">
      <alignment horizontal="center" vertical="center" wrapText="1"/>
    </xf>
    <xf numFmtId="0" fontId="21" fillId="0" borderId="0" xfId="0" applyFont="1"/>
    <xf numFmtId="0" fontId="9" fillId="0" borderId="0" xfId="0" applyFont="1"/>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9" fillId="0" borderId="11" xfId="0" applyFont="1" applyBorder="1" applyAlignment="1">
      <alignment horizontal="left" vertical="center" wrapText="1"/>
    </xf>
    <xf numFmtId="171" fontId="9" fillId="0" borderId="11" xfId="0" applyNumberFormat="1" applyFont="1" applyBorder="1" applyAlignment="1">
      <alignment horizontal="center" vertical="center" wrapText="1"/>
    </xf>
    <xf numFmtId="171" fontId="9" fillId="0" borderId="11" xfId="0" applyNumberFormat="1" applyFont="1" applyBorder="1" applyAlignment="1">
      <alignment horizontal="justify" vertical="center" wrapText="1"/>
    </xf>
    <xf numFmtId="10" fontId="9" fillId="0" borderId="11" xfId="0" applyNumberFormat="1" applyFont="1" applyBorder="1" applyAlignment="1">
      <alignment horizontal="justify" vertical="center" wrapText="1"/>
    </xf>
    <xf numFmtId="172" fontId="9" fillId="0" borderId="11" xfId="0" applyNumberFormat="1" applyFont="1" applyBorder="1" applyAlignment="1">
      <alignment horizontal="justify" vertical="center" wrapText="1"/>
    </xf>
    <xf numFmtId="167" fontId="9" fillId="0" borderId="11" xfId="0" applyNumberFormat="1" applyFont="1" applyBorder="1" applyAlignment="1">
      <alignment horizontal="justify" vertical="center" wrapText="1"/>
    </xf>
    <xf numFmtId="0" fontId="5" fillId="0" borderId="11" xfId="0" applyFont="1" applyBorder="1" applyAlignment="1">
      <alignment horizontal="justify" vertical="center" wrapText="1"/>
    </xf>
    <xf numFmtId="9" fontId="9" fillId="0" borderId="11" xfId="5" applyFont="1" applyFill="1" applyBorder="1" applyAlignment="1">
      <alignment horizontal="center" vertical="center" wrapText="1"/>
    </xf>
    <xf numFmtId="0" fontId="0" fillId="0" borderId="0" xfId="0" applyAlignment="1">
      <alignment horizontal="center"/>
    </xf>
    <xf numFmtId="0" fontId="1" fillId="0" borderId="0" xfId="0" applyFont="1"/>
    <xf numFmtId="10" fontId="1" fillId="0" borderId="11" xfId="0" applyNumberFormat="1" applyFont="1" applyBorder="1" applyAlignment="1">
      <alignment horizontal="center" vertical="center" wrapText="1"/>
    </xf>
    <xf numFmtId="6" fontId="1" fillId="0" borderId="11" xfId="0" applyNumberFormat="1" applyFont="1" applyBorder="1" applyAlignment="1">
      <alignment horizontal="center" vertical="center" wrapText="1"/>
    </xf>
    <xf numFmtId="167" fontId="1" fillId="0" borderId="11" xfId="0" applyNumberFormat="1" applyFont="1" applyBorder="1" applyAlignment="1">
      <alignment horizontal="center" vertical="center" wrapText="1"/>
    </xf>
    <xf numFmtId="168" fontId="9" fillId="0" borderId="11" xfId="3" applyNumberFormat="1" applyFont="1" applyFill="1" applyBorder="1" applyAlignment="1">
      <alignment horizontal="center" vertical="center"/>
    </xf>
    <xf numFmtId="0" fontId="12" fillId="0" borderId="11" xfId="0" applyFont="1" applyBorder="1"/>
    <xf numFmtId="0" fontId="16" fillId="7" borderId="12" xfId="0" applyFont="1" applyFill="1" applyBorder="1" applyAlignment="1">
      <alignment vertical="center" wrapText="1"/>
    </xf>
    <xf numFmtId="0" fontId="16" fillId="7" borderId="0" xfId="0" applyFont="1" applyFill="1" applyAlignment="1">
      <alignment vertical="center" wrapText="1"/>
    </xf>
    <xf numFmtId="0" fontId="16" fillId="7" borderId="17" xfId="0" applyFont="1" applyFill="1" applyBorder="1" applyAlignment="1">
      <alignment vertical="center" wrapText="1"/>
    </xf>
    <xf numFmtId="0" fontId="11" fillId="6" borderId="18" xfId="0" applyFont="1" applyFill="1" applyBorder="1" applyAlignment="1">
      <alignment vertical="center"/>
    </xf>
    <xf numFmtId="0" fontId="11" fillId="6" borderId="19" xfId="0" applyFont="1" applyFill="1" applyBorder="1" applyAlignment="1">
      <alignment vertical="center"/>
    </xf>
    <xf numFmtId="0" fontId="11" fillId="6" borderId="20" xfId="0" applyFont="1" applyFill="1" applyBorder="1" applyAlignment="1">
      <alignment vertical="center"/>
    </xf>
    <xf numFmtId="0" fontId="9" fillId="0" borderId="0" xfId="0" applyFont="1" applyAlignment="1">
      <alignment vertical="center" wrapText="1"/>
    </xf>
    <xf numFmtId="0" fontId="9" fillId="0" borderId="17" xfId="0" applyFont="1" applyBorder="1" applyAlignment="1">
      <alignment vertical="center" wrapText="1"/>
    </xf>
    <xf numFmtId="0" fontId="13" fillId="0" borderId="0" xfId="0" applyFont="1" applyAlignment="1">
      <alignment vertical="center" wrapText="1"/>
    </xf>
    <xf numFmtId="0" fontId="13" fillId="0" borderId="17" xfId="0" applyFont="1" applyBorder="1" applyAlignment="1">
      <alignment vertical="center" wrapText="1"/>
    </xf>
    <xf numFmtId="0" fontId="9" fillId="0" borderId="12" xfId="0" applyFont="1" applyBorder="1" applyAlignment="1">
      <alignment vertical="center"/>
    </xf>
    <xf numFmtId="0" fontId="13" fillId="0" borderId="12" xfId="0" applyFont="1" applyBorder="1" applyAlignment="1">
      <alignment vertical="center"/>
    </xf>
    <xf numFmtId="168" fontId="9" fillId="0" borderId="11" xfId="3" applyNumberFormat="1" applyFont="1" applyFill="1" applyBorder="1" applyAlignment="1">
      <alignment horizontal="right" vertical="center"/>
    </xf>
    <xf numFmtId="0" fontId="18" fillId="0" borderId="11" xfId="0" applyFont="1" applyBorder="1" applyAlignment="1">
      <alignment horizontal="justify" vertical="center" wrapText="1"/>
    </xf>
    <xf numFmtId="168" fontId="1" fillId="0" borderId="11" xfId="3" applyNumberFormat="1" applyFont="1" applyFill="1" applyBorder="1" applyAlignment="1">
      <alignment horizontal="justify" vertical="center" wrapText="1"/>
    </xf>
    <xf numFmtId="169" fontId="1" fillId="0" borderId="11" xfId="0" applyNumberFormat="1" applyFont="1" applyBorder="1" applyAlignment="1">
      <alignment horizontal="justify" vertical="center" wrapText="1"/>
    </xf>
    <xf numFmtId="0" fontId="9" fillId="2" borderId="0" xfId="0" applyFont="1" applyFill="1" applyAlignment="1">
      <alignment horizontal="justify" vertical="center" wrapText="1"/>
    </xf>
    <xf numFmtId="0" fontId="9" fillId="2" borderId="21" xfId="0" applyFont="1" applyFill="1" applyBorder="1" applyAlignment="1">
      <alignment horizontal="justify" vertical="center" wrapText="1"/>
    </xf>
    <xf numFmtId="0" fontId="22" fillId="6" borderId="14" xfId="4" applyFont="1" applyFill="1" applyBorder="1" applyAlignment="1">
      <alignment horizontal="center" vertical="center" textRotation="90" wrapText="1"/>
    </xf>
    <xf numFmtId="0" fontId="22" fillId="6" borderId="15" xfId="4" applyFont="1" applyFill="1" applyBorder="1" applyAlignment="1">
      <alignment horizontal="center" vertical="center" textRotation="90" wrapText="1"/>
    </xf>
    <xf numFmtId="0" fontId="22" fillId="6" borderId="16" xfId="4" applyFont="1" applyFill="1" applyBorder="1" applyAlignment="1">
      <alignment horizontal="center" vertical="center" textRotation="90" wrapText="1"/>
    </xf>
    <xf numFmtId="9" fontId="1" fillId="0" borderId="11" xfId="0" applyNumberFormat="1" applyFont="1" applyBorder="1" applyAlignment="1">
      <alignment horizontal="justify" vertical="center"/>
    </xf>
    <xf numFmtId="165" fontId="24" fillId="0" borderId="11" xfId="3" applyFont="1" applyFill="1" applyBorder="1" applyAlignment="1">
      <alignment vertical="center" wrapText="1"/>
    </xf>
    <xf numFmtId="165" fontId="1" fillId="0" borderId="11" xfId="3" applyFont="1" applyFill="1" applyBorder="1" applyAlignment="1">
      <alignment horizontal="justify" vertical="center" wrapText="1"/>
    </xf>
    <xf numFmtId="9" fontId="3" fillId="0" borderId="11" xfId="0" applyNumberFormat="1" applyFont="1" applyBorder="1" applyAlignment="1">
      <alignment horizontal="justify" vertical="center" wrapText="1"/>
    </xf>
    <xf numFmtId="165" fontId="1" fillId="0" borderId="11" xfId="3" applyFont="1" applyFill="1" applyBorder="1" applyAlignment="1">
      <alignment horizontal="left" vertical="center" wrapText="1"/>
    </xf>
    <xf numFmtId="168" fontId="1" fillId="0" borderId="11" xfId="3" applyNumberFormat="1" applyFont="1" applyFill="1" applyBorder="1" applyAlignment="1">
      <alignment horizontal="left" vertical="center" wrapText="1"/>
    </xf>
    <xf numFmtId="0" fontId="13" fillId="0" borderId="0" xfId="0" applyFont="1" applyAlignment="1">
      <alignment horizontal="left" vertical="center" wrapText="1"/>
    </xf>
    <xf numFmtId="0" fontId="25" fillId="0" borderId="0" xfId="0" applyFont="1" applyAlignment="1">
      <alignment horizontal="center"/>
    </xf>
    <xf numFmtId="0" fontId="4" fillId="0" borderId="0" xfId="0" applyFont="1" applyAlignment="1">
      <alignment horizontal="center"/>
    </xf>
    <xf numFmtId="0" fontId="26" fillId="0" borderId="0" xfId="0" applyFont="1" applyAlignment="1">
      <alignment horizontal="center"/>
    </xf>
    <xf numFmtId="0" fontId="10" fillId="8" borderId="13" xfId="4" applyFont="1" applyFill="1" applyBorder="1" applyAlignment="1">
      <alignment horizontal="center" vertical="center" wrapText="1"/>
    </xf>
    <xf numFmtId="0" fontId="10" fillId="6" borderId="0" xfId="4" applyFont="1" applyFill="1" applyAlignment="1">
      <alignment horizontal="center" vertical="center" wrapText="1"/>
    </xf>
    <xf numFmtId="0" fontId="27" fillId="6" borderId="0" xfId="0" applyFont="1" applyFill="1" applyAlignment="1">
      <alignment horizontal="left" vertical="center"/>
    </xf>
    <xf numFmtId="0" fontId="11" fillId="6" borderId="0" xfId="0" applyFont="1" applyFill="1" applyAlignment="1">
      <alignment horizontal="left" vertical="center"/>
    </xf>
    <xf numFmtId="0" fontId="11" fillId="6" borderId="0" xfId="0" applyFont="1" applyFill="1" applyAlignment="1">
      <alignment horizontal="justify" vertical="center"/>
    </xf>
    <xf numFmtId="0" fontId="29" fillId="6" borderId="0" xfId="0" applyFont="1" applyFill="1" applyAlignment="1">
      <alignment horizontal="left" vertical="center"/>
    </xf>
    <xf numFmtId="0" fontId="12" fillId="8" borderId="0" xfId="0" applyFont="1" applyFill="1"/>
    <xf numFmtId="1" fontId="1" fillId="0" borderId="11" xfId="0" applyNumberFormat="1" applyFont="1" applyBorder="1" applyAlignment="1">
      <alignment horizontal="center" vertical="center" wrapText="1"/>
    </xf>
    <xf numFmtId="0" fontId="14" fillId="0" borderId="0" xfId="4" applyFont="1" applyAlignment="1">
      <alignment horizontal="center" vertical="center" wrapText="1"/>
    </xf>
    <xf numFmtId="0" fontId="1" fillId="0" borderId="11" xfId="0" applyFont="1" applyBorder="1" applyAlignment="1">
      <alignment vertical="center" wrapText="1"/>
    </xf>
    <xf numFmtId="10" fontId="9" fillId="0" borderId="11" xfId="0" applyNumberFormat="1" applyFont="1" applyBorder="1" applyAlignment="1">
      <alignment horizontal="center" vertical="center" wrapText="1"/>
    </xf>
    <xf numFmtId="9" fontId="32" fillId="0" borderId="11" xfId="6" applyNumberFormat="1" applyBorder="1" applyAlignment="1">
      <alignment horizontal="justify" vertical="center"/>
    </xf>
    <xf numFmtId="173" fontId="0" fillId="0" borderId="0" xfId="0" applyNumberFormat="1"/>
    <xf numFmtId="9" fontId="32" fillId="0" borderId="11" xfId="6" applyNumberFormat="1" applyBorder="1" applyAlignment="1">
      <alignment horizontal="justify" vertical="center" wrapText="1"/>
    </xf>
    <xf numFmtId="1" fontId="9" fillId="0" borderId="11" xfId="0" applyNumberFormat="1" applyFont="1" applyBorder="1" applyAlignment="1">
      <alignment horizontal="center" vertical="center" wrapText="1"/>
    </xf>
    <xf numFmtId="1" fontId="35" fillId="0" borderId="11" xfId="0" applyNumberFormat="1" applyFont="1" applyBorder="1" applyAlignment="1">
      <alignment horizontal="center" vertical="center" wrapText="1"/>
    </xf>
    <xf numFmtId="0" fontId="9" fillId="0" borderId="42" xfId="0" applyFont="1" applyBorder="1" applyAlignment="1">
      <alignment horizontal="justify" vertical="center" wrapText="1"/>
    </xf>
    <xf numFmtId="0" fontId="13" fillId="0" borderId="45" xfId="0" applyFont="1" applyBorder="1" applyAlignment="1">
      <alignment horizontal="center" vertical="center" wrapText="1"/>
    </xf>
    <xf numFmtId="9" fontId="32" fillId="0" borderId="11" xfId="6" applyNumberFormat="1" applyFill="1" applyBorder="1" applyAlignment="1">
      <alignment horizontal="justify" vertical="center"/>
    </xf>
    <xf numFmtId="0" fontId="13" fillId="10" borderId="42" xfId="0" applyFont="1" applyFill="1" applyBorder="1" applyAlignment="1">
      <alignment vertical="center" wrapText="1"/>
    </xf>
    <xf numFmtId="0" fontId="13" fillId="10" borderId="44" xfId="0" applyFont="1" applyFill="1" applyBorder="1" applyAlignment="1">
      <alignment vertical="center" wrapText="1"/>
    </xf>
    <xf numFmtId="0" fontId="9" fillId="0" borderId="43" xfId="0" applyFont="1" applyBorder="1" applyAlignment="1">
      <alignment horizontal="justify" vertical="center" wrapText="1"/>
    </xf>
    <xf numFmtId="9" fontId="9" fillId="0" borderId="38" xfId="0" applyNumberFormat="1" applyFont="1" applyBorder="1" applyAlignment="1">
      <alignment horizontal="center" vertical="center" wrapText="1"/>
    </xf>
    <xf numFmtId="0" fontId="9" fillId="0" borderId="15" xfId="0" applyFont="1" applyBorder="1" applyAlignment="1">
      <alignment horizontal="justify" vertical="center" wrapText="1"/>
    </xf>
    <xf numFmtId="0" fontId="34" fillId="0" borderId="0" xfId="0" applyFont="1" applyAlignment="1">
      <alignment horizontal="left" vertical="center" wrapText="1"/>
    </xf>
    <xf numFmtId="9" fontId="32" fillId="0" borderId="21" xfId="6" applyNumberFormat="1" applyBorder="1" applyAlignment="1">
      <alignment horizontal="justify" vertical="center"/>
    </xf>
    <xf numFmtId="0" fontId="13" fillId="0" borderId="42" xfId="0" applyFont="1" applyBorder="1" applyAlignment="1">
      <alignment horizontal="center" vertical="center" wrapText="1"/>
    </xf>
    <xf numFmtId="169" fontId="9" fillId="0" borderId="11" xfId="0" applyNumberFormat="1" applyFont="1" applyBorder="1" applyAlignment="1">
      <alignment horizontal="center" vertical="center" wrapText="1"/>
    </xf>
    <xf numFmtId="168" fontId="9" fillId="0" borderId="11" xfId="3" applyNumberFormat="1" applyFont="1" applyBorder="1" applyAlignment="1">
      <alignment horizontal="center" vertical="center" wrapText="1"/>
    </xf>
    <xf numFmtId="165" fontId="9" fillId="0" borderId="11" xfId="3" applyFont="1" applyBorder="1" applyAlignment="1">
      <alignment horizontal="justify" vertical="center" wrapText="1"/>
    </xf>
    <xf numFmtId="0" fontId="13" fillId="0" borderId="11" xfId="0" applyFont="1" applyBorder="1" applyAlignment="1">
      <alignment vertical="center" wrapText="1"/>
    </xf>
    <xf numFmtId="0" fontId="13" fillId="0" borderId="38" xfId="0" applyFont="1" applyBorder="1" applyAlignment="1">
      <alignment vertical="center" wrapText="1"/>
    </xf>
    <xf numFmtId="0" fontId="13" fillId="0" borderId="42" xfId="0" applyFont="1" applyBorder="1" applyAlignment="1">
      <alignment vertical="center" wrapText="1"/>
    </xf>
    <xf numFmtId="0" fontId="13" fillId="0" borderId="46" xfId="0" applyFont="1" applyBorder="1" applyAlignment="1">
      <alignment vertical="center" wrapText="1"/>
    </xf>
    <xf numFmtId="168" fontId="9" fillId="0" borderId="11" xfId="3" applyNumberFormat="1" applyFont="1" applyBorder="1" applyAlignment="1">
      <alignment horizontal="justify" vertical="center" wrapText="1"/>
    </xf>
    <xf numFmtId="165" fontId="13" fillId="0" borderId="11" xfId="3" applyFont="1" applyFill="1" applyBorder="1" applyAlignment="1">
      <alignment horizontal="center" vertical="center" wrapText="1"/>
    </xf>
    <xf numFmtId="168" fontId="13" fillId="0" borderId="11" xfId="3" applyNumberFormat="1" applyFont="1" applyFill="1" applyBorder="1" applyAlignment="1">
      <alignment horizontal="center" vertical="center" wrapText="1"/>
    </xf>
    <xf numFmtId="174" fontId="1" fillId="0" borderId="11" xfId="0" applyNumberFormat="1" applyFont="1" applyBorder="1" applyAlignment="1">
      <alignment horizontal="justify" vertical="center" wrapText="1"/>
    </xf>
    <xf numFmtId="174" fontId="9" fillId="0" borderId="11" xfId="0" applyNumberFormat="1" applyFont="1" applyBorder="1" applyAlignment="1">
      <alignment horizontal="justify" vertical="center" wrapText="1"/>
    </xf>
    <xf numFmtId="174" fontId="9" fillId="0" borderId="11" xfId="0" applyNumberFormat="1" applyFont="1" applyBorder="1" applyAlignment="1">
      <alignment horizontal="center" vertical="center" wrapText="1"/>
    </xf>
    <xf numFmtId="0" fontId="13" fillId="11" borderId="11" xfId="0" applyFont="1" applyFill="1" applyBorder="1" applyAlignment="1">
      <alignment horizontal="center" vertical="center" wrapText="1"/>
    </xf>
    <xf numFmtId="0" fontId="35" fillId="0" borderId="38" xfId="0" applyFont="1" applyBorder="1" applyAlignment="1">
      <alignment wrapText="1"/>
    </xf>
    <xf numFmtId="0" fontId="1" fillId="0" borderId="0" xfId="0" applyFont="1" applyAlignment="1">
      <alignment horizontal="justify" vertical="center" wrapText="1"/>
    </xf>
    <xf numFmtId="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165" fontId="1" fillId="0" borderId="0" xfId="3" applyFont="1" applyFill="1" applyBorder="1" applyAlignment="1">
      <alignment horizontal="left" vertical="center" wrapText="1"/>
    </xf>
    <xf numFmtId="168" fontId="1" fillId="0" borderId="0" xfId="3" applyNumberFormat="1" applyFont="1" applyFill="1" applyBorder="1" applyAlignment="1">
      <alignment horizontal="left" vertical="center" wrapText="1"/>
    </xf>
    <xf numFmtId="9" fontId="3" fillId="0" borderId="0" xfId="0" applyNumberFormat="1" applyFont="1" applyAlignment="1">
      <alignment horizontal="justify" vertical="center" wrapText="1"/>
    </xf>
    <xf numFmtId="9" fontId="32" fillId="0" borderId="0" xfId="6" applyNumberFormat="1" applyBorder="1" applyAlignment="1">
      <alignment horizontal="justify" vertical="center" wrapText="1"/>
    </xf>
    <xf numFmtId="0" fontId="19" fillId="0" borderId="11" xfId="0" applyFont="1" applyBorder="1" applyAlignment="1">
      <alignment vertical="center" wrapText="1"/>
    </xf>
    <xf numFmtId="0" fontId="35" fillId="0" borderId="38" xfId="0" applyFont="1" applyBorder="1" applyAlignment="1">
      <alignment vertical="center" wrapText="1"/>
    </xf>
    <xf numFmtId="0" fontId="1" fillId="0" borderId="15" xfId="0" applyFont="1" applyBorder="1" applyAlignment="1">
      <alignment horizontal="left" vertical="center" wrapText="1"/>
    </xf>
    <xf numFmtId="0" fontId="13" fillId="0" borderId="15" xfId="0" applyFont="1" applyBorder="1" applyAlignment="1">
      <alignment horizontal="center" vertical="center" wrapText="1"/>
    </xf>
    <xf numFmtId="9" fontId="3" fillId="0" borderId="15"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32" fillId="0" borderId="11" xfId="6" applyBorder="1" applyAlignment="1">
      <alignment wrapText="1"/>
    </xf>
    <xf numFmtId="0" fontId="32" fillId="0" borderId="11" xfId="6" applyBorder="1" applyAlignment="1">
      <alignment horizontal="center" vertical="center"/>
    </xf>
    <xf numFmtId="8" fontId="19" fillId="0" borderId="11" xfId="0" applyNumberFormat="1" applyFont="1" applyBorder="1" applyAlignment="1">
      <alignment horizontal="center" vertical="center" wrapText="1"/>
    </xf>
    <xf numFmtId="0" fontId="32" fillId="0" borderId="11" xfId="6" applyBorder="1" applyAlignment="1">
      <alignment horizontal="center" vertical="center" wrapText="1"/>
    </xf>
    <xf numFmtId="9" fontId="35" fillId="0" borderId="38" xfId="0" applyNumberFormat="1" applyFont="1" applyBorder="1" applyAlignment="1">
      <alignment horizontal="center" vertical="center" wrapText="1"/>
    </xf>
    <xf numFmtId="6" fontId="35" fillId="0" borderId="38" xfId="0" applyNumberFormat="1" applyFont="1" applyBorder="1" applyAlignment="1">
      <alignment horizontal="center" vertical="center" wrapText="1"/>
    </xf>
    <xf numFmtId="169" fontId="1" fillId="0" borderId="11" xfId="0" applyNumberFormat="1" applyFont="1" applyBorder="1" applyAlignment="1">
      <alignment horizontal="center" vertical="center" wrapText="1"/>
    </xf>
    <xf numFmtId="0" fontId="32" fillId="0" borderId="38" xfId="6" applyFill="1" applyBorder="1" applyAlignment="1">
      <alignment vertical="center" wrapText="1"/>
    </xf>
    <xf numFmtId="0" fontId="32" fillId="0" borderId="11" xfId="6" applyFill="1" applyBorder="1" applyAlignment="1">
      <alignment horizontal="center" vertical="center" wrapText="1"/>
    </xf>
    <xf numFmtId="0" fontId="38" fillId="0" borderId="38" xfId="0" applyFont="1" applyBorder="1" applyAlignment="1">
      <alignment vertical="center" wrapText="1"/>
    </xf>
    <xf numFmtId="0" fontId="39" fillId="0" borderId="11" xfId="6" applyFont="1" applyBorder="1" applyAlignment="1">
      <alignment horizontal="center" vertical="center"/>
    </xf>
    <xf numFmtId="0" fontId="32" fillId="0" borderId="11" xfId="6" applyBorder="1" applyAlignment="1">
      <alignment vertical="center" wrapText="1"/>
    </xf>
    <xf numFmtId="9" fontId="9" fillId="0" borderId="42" xfId="0" applyNumberFormat="1" applyFont="1" applyBorder="1" applyAlignment="1">
      <alignment horizontal="center" vertical="center" wrapText="1"/>
    </xf>
    <xf numFmtId="0" fontId="8" fillId="0" borderId="0" xfId="0" applyFont="1"/>
    <xf numFmtId="0" fontId="13" fillId="0" borderId="42" xfId="0" applyFont="1" applyBorder="1" applyAlignment="1">
      <alignment horizontal="justify" vertical="center" wrapText="1"/>
    </xf>
    <xf numFmtId="9" fontId="9" fillId="0" borderId="42" xfId="0" applyNumberFormat="1" applyFont="1" applyBorder="1" applyAlignment="1">
      <alignment horizontal="justify" vertical="center" wrapText="1"/>
    </xf>
    <xf numFmtId="168" fontId="9" fillId="0" borderId="42" xfId="3" applyNumberFormat="1" applyFont="1" applyFill="1" applyBorder="1" applyAlignment="1">
      <alignment horizontal="justify" vertical="center" wrapText="1"/>
    </xf>
    <xf numFmtId="9" fontId="3" fillId="0" borderId="42" xfId="0" applyNumberFormat="1" applyFont="1" applyBorder="1" applyAlignment="1">
      <alignment horizontal="justify" vertical="center"/>
    </xf>
    <xf numFmtId="9" fontId="32" fillId="0" borderId="11" xfId="7" applyNumberFormat="1" applyBorder="1" applyAlignment="1">
      <alignment horizontal="justify" vertical="center" wrapText="1"/>
    </xf>
    <xf numFmtId="0" fontId="32" fillId="0" borderId="11" xfId="7" applyBorder="1" applyAlignment="1">
      <alignment horizontal="center" vertical="center" wrapText="1"/>
    </xf>
    <xf numFmtId="168" fontId="5" fillId="0" borderId="11" xfId="3" applyNumberFormat="1" applyFont="1" applyFill="1" applyBorder="1" applyAlignment="1">
      <alignment horizontal="justify" vertical="center" wrapText="1"/>
    </xf>
    <xf numFmtId="168" fontId="5" fillId="0" borderId="11" xfId="0" applyNumberFormat="1" applyFont="1" applyBorder="1" applyAlignment="1">
      <alignment horizontal="justify" vertical="center" wrapText="1"/>
    </xf>
    <xf numFmtId="165" fontId="5" fillId="0" borderId="11" xfId="3" applyFont="1" applyFill="1" applyBorder="1" applyAlignment="1">
      <alignment horizontal="justify" vertical="center" wrapText="1"/>
    </xf>
    <xf numFmtId="9" fontId="32" fillId="0" borderId="11" xfId="7" applyNumberFormat="1" applyBorder="1" applyAlignment="1">
      <alignment horizontal="justify" vertical="center"/>
    </xf>
    <xf numFmtId="0" fontId="13" fillId="0" borderId="11" xfId="0" applyFont="1" applyBorder="1" applyAlignment="1">
      <alignment horizontal="left" vertical="top" wrapText="1"/>
    </xf>
    <xf numFmtId="0" fontId="9" fillId="0" borderId="0" xfId="0" applyFont="1" applyAlignment="1">
      <alignment horizontal="center" vertical="center" wrapText="1"/>
    </xf>
    <xf numFmtId="9" fontId="32" fillId="0" borderId="11" xfId="6" applyNumberFormat="1" applyBorder="1" applyAlignment="1">
      <alignment horizontal="center" vertical="center" wrapText="1"/>
    </xf>
    <xf numFmtId="0" fontId="9" fillId="0" borderId="42" xfId="0" applyFont="1" applyBorder="1" applyAlignment="1">
      <alignment horizontal="center" vertical="center" wrapText="1"/>
    </xf>
    <xf numFmtId="8" fontId="13" fillId="0" borderId="11" xfId="0" applyNumberFormat="1" applyFont="1" applyBorder="1" applyAlignment="1">
      <alignment horizontal="center" vertical="center" wrapText="1"/>
    </xf>
    <xf numFmtId="0" fontId="1" fillId="0" borderId="21" xfId="0" applyFont="1" applyBorder="1" applyAlignment="1">
      <alignment horizontal="justify" vertical="center" wrapText="1"/>
    </xf>
    <xf numFmtId="0" fontId="1" fillId="0" borderId="38" xfId="0" applyFont="1" applyBorder="1" applyAlignment="1">
      <alignment horizontal="justify" vertical="center" wrapText="1"/>
    </xf>
    <xf numFmtId="0" fontId="35" fillId="0" borderId="38" xfId="0" applyFont="1" applyBorder="1" applyAlignment="1">
      <alignment horizontal="center" vertical="center" wrapText="1"/>
    </xf>
    <xf numFmtId="9" fontId="13" fillId="0" borderId="42"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0" fontId="28" fillId="4" borderId="22" xfId="4" applyFont="1" applyFill="1" applyBorder="1" applyAlignment="1">
      <alignment horizontal="left" vertical="center" wrapText="1"/>
    </xf>
    <xf numFmtId="0" fontId="28" fillId="4" borderId="23" xfId="4" applyFont="1" applyFill="1" applyBorder="1" applyAlignment="1">
      <alignment horizontal="left" vertical="center" wrapText="1"/>
    </xf>
    <xf numFmtId="0" fontId="28" fillId="4" borderId="24" xfId="4" applyFont="1" applyFill="1" applyBorder="1" applyAlignment="1">
      <alignment horizontal="left" vertical="center" wrapText="1"/>
    </xf>
    <xf numFmtId="0" fontId="26" fillId="9" borderId="22" xfId="4" applyFont="1" applyFill="1" applyBorder="1" applyAlignment="1">
      <alignment horizontal="justify" vertical="center" wrapText="1"/>
    </xf>
    <xf numFmtId="0" fontId="26" fillId="9" borderId="23" xfId="4" applyFont="1" applyFill="1" applyBorder="1" applyAlignment="1">
      <alignment horizontal="justify" vertical="center" wrapText="1"/>
    </xf>
    <xf numFmtId="0" fontId="26" fillId="9" borderId="24" xfId="4" applyFont="1" applyFill="1" applyBorder="1" applyAlignment="1">
      <alignment horizontal="justify" vertical="center" wrapText="1"/>
    </xf>
    <xf numFmtId="0" fontId="9" fillId="0" borderId="22" xfId="4" applyFont="1" applyBorder="1" applyAlignment="1">
      <alignment horizontal="justify" vertical="center" wrapText="1"/>
    </xf>
    <xf numFmtId="0" fontId="9" fillId="0" borderId="23" xfId="4" applyFont="1" applyBorder="1" applyAlignment="1">
      <alignment horizontal="justify" vertical="center" wrapText="1"/>
    </xf>
    <xf numFmtId="0" fontId="9" fillId="0" borderId="24" xfId="4" applyFont="1" applyBorder="1" applyAlignment="1">
      <alignment horizontal="justify" vertical="center" wrapText="1"/>
    </xf>
    <xf numFmtId="0" fontId="28" fillId="4" borderId="25" xfId="4" applyFont="1" applyFill="1" applyBorder="1" applyAlignment="1">
      <alignment horizontal="left" vertical="center" wrapText="1"/>
    </xf>
    <xf numFmtId="0" fontId="28" fillId="4" borderId="26" xfId="4" applyFont="1" applyFill="1" applyBorder="1" applyAlignment="1">
      <alignment horizontal="left" vertical="center" wrapText="1"/>
    </xf>
    <xf numFmtId="0" fontId="28" fillId="4" borderId="27" xfId="4" applyFont="1" applyFill="1" applyBorder="1" applyAlignment="1">
      <alignment horizontal="left" vertical="center" wrapText="1"/>
    </xf>
    <xf numFmtId="0" fontId="11" fillId="5" borderId="28" xfId="4" applyFont="1" applyFill="1" applyBorder="1" applyAlignment="1">
      <alignment horizontal="center" vertical="center" wrapText="1"/>
    </xf>
    <xf numFmtId="0" fontId="11" fillId="5" borderId="13" xfId="4" applyFont="1" applyFill="1" applyBorder="1" applyAlignment="1">
      <alignment horizontal="center" vertical="center" wrapText="1"/>
    </xf>
    <xf numFmtId="0" fontId="11" fillId="5" borderId="1" xfId="4" applyFont="1" applyFill="1" applyBorder="1" applyAlignment="1">
      <alignment horizontal="center" vertical="center" wrapText="1"/>
    </xf>
    <xf numFmtId="0" fontId="11" fillId="5" borderId="4" xfId="4" applyFont="1" applyFill="1" applyBorder="1" applyAlignment="1">
      <alignment horizontal="center" vertical="center" wrapText="1"/>
    </xf>
    <xf numFmtId="0" fontId="11" fillId="5" borderId="22" xfId="4" applyFont="1" applyFill="1" applyBorder="1" applyAlignment="1">
      <alignment horizontal="center" vertical="center" wrapText="1"/>
    </xf>
    <xf numFmtId="0" fontId="11" fillId="5" borderId="23" xfId="4" applyFont="1" applyFill="1" applyBorder="1" applyAlignment="1">
      <alignment horizontal="center" vertical="center" wrapText="1"/>
    </xf>
    <xf numFmtId="0" fontId="11" fillId="5" borderId="24" xfId="4" applyFont="1" applyFill="1" applyBorder="1" applyAlignment="1">
      <alignment horizontal="center" vertical="center" wrapText="1"/>
    </xf>
    <xf numFmtId="0" fontId="28" fillId="4" borderId="22" xfId="4" applyFont="1" applyFill="1" applyBorder="1" applyAlignment="1">
      <alignment horizontal="left"/>
    </xf>
    <xf numFmtId="0" fontId="28" fillId="4" borderId="23" xfId="4" applyFont="1" applyFill="1" applyBorder="1" applyAlignment="1">
      <alignment horizontal="left"/>
    </xf>
    <xf numFmtId="0" fontId="28" fillId="4" borderId="24" xfId="4" applyFont="1" applyFill="1" applyBorder="1" applyAlignment="1">
      <alignment horizontal="left"/>
    </xf>
    <xf numFmtId="0" fontId="16" fillId="9" borderId="22" xfId="4" applyFont="1" applyFill="1" applyBorder="1" applyAlignment="1">
      <alignment horizontal="justify" vertical="center"/>
    </xf>
    <xf numFmtId="0" fontId="16" fillId="9" borderId="23" xfId="4" applyFont="1" applyFill="1" applyBorder="1" applyAlignment="1">
      <alignment horizontal="justify" vertical="center"/>
    </xf>
    <xf numFmtId="0" fontId="16" fillId="9" borderId="24" xfId="4" applyFont="1" applyFill="1" applyBorder="1" applyAlignment="1">
      <alignment horizontal="justify" vertical="center"/>
    </xf>
    <xf numFmtId="0" fontId="16" fillId="9" borderId="22" xfId="4" applyFont="1" applyFill="1" applyBorder="1" applyAlignment="1">
      <alignment horizontal="justify" vertical="center" wrapText="1"/>
    </xf>
    <xf numFmtId="0" fontId="16" fillId="9" borderId="23" xfId="4" applyFont="1" applyFill="1" applyBorder="1" applyAlignment="1">
      <alignment horizontal="justify" vertical="center" wrapText="1"/>
    </xf>
    <xf numFmtId="0" fontId="16" fillId="9" borderId="24" xfId="4" applyFont="1" applyFill="1" applyBorder="1" applyAlignment="1">
      <alignment horizontal="justify" vertical="center" wrapText="1"/>
    </xf>
    <xf numFmtId="0" fontId="13" fillId="0" borderId="22" xfId="4" applyFont="1" applyBorder="1" applyAlignment="1">
      <alignment horizontal="justify" vertical="center" wrapText="1"/>
    </xf>
    <xf numFmtId="0" fontId="13" fillId="0" borderId="23" xfId="4" applyFont="1" applyBorder="1" applyAlignment="1">
      <alignment horizontal="justify" vertical="center" wrapText="1"/>
    </xf>
    <xf numFmtId="0" fontId="13" fillId="0" borderId="24" xfId="4" applyFont="1" applyBorder="1" applyAlignment="1">
      <alignment horizontal="justify" vertical="center" wrapText="1"/>
    </xf>
    <xf numFmtId="0" fontId="13" fillId="0" borderId="23" xfId="4" applyFont="1" applyBorder="1" applyAlignment="1">
      <alignment horizontal="justify" vertical="center"/>
    </xf>
    <xf numFmtId="0" fontId="13" fillId="0" borderId="24" xfId="4" applyFont="1" applyBorder="1" applyAlignment="1">
      <alignment horizontal="justify" vertical="center"/>
    </xf>
    <xf numFmtId="0" fontId="26" fillId="9" borderId="22" xfId="4" applyFont="1" applyFill="1" applyBorder="1" applyAlignment="1">
      <alignment horizontal="left" vertical="center" wrapText="1"/>
    </xf>
    <xf numFmtId="0" fontId="26" fillId="9" borderId="23" xfId="4" applyFont="1" applyFill="1" applyBorder="1" applyAlignment="1">
      <alignment horizontal="left" vertical="center" wrapText="1"/>
    </xf>
    <xf numFmtId="0" fontId="26" fillId="9" borderId="24" xfId="4" applyFont="1" applyFill="1" applyBorder="1" applyAlignment="1">
      <alignment horizontal="left" vertical="center" wrapText="1"/>
    </xf>
    <xf numFmtId="0" fontId="9" fillId="0" borderId="22" xfId="4" applyFont="1" applyBorder="1" applyAlignment="1">
      <alignment horizontal="left" vertical="center" wrapText="1"/>
    </xf>
    <xf numFmtId="0" fontId="9" fillId="0" borderId="23" xfId="4" applyFont="1" applyBorder="1" applyAlignment="1">
      <alignment horizontal="left" vertical="center" wrapText="1"/>
    </xf>
    <xf numFmtId="0" fontId="9" fillId="0" borderId="24" xfId="4" applyFont="1" applyBorder="1" applyAlignment="1">
      <alignment horizontal="left" vertical="center" wrapText="1"/>
    </xf>
    <xf numFmtId="0" fontId="10" fillId="6" borderId="12" xfId="4" applyFont="1" applyFill="1" applyBorder="1" applyAlignment="1">
      <alignment horizontal="center"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10" fillId="6" borderId="28" xfId="4" applyFont="1" applyFill="1" applyBorder="1" applyAlignment="1">
      <alignment horizontal="center" vertical="center" wrapText="1"/>
    </xf>
    <xf numFmtId="0" fontId="10" fillId="6" borderId="33" xfId="4" applyFont="1" applyFill="1" applyBorder="1" applyAlignment="1">
      <alignment horizontal="center" vertical="center" wrapText="1"/>
    </xf>
    <xf numFmtId="0" fontId="10" fillId="6" borderId="31" xfId="4" applyFont="1" applyFill="1" applyBorder="1" applyAlignment="1">
      <alignment horizontal="center" vertical="center" wrapText="1"/>
    </xf>
    <xf numFmtId="0" fontId="10" fillId="6" borderId="38" xfId="4" applyFont="1" applyFill="1" applyBorder="1" applyAlignment="1">
      <alignment horizontal="center"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0" fontId="13" fillId="0" borderId="17" xfId="0" applyFont="1" applyBorder="1" applyAlignment="1">
      <alignment horizontal="left" vertical="center" wrapText="1"/>
    </xf>
    <xf numFmtId="0" fontId="10" fillId="6" borderId="34" xfId="4" applyFont="1" applyFill="1" applyBorder="1" applyAlignment="1">
      <alignment horizontal="center" vertical="center" wrapText="1"/>
    </xf>
    <xf numFmtId="0" fontId="10" fillId="6" borderId="29" xfId="4" applyFont="1" applyFill="1" applyBorder="1" applyAlignment="1">
      <alignment horizontal="center" vertical="center" wrapText="1"/>
    </xf>
    <xf numFmtId="0" fontId="10" fillId="6" borderId="30" xfId="4" applyFont="1" applyFill="1" applyBorder="1" applyAlignment="1">
      <alignment horizontal="center" vertical="center" wrapText="1"/>
    </xf>
    <xf numFmtId="0" fontId="16" fillId="7" borderId="12" xfId="0" applyFont="1" applyFill="1" applyBorder="1" applyAlignment="1">
      <alignment horizontal="left" vertical="center" wrapText="1"/>
    </xf>
    <xf numFmtId="0" fontId="16" fillId="7" borderId="0" xfId="0" applyFont="1" applyFill="1" applyAlignment="1">
      <alignment horizontal="left" vertical="center" wrapText="1"/>
    </xf>
    <xf numFmtId="0" fontId="16" fillId="7" borderId="17" xfId="0" applyFont="1" applyFill="1" applyBorder="1" applyAlignment="1">
      <alignment horizontal="left" vertical="center" wrapText="1"/>
    </xf>
    <xf numFmtId="0" fontId="10" fillId="6" borderId="11" xfId="4" applyFont="1" applyFill="1" applyBorder="1" applyAlignment="1">
      <alignment horizontal="center" vertical="center" wrapText="1"/>
    </xf>
    <xf numFmtId="0" fontId="10" fillId="6" borderId="21" xfId="4" applyFont="1" applyFill="1" applyBorder="1" applyAlignment="1">
      <alignment horizontal="center" vertical="center" wrapText="1"/>
    </xf>
    <xf numFmtId="0" fontId="10" fillId="6" borderId="32" xfId="4"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7" xfId="0" applyFont="1" applyBorder="1" applyAlignment="1">
      <alignment horizontal="left" vertical="center" wrapText="1"/>
    </xf>
    <xf numFmtId="0" fontId="10" fillId="6" borderId="1" xfId="4" applyFont="1" applyFill="1" applyBorder="1" applyAlignment="1">
      <alignment horizontal="center" vertical="center" wrapText="1"/>
    </xf>
    <xf numFmtId="0" fontId="10" fillId="6" borderId="4" xfId="4" applyFont="1" applyFill="1" applyBorder="1" applyAlignment="1">
      <alignment horizontal="center" vertical="center" wrapText="1"/>
    </xf>
    <xf numFmtId="0" fontId="10" fillId="6" borderId="13" xfId="4" applyFont="1" applyFill="1" applyBorder="1" applyAlignment="1">
      <alignment horizontal="center" vertical="center" wrapText="1"/>
    </xf>
    <xf numFmtId="0" fontId="27" fillId="6" borderId="18" xfId="0" applyFont="1" applyFill="1" applyBorder="1" applyAlignment="1">
      <alignment horizontal="left" vertical="center"/>
    </xf>
    <xf numFmtId="0" fontId="27" fillId="6" borderId="19" xfId="0" applyFont="1" applyFill="1" applyBorder="1" applyAlignment="1">
      <alignment horizontal="left" vertical="center"/>
    </xf>
    <xf numFmtId="0" fontId="27" fillId="6" borderId="20" xfId="0" applyFont="1" applyFill="1" applyBorder="1" applyAlignment="1">
      <alignment horizontal="left" vertical="center"/>
    </xf>
    <xf numFmtId="0" fontId="10" fillId="6" borderId="35" xfId="4" applyFont="1" applyFill="1" applyBorder="1" applyAlignment="1">
      <alignment horizontal="center" vertical="center" wrapText="1"/>
    </xf>
    <xf numFmtId="0" fontId="10" fillId="6" borderId="36" xfId="4" applyFont="1" applyFill="1" applyBorder="1" applyAlignment="1">
      <alignment horizontal="center" vertical="center" wrapText="1"/>
    </xf>
    <xf numFmtId="0" fontId="10" fillId="6" borderId="37" xfId="4" applyFont="1" applyFill="1" applyBorder="1" applyAlignment="1">
      <alignment horizontal="center" vertical="center" wrapText="1"/>
    </xf>
    <xf numFmtId="0" fontId="10" fillId="6" borderId="1" xfId="4" applyFont="1" applyFill="1" applyBorder="1" applyAlignment="1">
      <alignment horizontal="center" vertical="center" textRotation="90" wrapText="1"/>
    </xf>
    <xf numFmtId="0" fontId="10" fillId="6" borderId="4" xfId="4" applyFont="1" applyFill="1" applyBorder="1" applyAlignment="1">
      <alignment horizontal="center" vertical="center" textRotation="90" wrapText="1"/>
    </xf>
    <xf numFmtId="0" fontId="10" fillId="6" borderId="29" xfId="4" applyFont="1" applyFill="1" applyBorder="1" applyAlignment="1">
      <alignment horizontal="center" vertical="center" textRotation="90" wrapText="1"/>
    </xf>
    <xf numFmtId="0" fontId="10" fillId="6" borderId="30" xfId="4" applyFont="1" applyFill="1" applyBorder="1" applyAlignment="1">
      <alignment horizontal="center" vertical="center" textRotation="90"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6" fillId="7" borderId="25"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25" fillId="0" borderId="0" xfId="0" applyFont="1" applyAlignment="1">
      <alignment horizontal="center"/>
    </xf>
    <xf numFmtId="0" fontId="10" fillId="6" borderId="28" xfId="4" applyFont="1" applyFill="1" applyBorder="1" applyAlignment="1">
      <alignment horizontal="center" vertical="center" textRotation="90" wrapText="1"/>
    </xf>
    <xf numFmtId="0" fontId="10" fillId="6" borderId="13" xfId="4" applyFont="1" applyFill="1" applyBorder="1" applyAlignment="1">
      <alignment horizontal="center" vertical="center" textRotation="90" wrapText="1"/>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20" xfId="0" applyFont="1" applyFill="1" applyBorder="1" applyAlignment="1">
      <alignment horizontal="left" vertical="center"/>
    </xf>
    <xf numFmtId="0" fontId="4" fillId="0" borderId="0" xfId="0" applyFont="1" applyAlignment="1">
      <alignment horizontal="center"/>
    </xf>
    <xf numFmtId="0" fontId="17" fillId="0" borderId="8" xfId="0" applyFont="1" applyBorder="1" applyAlignment="1">
      <alignment horizontal="center" vertical="center"/>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9" fillId="0" borderId="42" xfId="0" applyFont="1" applyBorder="1" applyAlignment="1">
      <alignment horizontal="left" vertical="center" wrapText="1"/>
    </xf>
    <xf numFmtId="0" fontId="1" fillId="0" borderId="15" xfId="0" applyFont="1" applyBorder="1" applyAlignment="1">
      <alignment horizontal="left" vertical="center" wrapText="1"/>
    </xf>
    <xf numFmtId="0" fontId="1" fillId="0" borderId="9" xfId="0" applyFont="1" applyBorder="1" applyAlignment="1">
      <alignment horizontal="left" vertical="center" wrapText="1"/>
    </xf>
    <xf numFmtId="0" fontId="1" fillId="0" borderId="44" xfId="0" applyFont="1" applyBorder="1" applyAlignment="1">
      <alignment horizontal="left" vertical="center" wrapText="1"/>
    </xf>
    <xf numFmtId="9" fontId="9" fillId="0" borderId="15"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42"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5" xfId="0" applyFont="1" applyBorder="1" applyAlignment="1">
      <alignment horizontal="left" vertical="center" wrapText="1"/>
    </xf>
    <xf numFmtId="0" fontId="13" fillId="0" borderId="42" xfId="0" applyFont="1" applyBorder="1" applyAlignment="1">
      <alignment horizontal="left" vertical="center" wrapText="1"/>
    </xf>
    <xf numFmtId="9" fontId="32" fillId="0" borderId="15" xfId="6" applyNumberFormat="1" applyBorder="1" applyAlignment="1">
      <alignment horizontal="center" vertical="center" wrapText="1"/>
    </xf>
    <xf numFmtId="9" fontId="32" fillId="0" borderId="9" xfId="6" applyNumberFormat="1" applyBorder="1" applyAlignment="1">
      <alignment horizontal="center" vertical="center" wrapText="1"/>
    </xf>
    <xf numFmtId="9" fontId="32" fillId="0" borderId="42" xfId="6" applyNumberFormat="1" applyBorder="1" applyAlignment="1">
      <alignment horizontal="center" vertical="center" wrapText="1"/>
    </xf>
    <xf numFmtId="169" fontId="9" fillId="0" borderId="15" xfId="0" applyNumberFormat="1" applyFont="1" applyBorder="1" applyAlignment="1">
      <alignment horizontal="center" vertical="center" wrapText="1"/>
    </xf>
    <xf numFmtId="169" fontId="9" fillId="0" borderId="9" xfId="0" applyNumberFormat="1" applyFont="1" applyBorder="1" applyAlignment="1">
      <alignment horizontal="center" vertical="center" wrapText="1"/>
    </xf>
    <xf numFmtId="169" fontId="9" fillId="0" borderId="42" xfId="0" applyNumberFormat="1" applyFont="1" applyBorder="1" applyAlignment="1">
      <alignment horizontal="center" vertical="center" wrapText="1"/>
    </xf>
    <xf numFmtId="9" fontId="3" fillId="0" borderId="15" xfId="0" applyNumberFormat="1" applyFont="1" applyBorder="1" applyAlignment="1">
      <alignment horizontal="center" vertical="center" wrapText="1"/>
    </xf>
    <xf numFmtId="9" fontId="3" fillId="0" borderId="9" xfId="0" applyNumberFormat="1" applyFont="1" applyBorder="1" applyAlignment="1">
      <alignment horizontal="center" vertical="center" wrapText="1"/>
    </xf>
    <xf numFmtId="9" fontId="3" fillId="0" borderId="42" xfId="0" applyNumberFormat="1" applyFont="1" applyBorder="1" applyAlignment="1">
      <alignment horizontal="center" vertical="center" wrapText="1"/>
    </xf>
    <xf numFmtId="0" fontId="11" fillId="6" borderId="18" xfId="0" applyFont="1" applyFill="1" applyBorder="1" applyAlignment="1">
      <alignment horizontal="justify" vertical="center"/>
    </xf>
    <xf numFmtId="0" fontId="11" fillId="6" borderId="19" xfId="0" applyFont="1" applyFill="1" applyBorder="1" applyAlignment="1">
      <alignment horizontal="justify" vertical="center"/>
    </xf>
    <xf numFmtId="0" fontId="11" fillId="6" borderId="20" xfId="0" applyFont="1" applyFill="1" applyBorder="1" applyAlignment="1">
      <alignment horizontal="justify" vertical="center"/>
    </xf>
    <xf numFmtId="0" fontId="13" fillId="0" borderId="12" xfId="0" applyFont="1" applyBorder="1" applyAlignment="1">
      <alignment horizontal="left" vertical="center"/>
    </xf>
    <xf numFmtId="0" fontId="13" fillId="0" borderId="0" xfId="0" applyFont="1" applyAlignment="1">
      <alignment horizontal="left" vertical="center"/>
    </xf>
    <xf numFmtId="0" fontId="13" fillId="0" borderId="17" xfId="0" applyFont="1" applyBorder="1" applyAlignment="1">
      <alignment horizontal="left" vertical="center"/>
    </xf>
    <xf numFmtId="0" fontId="13" fillId="0" borderId="12" xfId="0" applyFont="1" applyBorder="1" applyAlignment="1">
      <alignment horizontal="justify" vertical="center" wrapText="1"/>
    </xf>
    <xf numFmtId="0" fontId="13" fillId="0" borderId="0" xfId="0" applyFont="1" applyAlignment="1">
      <alignment horizontal="justify" vertical="center" wrapText="1"/>
    </xf>
    <xf numFmtId="0" fontId="13" fillId="0" borderId="17" xfId="0" applyFont="1" applyBorder="1" applyAlignment="1">
      <alignment horizontal="justify" vertical="center" wrapText="1"/>
    </xf>
    <xf numFmtId="0" fontId="10" fillId="6" borderId="15" xfId="4" applyFont="1" applyFill="1" applyBorder="1" applyAlignment="1">
      <alignment horizontal="center"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26" fillId="0" borderId="0" xfId="0" applyFont="1" applyAlignment="1">
      <alignment horizontal="center"/>
    </xf>
    <xf numFmtId="0" fontId="29" fillId="6" borderId="18" xfId="0" applyFont="1" applyFill="1" applyBorder="1" applyAlignment="1">
      <alignment horizontal="left" vertical="center"/>
    </xf>
    <xf numFmtId="0" fontId="29" fillId="6" borderId="19" xfId="0" applyFont="1" applyFill="1" applyBorder="1" applyAlignment="1">
      <alignment horizontal="left" vertical="center"/>
    </xf>
    <xf numFmtId="0" fontId="29" fillId="6" borderId="20" xfId="0" applyFont="1" applyFill="1" applyBorder="1" applyAlignment="1">
      <alignment horizontal="left" vertical="center"/>
    </xf>
    <xf numFmtId="0" fontId="22" fillId="6" borderId="28"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29" xfId="4" applyFont="1" applyFill="1" applyBorder="1" applyAlignment="1">
      <alignment horizontal="center" vertical="center" wrapText="1"/>
    </xf>
    <xf numFmtId="0" fontId="22" fillId="6" borderId="30" xfId="4" applyFont="1" applyFill="1" applyBorder="1" applyAlignment="1">
      <alignment horizontal="center" vertical="center" wrapText="1"/>
    </xf>
    <xf numFmtId="0" fontId="22" fillId="6" borderId="35" xfId="4" applyFont="1" applyFill="1" applyBorder="1" applyAlignment="1">
      <alignment horizontal="center" vertical="center" wrapText="1"/>
    </xf>
    <xf numFmtId="0" fontId="22" fillId="6" borderId="36" xfId="4" applyFont="1" applyFill="1" applyBorder="1" applyAlignment="1">
      <alignment horizontal="center" vertical="center" wrapText="1"/>
    </xf>
    <xf numFmtId="0" fontId="22" fillId="6" borderId="37" xfId="4" applyFont="1" applyFill="1" applyBorder="1" applyAlignment="1">
      <alignment horizontal="center" vertical="center" wrapText="1"/>
    </xf>
    <xf numFmtId="0" fontId="22" fillId="6" borderId="33" xfId="4" applyFont="1" applyFill="1" applyBorder="1" applyAlignment="1">
      <alignment horizontal="center" vertical="center" wrapText="1"/>
    </xf>
    <xf numFmtId="0" fontId="22" fillId="6" borderId="34" xfId="4" applyFont="1" applyFill="1" applyBorder="1" applyAlignment="1">
      <alignment horizontal="center" vertical="center" wrapText="1"/>
    </xf>
    <xf numFmtId="0" fontId="22" fillId="6" borderId="1" xfId="4" applyFont="1" applyFill="1" applyBorder="1" applyAlignment="1">
      <alignment horizontal="center" vertical="center" wrapText="1"/>
    </xf>
    <xf numFmtId="0" fontId="22" fillId="6" borderId="4" xfId="4" applyFont="1" applyFill="1" applyBorder="1" applyAlignment="1">
      <alignment horizontal="center" vertical="center" wrapText="1"/>
    </xf>
    <xf numFmtId="0" fontId="22" fillId="6" borderId="21" xfId="4" applyFont="1" applyFill="1" applyBorder="1" applyAlignment="1">
      <alignment horizontal="center" vertical="center" wrapText="1"/>
    </xf>
    <xf numFmtId="0" fontId="22" fillId="6" borderId="31" xfId="4" applyFont="1" applyFill="1" applyBorder="1" applyAlignment="1">
      <alignment horizontal="center" vertical="center" wrapText="1"/>
    </xf>
    <xf numFmtId="0" fontId="22" fillId="6" borderId="38" xfId="4" applyFont="1" applyFill="1" applyBorder="1" applyAlignment="1">
      <alignment horizontal="center" vertical="center" wrapText="1"/>
    </xf>
    <xf numFmtId="0" fontId="20" fillId="6" borderId="1" xfId="4" applyFont="1" applyFill="1" applyBorder="1" applyAlignment="1">
      <alignment horizontal="center" vertical="center" textRotation="90" wrapText="1"/>
    </xf>
    <xf numFmtId="0" fontId="20" fillId="6" borderId="4" xfId="4" applyFont="1" applyFill="1" applyBorder="1" applyAlignment="1">
      <alignment horizontal="center" vertical="center" textRotation="90" wrapText="1"/>
    </xf>
    <xf numFmtId="0" fontId="22" fillId="6" borderId="1" xfId="4" applyFont="1" applyFill="1" applyBorder="1" applyAlignment="1">
      <alignment horizontal="center" vertical="center" textRotation="90" wrapText="1"/>
    </xf>
    <xf numFmtId="0" fontId="22" fillId="6" borderId="4" xfId="4" applyFont="1" applyFill="1" applyBorder="1" applyAlignment="1">
      <alignment horizontal="center" vertical="center" textRotation="90" wrapText="1"/>
    </xf>
  </cellXfs>
  <cellStyles count="8">
    <cellStyle name="Excel Built-in Normal" xfId="1" xr:uid="{00000000-0005-0000-0000-000000000000}"/>
    <cellStyle name="Hipervínculo" xfId="6" builtinId="8"/>
    <cellStyle name="Hyperlink" xfId="7" xr:uid="{00000000-000B-0000-0000-000008000000}"/>
    <cellStyle name="Millares 2" xfId="2" xr:uid="{00000000-0005-0000-0000-000003000000}"/>
    <cellStyle name="Moneda" xfId="3" builtinId="4"/>
    <cellStyle name="Normal" xfId="0" builtinId="0"/>
    <cellStyle name="Normal 2" xfId="4" xr:uid="{00000000-0005-0000-0000-000007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LEIDY ALICIA CRUZ RINCON" id="{409962FF-A79A-4C8E-9F3D-A99E45CEB2F6}" userId="S::leidy.cruz@uaesp.gov.co::cd56c5b3-2b64-4d27-8f5c-a4d98da0aad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6" dT="2023-02-27T15:47:47.36" personId="{409962FF-A79A-4C8E-9F3D-A99E45CEB2F6}" id="{9016E907-48BF-4758-AFD7-37F792A90A57}">
    <text>2021: 70.111
2022: 68.359</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app.powerbi.com/view?r=eyJrIjoiMzY1MmNlZjAtNmQ0NS00MTc5LThkYmQtNWRiODhhMTFhNGU0IiwidCI6IjViYjIxYmZmLWU1YWQtNDYzZS04YWM2LTBkOGJjYzkwN2I5MyJ9&amp;pageName=ReportSection" TargetMode="External"/><Relationship Id="rId3" Type="http://schemas.openxmlformats.org/officeDocument/2006/relationships/hyperlink" Target="../../../../../../../:f:/g/personal/leidy_cruz_uaesp_gov_co/EobbhnB-uYBIoqDsI9SmWH4Bw_CZkodtnd6A_8M6R_4Cqw?e=p4m9j0" TargetMode="External"/><Relationship Id="rId7" Type="http://schemas.openxmlformats.org/officeDocument/2006/relationships/hyperlink" Target="https://app.powerbi.com/view?r=eyJrIjoiODU1YmM4ZTEtNDE0NS00MDI4LWI1NWEtNzdjODc0NzYzYWVkIiwidCI6IjViYjIxYmZmLWU1YWQtNDYzZS04YWM2LTBkOGJjYzkwN2I5MyJ9&amp;pageName=ReportSectionee054aa1c0c21a8968b4" TargetMode="External"/><Relationship Id="rId2" Type="http://schemas.openxmlformats.org/officeDocument/2006/relationships/hyperlink" Target="../../../../../../../:b:/g/personal/leidy_cruz_uaesp_gov_co/EVytZcETy7NNkAZq5rSZn9UBERQ4FjQnsk67Mi4YbsKlEg?e=VPBLHg" TargetMode="External"/><Relationship Id="rId1" Type="http://schemas.openxmlformats.org/officeDocument/2006/relationships/hyperlink" Target="../../../../../../../:f:/g/personal/leidy_cruz_uaesp_gov_co/EsZB7DTY8Y9FqKXCvM7ZCPYBsrbcfO2NhWaeJcbqMfGpXA?e=JxuiQV" TargetMode="External"/><Relationship Id="rId6" Type="http://schemas.openxmlformats.org/officeDocument/2006/relationships/hyperlink" Target="../../../../../../../:f:/g/personal/leidy_cruz_uaesp_gov_co/Enefl1lrfMxIgDSw5atWB24BsmQ1a-Zk67m-6Xgh7cucSg?e=aW6Lgg" TargetMode="External"/><Relationship Id="rId5" Type="http://schemas.openxmlformats.org/officeDocument/2006/relationships/hyperlink" Target="../../../../../../../:b:/g/personal/leidy_cruz_uaesp_gov_co/EeiKHmj7Y_dLgAhxWrSdu88ByoZHBl6aSC_b9v3C_ypbew?e=IpEErw" TargetMode="External"/><Relationship Id="rId4" Type="http://schemas.openxmlformats.org/officeDocument/2006/relationships/hyperlink" Target="../../../../../../../:f:/g/personal/leidy_cruz_uaesp_gov_co/EsdLeRwEem1LtpFXU3leIhsBBsd5meRiF5OEm73AX33HUw?e=TaFS6g" TargetMode="External"/><Relationship Id="rId9"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hyperlink" Target="../../../../../../../:f:/g/personal/carlos_borda_uaesp_gov_co/ErD_IWTRW9ZLnZSYYz1IP5YBw5493-xcCiVnH9GXxIj2-w?e=dW1La6" TargetMode="External"/><Relationship Id="rId13" Type="http://schemas.openxmlformats.org/officeDocument/2006/relationships/hyperlink" Target="../../../../../../../:f:/g/personal/carlos_borda_uaesp_gov_co/EhyZ7Wj4kf1DkWAJfxoeU3EBtSCpuZyWStDPMOswEMN3sA?e=XmG2JY" TargetMode="External"/><Relationship Id="rId18" Type="http://schemas.openxmlformats.org/officeDocument/2006/relationships/hyperlink" Target="../../../../../../../:f:/g/personal/carlos_borda_uaesp_gov_co/EnBDO2jN6cVKiTup_JfA2SkB3S6rCKzmzHnqsYQ-BMcZbg?e=HXLknC" TargetMode="External"/><Relationship Id="rId3" Type="http://schemas.openxmlformats.org/officeDocument/2006/relationships/hyperlink" Target="../../../../../../../:f:/g/personal/carlos_borda_uaesp_gov_co/Eq5wlLygDVRKuF35-f58XPMBjwHIdx8wZKZzKyj_8NkTTQ?e=r4nKhr" TargetMode="External"/><Relationship Id="rId21" Type="http://schemas.openxmlformats.org/officeDocument/2006/relationships/hyperlink" Target="../../../../../../../:f:/g/personal/carlos_borda_uaesp_gov_co/EnBDO2jN6cVKiTup_JfA2SkB3S6rCKzmzHnqsYQ-BMcZbg?e=HXLknC" TargetMode="External"/><Relationship Id="rId7" Type="http://schemas.openxmlformats.org/officeDocument/2006/relationships/hyperlink" Target="../../../../../../../:f:/g/personal/carlos_borda_uaesp_gov_co/EpRMAlNBC3NPieQVwh7Pt1kBQD1B5Tmnn41qD5QzueKFJA?e=y2rrfF" TargetMode="External"/><Relationship Id="rId12" Type="http://schemas.openxmlformats.org/officeDocument/2006/relationships/hyperlink" Target="../../../../../../../:f:/g/personal/carlos_borda_uaesp_gov_co/EqRXPdenS6VMlOsQtsr6v_cBWjJVJpNTZMDzTgWMtA7Y1g?e=xUzhBn" TargetMode="External"/><Relationship Id="rId17" Type="http://schemas.openxmlformats.org/officeDocument/2006/relationships/hyperlink" Target="../../../../../../../:f:/g/personal/carlos_borda_uaesp_gov_co/EvU5q831viFAopI57B8o09ABSxf231JVfkn7QBNCdG7xwg?e=cQIvGm" TargetMode="External"/><Relationship Id="rId2" Type="http://schemas.openxmlformats.org/officeDocument/2006/relationships/hyperlink" Target="../../../../../../../:f:/g/personal/carlos_borda_uaesp_gov_co/Eq5wlLygDVRKuF35-f58XPMBjwHIdx8wZKZzKyj_8NkTTQ?e=r4nKhr" TargetMode="External"/><Relationship Id="rId16" Type="http://schemas.openxmlformats.org/officeDocument/2006/relationships/hyperlink" Target="../../../../../../../:f:/g/personal/carlos_borda_uaesp_gov_co/EvU5q831viFAopI57B8o09ABSxf231JVfkn7QBNCdG7xwg?e=cQIvGm" TargetMode="External"/><Relationship Id="rId20" Type="http://schemas.openxmlformats.org/officeDocument/2006/relationships/hyperlink" Target="../../../../../../../:f:/g/personal/carlos_borda_uaesp_gov_co/EnBDO2jN6cVKiTup_JfA2SkB3S6rCKzmzHnqsYQ-BMcZbg?e=HXLknC" TargetMode="External"/><Relationship Id="rId1" Type="http://schemas.openxmlformats.org/officeDocument/2006/relationships/hyperlink" Target="../../../../../../../:f:/g/personal/carlos_borda_uaesp_gov_co/Eq5wlLygDVRKuF35-f58XPMBjwHIdx8wZKZzKyj_8NkTTQ?e=r4nKhr" TargetMode="External"/><Relationship Id="rId6" Type="http://schemas.openxmlformats.org/officeDocument/2006/relationships/hyperlink" Target="../../../../../../../:f:/g/personal/carlos_borda_uaesp_gov_co/EmGhyZQEMfdKhXBCULRv0nYBW67UBLvrrv5Sy1muzAuOkA?e=MAf3Xt" TargetMode="External"/><Relationship Id="rId11" Type="http://schemas.openxmlformats.org/officeDocument/2006/relationships/hyperlink" Target="../../../../../../../:f:/g/personal/carlos_borda_uaesp_gov_co/EoUhexzRjG9OmxGeCaR4m0YB5ggcN22DL4X9R7j2RWUZaQ?e=7oFOFM" TargetMode="External"/><Relationship Id="rId5" Type="http://schemas.openxmlformats.org/officeDocument/2006/relationships/hyperlink" Target="../../../../../../../:f:/g/personal/carlos_borda_uaesp_gov_co/EmGhyZQEMfdKhXBCULRv0nYBW67UBLvrrv5Sy1muzAuOkA?e=MAf3Xt" TargetMode="External"/><Relationship Id="rId15" Type="http://schemas.openxmlformats.org/officeDocument/2006/relationships/hyperlink" Target="../../../../../../../:f:/g/personal/carlos_borda_uaesp_gov_co/EvU5q831viFAopI57B8o09ABSxf231JVfkn7QBNCdG7xwg?e=cQIvGm" TargetMode="External"/><Relationship Id="rId10" Type="http://schemas.openxmlformats.org/officeDocument/2006/relationships/hyperlink" Target="../../../../../../../:f:/g/personal/carlos_borda_uaesp_gov_co/EplHuskRo91BuN4rES-jwNQB6qJI8XFJHGBACLMjR2PX_g?e=URfcl6" TargetMode="External"/><Relationship Id="rId19" Type="http://schemas.openxmlformats.org/officeDocument/2006/relationships/hyperlink" Target="../../../../../../../:f:/g/personal/carlos_borda_uaesp_gov_co/EnBDO2jN6cVKiTup_JfA2SkB3S6rCKzmzHnqsYQ-BMcZbg?e=HXLknC" TargetMode="External"/><Relationship Id="rId4" Type="http://schemas.openxmlformats.org/officeDocument/2006/relationships/hyperlink" Target="../../../../../../../:f:/g/personal/carlos_borda_uaesp_gov_co/Eq5wlLygDVRKuF35-f58XPMBjwHIdx8wZKZzKyj_8NkTTQ?e=r4nKhr" TargetMode="External"/><Relationship Id="rId9" Type="http://schemas.openxmlformats.org/officeDocument/2006/relationships/hyperlink" Target="../../../../../../../:f:/g/personal/carlos_borda_uaesp_gov_co/EtNlxzRUla9FoN6hjl3IZgUBo-FKn3ezgZF6zcrNbuJ8JA?e=Bqcfsx" TargetMode="External"/><Relationship Id="rId14" Type="http://schemas.openxmlformats.org/officeDocument/2006/relationships/hyperlink" Target="../../../../../../../:f:/g/personal/carlos_borda_uaesp_gov_co/EvU5q831viFAopI57B8o09ABSxf231JVfkn7QBNCdG7xwg?e=cQIvGm" TargetMode="External"/><Relationship Id="rId22"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b:/g/personal/maria_jaramillo_uaesp_gov_co/ETdKgh7m-YJImr_1QsWtWXQBGwl-Llm6iVDk41TgLm7kbw?e=9Sc9o9" TargetMode="External"/><Relationship Id="rId3" Type="http://schemas.openxmlformats.org/officeDocument/2006/relationships/hyperlink" Target="../../../../../../../:b:/g/personal/maria_jaramillo_uaesp_gov_co/EdEU1-BWw_xGiXhw4Jzih3YBsKLp9W3GIOYsUq6GPXNdJw?e=XTYoC1" TargetMode="External"/><Relationship Id="rId7" Type="http://schemas.openxmlformats.org/officeDocument/2006/relationships/hyperlink" Target="../../../../../../../:b:/g/personal/maria_jaramillo_uaesp_gov_co/EcTZqre-DV9InnfjaWWoMVkBUGIykxMmmfqjgervFji_Jw?e=JkQkY4" TargetMode="External"/><Relationship Id="rId12" Type="http://schemas.openxmlformats.org/officeDocument/2006/relationships/printerSettings" Target="../printerSettings/printerSettings9.bin"/><Relationship Id="rId2" Type="http://schemas.openxmlformats.org/officeDocument/2006/relationships/hyperlink" Target="../../../../../../../:b:/g/personal/angelica_beltran_uaesp_gov_co/ETtDrN5y2IBAmCrryaEg8J0B7cPNU9FNCoB8QmT34YdZvg?e=srhyjf" TargetMode="External"/><Relationship Id="rId1" Type="http://schemas.openxmlformats.org/officeDocument/2006/relationships/hyperlink" Target="../../../../../../../:x:/g/personal/leidy_cruz_uaesp_gov_co/EfljepH20LZMmfuuSg5O6X8Bq2Q5FKtjzNyh2pkxl8ZatQ?e=G9bZxs" TargetMode="External"/><Relationship Id="rId6" Type="http://schemas.openxmlformats.org/officeDocument/2006/relationships/hyperlink" Target="../../../../../../../:b:/g/personal/maria_jaramillo_uaesp_gov_co/EcTZqre-DV9InnfjaWWoMVkBUGIykxMmmfqjgervFji_Jw?e=JkQkY4" TargetMode="External"/><Relationship Id="rId11" Type="http://schemas.openxmlformats.org/officeDocument/2006/relationships/hyperlink" Target="https://uaesp.maps.arcgis.com/apps/instant/basic/index.html?appid=d1803417735f41b9b7a78e8282d2faef" TargetMode="External"/><Relationship Id="rId5" Type="http://schemas.openxmlformats.org/officeDocument/2006/relationships/hyperlink" Target="../../../../../../../:x:/g/personal/maria_jaramillo_uaesp_gov_co/EW5ykDi5_HxFnkD2Kwp6xt0BdTIPQY7boXvEf9EJCURP0A?e=3Tshnx" TargetMode="External"/><Relationship Id="rId10" Type="http://schemas.openxmlformats.org/officeDocument/2006/relationships/hyperlink" Target="../../../../../../../:f:/g/personal/maria_jaramillo_uaesp_gov_co/EhPpHOGRU9RDvTkc86MqRW8BO8UKZjpAEjkcFwY-BzYivQ?e=pcOug9" TargetMode="External"/><Relationship Id="rId4" Type="http://schemas.openxmlformats.org/officeDocument/2006/relationships/hyperlink" Target="../../../../../../../:u:/g/personal/maria_jaramillo_uaesp_gov_co/ES-AGFBslbRCtvZiv9aVx7EBh9lKHnEjVnl5xer_HBE0pw?e=JFHoto" TargetMode="External"/><Relationship Id="rId9" Type="http://schemas.openxmlformats.org/officeDocument/2006/relationships/hyperlink" Target="../../../../../../../:f:/g/personal/maria_jaramillo_uaesp_gov_co/EgS9HLqU-UhGn1d3RmdQSmUBvqr2m8frpQFXSCrP5RhALA?e=3hQUHx"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f:/g/personal/carlos_borda_uaesp_gov_co/Es5Rt6wq_59EsrCCOpFb8ucBaunel0I4cOgjmpg0vuyTbw?e=LDC4gQ" TargetMode="External"/><Relationship Id="rId13" Type="http://schemas.openxmlformats.org/officeDocument/2006/relationships/hyperlink" Target="../../../../../../../:f:/g/personal/angelica_beltran_uaesp_gov_co/Ek6-g5ZfxjlCrQTdRZtULjsBhb9PbLrw-NGuutwtEAJpRA?e=RPf3IZ" TargetMode="External"/><Relationship Id="rId3" Type="http://schemas.openxmlformats.org/officeDocument/2006/relationships/hyperlink" Target="../../../../../../../:x:/g/personal/leidy_cruz_uaesp_gov_co/EfljepH20LZMmfuuSg5O6X8Bq2Q5FKtjzNyh2pkxl8ZatQ?e=Dtjoxv" TargetMode="External"/><Relationship Id="rId7" Type="http://schemas.openxmlformats.org/officeDocument/2006/relationships/hyperlink" Target="../../../../../../../:f:/g/personal/leidy_cruz_uaesp_gov_co/Eox3--eFVpVEvjAeGoeBMoUBNYRoebUT1TrkypB0YqmUxw?e=9CTYGL" TargetMode="External"/><Relationship Id="rId12" Type="http://schemas.openxmlformats.org/officeDocument/2006/relationships/hyperlink" Target="../../../../../../../:b:/g/personal/angelica_beltran_uaesp_gov_co/EYDfCJmcZJVKjQr-iksFUqsBJFMvSW9MV56lx46QBL7XyA?e=UWlXds" TargetMode="External"/><Relationship Id="rId2" Type="http://schemas.openxmlformats.org/officeDocument/2006/relationships/hyperlink" Target="../../../../../../../:x:/g/personal/leidy_cruz_uaesp_gov_co/EfljepH20LZMmfuuSg5O6X8Bq2Q5FKtjzNyh2pkxl8ZatQ?e=Dtjoxv" TargetMode="External"/><Relationship Id="rId16" Type="http://schemas.openxmlformats.org/officeDocument/2006/relationships/printerSettings" Target="../printerSettings/printerSettings10.bin"/><Relationship Id="rId1" Type="http://schemas.openxmlformats.org/officeDocument/2006/relationships/hyperlink" Target="../../../../../../../:b:/g/personal/leidy_cruz_uaesp_gov_co/EdLce8pn0uZBh-5Ywmck-SsB8HYI1iQlJyeUX7WDeJYB6w?e=YdQene" TargetMode="External"/><Relationship Id="rId6" Type="http://schemas.openxmlformats.org/officeDocument/2006/relationships/hyperlink" Target="../../../../../../../:f:/g/personal/leidy_cruz_uaesp_gov_co/Eox3--eFVpVEvjAeGoeBMoUBNYRoebUT1TrkypB0YqmUxw?e=kvKNan" TargetMode="External"/><Relationship Id="rId11" Type="http://schemas.openxmlformats.org/officeDocument/2006/relationships/hyperlink" Target="../../../../../../../:b:/g/personal/angelica_beltran_uaesp_gov_co/EYDfCJmcZJVKjQr-iksFUqsBJFMvSW9MV56lx46QBL7XyA?e=8TteHu" TargetMode="External"/><Relationship Id="rId5" Type="http://schemas.openxmlformats.org/officeDocument/2006/relationships/hyperlink" Target="../../../../../../../:f:/g/personal/leidy_cruz_uaesp_gov_co/Epk2TuGsjrxNmtX6GUZ3jzQBFtTrFoVb68tmiBBP119rhw?e=sMeY97" TargetMode="External"/><Relationship Id="rId15" Type="http://schemas.openxmlformats.org/officeDocument/2006/relationships/hyperlink" Target="../../../../../../../:f:/g/personal/angelica_beltran_uaesp_gov_co/Ek6-g5ZfxjlCrQTdRZtULjsBhb9PbLrw-NGuutwtEAJpRA?e=RPf3IZ" TargetMode="External"/><Relationship Id="rId10" Type="http://schemas.openxmlformats.org/officeDocument/2006/relationships/hyperlink" Target="../../../../../../../:b:/g/personal/angelica_beltran_uaesp_gov_co/EYDfCJmcZJVKjQr-iksFUqsBJFMvSW9MV56lx46QBL7XyA?e=mMREzA" TargetMode="External"/><Relationship Id="rId4" Type="http://schemas.openxmlformats.org/officeDocument/2006/relationships/hyperlink" Target="../../../../../../../:f:/g/personal/leidy_cruz_uaesp_gov_co/EofErOGUMSBEqCpOujsqe6UBUGBomR1YO20BenYb6cZOXw?e=GrIBfr" TargetMode="External"/><Relationship Id="rId9" Type="http://schemas.openxmlformats.org/officeDocument/2006/relationships/hyperlink" Target="../../../../../../../:f:/g/personal/leidy_cruz_uaesp_gov_co/EmSSXhGFtF9LrRqIi3EdMO4Bxv8O1r75wyyYWL5kKyABQA?e=dj3Nbg" TargetMode="External"/><Relationship Id="rId14" Type="http://schemas.openxmlformats.org/officeDocument/2006/relationships/hyperlink" Target="../../../../../../../:f:/g/personal/angelica_beltran_uaesp_gov_co/Ek6-g5ZfxjlCrQTdRZtULjsBhb9PbLrw-NGuutwtEAJpRA?e=RPf3IZ"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arcgis.com/apps/instant/interactivelegend/index.html?appid=147426898b9e486ca32597df137b0766" TargetMode="External"/><Relationship Id="rId7" Type="http://schemas.openxmlformats.org/officeDocument/2006/relationships/printerSettings" Target="../printerSettings/printerSettings11.bin"/><Relationship Id="rId2" Type="http://schemas.openxmlformats.org/officeDocument/2006/relationships/hyperlink" Target="../../../../../../../:b:/g/personal/maria_jaramillo_uaesp_gov_co/Eb2_vpxuub5Kg4F0Z3IYJk0B4JnB8isHx85oLdDZWfUCeQ?e=gQUteU" TargetMode="External"/><Relationship Id="rId1" Type="http://schemas.openxmlformats.org/officeDocument/2006/relationships/hyperlink" Target="../../../../../../../:f:/g/personal/maria_jaramillo_uaesp_gov_co/EmoLYy0lhONAl-GgLv7dC34Bf2IqqGY36NK-sV1_yL4MDw?e=NCFbeu" TargetMode="External"/><Relationship Id="rId6" Type="http://schemas.openxmlformats.org/officeDocument/2006/relationships/hyperlink" Target="../../../../../../../:f:/g/personal/maria_jaramillo_uaesp_gov_co/EsJ9F7ORF2FPnVRZcqU6XaIB87jJ5fMflIyyp4hyLNg-Ug?e=KaXLVN" TargetMode="External"/><Relationship Id="rId5" Type="http://schemas.openxmlformats.org/officeDocument/2006/relationships/hyperlink" Target="../../../../../../../:f:/g/personal/maria_jaramillo_uaesp_gov_co/EsJ9F7ORF2FPnVRZcqU6XaIB87jJ5fMflIyyp4hyLNg-Ug?e=pVHU35" TargetMode="External"/><Relationship Id="rId4" Type="http://schemas.openxmlformats.org/officeDocument/2006/relationships/hyperlink" Target="../../../../../../../:f:/g/personal/maria_jaramillo_uaesp_gov_co/EsJ9F7ORF2FPnVRZcqU6XaIB87jJ5fMflIyyp4hyLNg-Ug?e=swirBU"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f:/g/personal/angelica_beltran_uaesp_gov_co/EgWEchqUBaZBhUR7wbeL_doBPYci9Kvk4ovH7bLh_mLKdA?e=gHyBnA" TargetMode="External"/><Relationship Id="rId13" Type="http://schemas.openxmlformats.org/officeDocument/2006/relationships/hyperlink" Target="../../../../../../../:f:/g/personal/angelica_beltran_uaesp_gov_co/Ek_vzfB_Y4BEvHvF9037EhEBQgISR1OVDSwW6nVTIjhhUg?e=3ECQH4" TargetMode="External"/><Relationship Id="rId3" Type="http://schemas.openxmlformats.org/officeDocument/2006/relationships/hyperlink" Target="../../../../../../../:w:/g/personal/leidy_cruz_uaesp_gov_co/EdSWCgNzEE9EspDv61e8lAEBUowOpYRjWKL03nl8-SEMJA?e=Gufx7y" TargetMode="External"/><Relationship Id="rId7" Type="http://schemas.openxmlformats.org/officeDocument/2006/relationships/hyperlink" Target="../../../../../../../:w:/g/personal/leidy_cruz_uaesp_gov_co/EdSWCgNzEE9EspDv61e8lAEBUowOpYRjWKL03nl8-SEMJA?e=Gufx7y" TargetMode="External"/><Relationship Id="rId12" Type="http://schemas.openxmlformats.org/officeDocument/2006/relationships/hyperlink" Target="../../../../../../../:f:/g/personal/angelica_beltran_uaesp_gov_co/Ek_vzfB_Y4BEvHvF9037EhEBQgISR1OVDSwW6nVTIjhhUg?e=3ECQH4" TargetMode="External"/><Relationship Id="rId2" Type="http://schemas.openxmlformats.org/officeDocument/2006/relationships/hyperlink" Target="../../../../../../../:w:/g/personal/leidy_cruz_uaesp_gov_co/EdSWCgNzEE9EspDv61e8lAEBUowOpYRjWKL03nl8-SEMJA?e=Gufx7y" TargetMode="External"/><Relationship Id="rId1" Type="http://schemas.openxmlformats.org/officeDocument/2006/relationships/hyperlink" Target="../../../../../../../:f:/g/personal/carlos_borda_uaesp_gov_co/El4TXuQ6IfxMjfC0AJfmwSkByzhZFK7JVILOVYDDMvGJmg?e=Eq0RFv" TargetMode="External"/><Relationship Id="rId6" Type="http://schemas.openxmlformats.org/officeDocument/2006/relationships/hyperlink" Target="../../../../../../../:w:/g/personal/leidy_cruz_uaesp_gov_co/EdSWCgNzEE9EspDv61e8lAEBUowOpYRjWKL03nl8-SEMJA?e=Gufx7y" TargetMode="External"/><Relationship Id="rId11" Type="http://schemas.openxmlformats.org/officeDocument/2006/relationships/hyperlink" Target="../../../../../../../:f:/g/personal/angelica_beltran_uaesp_gov_co/Ek_vzfB_Y4BEvHvF9037EhEBQgISR1OVDSwW6nVTIjhhUg?e=3ECQH4" TargetMode="External"/><Relationship Id="rId5" Type="http://schemas.openxmlformats.org/officeDocument/2006/relationships/hyperlink" Target="../../../../../../../:w:/g/personal/leidy_cruz_uaesp_gov_co/EdSWCgNzEE9EspDv61e8lAEBUowOpYRjWKL03nl8-SEMJA?e=Gufx7y" TargetMode="External"/><Relationship Id="rId15" Type="http://schemas.openxmlformats.org/officeDocument/2006/relationships/printerSettings" Target="../printerSettings/printerSettings12.bin"/><Relationship Id="rId10" Type="http://schemas.openxmlformats.org/officeDocument/2006/relationships/hyperlink" Target="../../../../../../../:f:/g/personal/angelica_beltran_uaesp_gov_co/Ek_vzfB_Y4BEvHvF9037EhEBQgISR1OVDSwW6nVTIjhhUg?e=3ECQH4" TargetMode="External"/><Relationship Id="rId4" Type="http://schemas.openxmlformats.org/officeDocument/2006/relationships/hyperlink" Target="../../../../../../../:w:/g/personal/leidy_cruz_uaesp_gov_co/EdSWCgNzEE9EspDv61e8lAEBUowOpYRjWKL03nl8-SEMJA?e=Gufx7y" TargetMode="External"/><Relationship Id="rId9" Type="http://schemas.openxmlformats.org/officeDocument/2006/relationships/hyperlink" Target="../../../../../../../:f:/g/personal/angelica_beltran_uaesp_gov_co/Ek_vzfB_Y4BEvHvF9037EhEBQgISR1OVDSwW6nVTIjhhUg?e=3ECQH4" TargetMode="External"/><Relationship Id="rId14" Type="http://schemas.openxmlformats.org/officeDocument/2006/relationships/hyperlink" Target="../../../../../../../:f:/g/personal/angelica_beltran_uaesp_gov_co/Ek_vzfB_Y4BEvHvF9037EhEBQgISR1OVDSwW6nVTIjhhUg?e=3ECQH4"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f:/r/personal/monica_bonilla_uaesp_gov_co/Documents/Evidencias%20PGIRS%20cultura%20ciudadana%202022/I%20SEMESTRE/Proyecto%203/Difusi%C3%B3n%20de%20informaci%C3%B3n%20mediante%20productos%20audiovisuales%20sobre%20los%20beneficios%20de%20la%20econom%C3%ADa%20circular?csf=1&amp;web=1&amp;e=uQY0xo" TargetMode="External"/><Relationship Id="rId2" Type="http://schemas.openxmlformats.org/officeDocument/2006/relationships/hyperlink" Target="../../../../../../../:f:/r/personal/monica_bonilla_uaesp_gov_co/Documents/Evidencias%20PGIRS%20cultura%20ciudadana%202022/I%20SEMESTRE/Proyecto%203/Campa%C3%B1as%20acerca%20de%20los%20beneficios%20de%20la%20separaci%C3%B3n%20y%20el%20aprovechamiento?csf=1&amp;web=1&amp;e=qFibjN" TargetMode="External"/><Relationship Id="rId1" Type="http://schemas.openxmlformats.org/officeDocument/2006/relationships/hyperlink" Target="http://nuevo.ambientebogota.gov.co/web/transparencia/ncsab" TargetMode="External"/><Relationship Id="rId6" Type="http://schemas.openxmlformats.org/officeDocument/2006/relationships/printerSettings" Target="../printerSettings/printerSettings13.bin"/><Relationship Id="rId5" Type="http://schemas.openxmlformats.org/officeDocument/2006/relationships/hyperlink" Target="../../../../../../../:f:/r/personal/monica_bonilla_uaesp_gov_co/Documents/Evidencias%20PGIRS%20cultura%20ciudadana%202022/I%20SEMESTRE/Proyecto%203/Resignificaci%C3%B3n%20Do%C3%B1a%20Juana?csf=1&amp;web=1&amp;e=D34Cnl" TargetMode="External"/><Relationship Id="rId4" Type="http://schemas.openxmlformats.org/officeDocument/2006/relationships/hyperlink" Target="../../../../../../../:f:/r/personal/monica_bonilla_uaesp_gov_co/Documents/Evidencias%20PGIRS%20cultura%20ciudadana%202022/I%20SEMESTRE/Proyecto%203/Difusi%C3%B3n%20mediante%20productos%20audiovisuales%20de%20los%20proyectos%20de%20aprovechamiento?csf=1&amp;web=1&amp;e=O3EhX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f:/g/personal/maria_jaramillo_uaesp_gov_co/EqXCpUsxzztAsMGSTEpWm8gBrrJFs0fkRXd0DnOIy0_vtg?e=PxtI7a" TargetMode="External"/><Relationship Id="rId13" Type="http://schemas.openxmlformats.org/officeDocument/2006/relationships/vmlDrawing" Target="../drawings/vmlDrawing1.vml"/><Relationship Id="rId3" Type="http://schemas.openxmlformats.org/officeDocument/2006/relationships/hyperlink" Target="https://www.uaesp.gov.co/content/geovisor-pgirs" TargetMode="External"/><Relationship Id="rId7" Type="http://schemas.openxmlformats.org/officeDocument/2006/relationships/hyperlink" Target="../../../../../../../:f:/g/personal/maria_jaramillo_uaesp_gov_co/EvPqcEjK8_xNgPYL-EraYscBH7ZSCDNXKCAAvv-_6wfvgA?e=b7ARnx" TargetMode="External"/><Relationship Id="rId12" Type="http://schemas.openxmlformats.org/officeDocument/2006/relationships/printerSettings" Target="../printerSettings/printerSettings3.bin"/><Relationship Id="rId2" Type="http://schemas.openxmlformats.org/officeDocument/2006/relationships/hyperlink" Target="../../../../../../../:b:/g/personal/leidy_cruz_uaesp_gov_co/EWdqYyrARmdEoaGe7CPT8Z4BTj0C0eimO5cw8NtuShO8cQ?e=dtCcoE" TargetMode="External"/><Relationship Id="rId1" Type="http://schemas.openxmlformats.org/officeDocument/2006/relationships/hyperlink" Target="../../../../../../../:b:/g/personal/maria_jaramillo_uaesp_gov_co/EV-Kg7_3cWJKhJHPLHKl_ooB6_Su3JjGfs-na3jFr7u36w?e=84rOj3" TargetMode="External"/><Relationship Id="rId6" Type="http://schemas.openxmlformats.org/officeDocument/2006/relationships/hyperlink" Target="../../../../../../../:f:/g/personal/maria_jaramillo_uaesp_gov_co/ElFbhE8y9Z5EqqoOg-Yvq-oB6UXU7AVaZCLEhygy7WP54g?e=usL53s" TargetMode="External"/><Relationship Id="rId11" Type="http://schemas.openxmlformats.org/officeDocument/2006/relationships/hyperlink" Target="../../../../../../../:b:/g/personal/leidy_cruz_uaesp_gov_co/EaIENcY7EA9PhzPnzDo9zPkBSKcITzUdflJAr_L23xILFw?e=EXgVup" TargetMode="External"/><Relationship Id="rId5" Type="http://schemas.openxmlformats.org/officeDocument/2006/relationships/hyperlink" Target="../../../../../../../:f:/g/personal/maria_jaramillo_uaesp_gov_co/Ekn5D4xhri5NuvAYEFHyaawBweOuhl7cx7-imVLJbuj18w?e=grcPWg" TargetMode="External"/><Relationship Id="rId10" Type="http://schemas.openxmlformats.org/officeDocument/2006/relationships/hyperlink" Target="../../../../../../../:f:/g/personal/maria_jaramillo_uaesp_gov_co/Eus2ofoDCAJFu0qy8H3hT8EBHaRi-NtIe3kKx3mQT_dAuA?e=Xj0kUy" TargetMode="External"/><Relationship Id="rId4" Type="http://schemas.openxmlformats.org/officeDocument/2006/relationships/hyperlink" Target="../../../../../../../:f:/g/personal/maria_jaramillo_uaesp_gov_co/Eoqd8yX9vEtAnF-awcaN6eUBMknlV2DUsKJpcG1A2-arhg?e=7AdhxG" TargetMode="External"/><Relationship Id="rId9" Type="http://schemas.openxmlformats.org/officeDocument/2006/relationships/hyperlink" Target="../../../../../../../:f:/g/personal/maria_jaramillo_uaesp_gov_co/Esporq_Lw1lBvdp7cfUPu9EB5yRrLa4IhVxU3Pt-4D91ng?e=5Nx3v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f:/g/personal/maria_jaramillo_uaesp_gov_co/EnqmdT6ysbZLkvVeL0sghTABW61-DVYEpMqQpPFu-nbv2g?e=6iM4v3" TargetMode="External"/><Relationship Id="rId13" Type="http://schemas.openxmlformats.org/officeDocument/2006/relationships/hyperlink" Target="../../../../../../../:f:/g/personal/maria_jaramillo_uaesp_gov_co/Ep2lUFeGjVJMlvY6D5C59Q8BjUgPx8rkDXZvAWT_axVcag?e=4h3hUO" TargetMode="External"/><Relationship Id="rId3" Type="http://schemas.openxmlformats.org/officeDocument/2006/relationships/hyperlink" Target="../../../../../../../:f:/g/personal/maria_jaramillo_uaesp_gov_co/EhWLxXPp1vlMlyayQBk1GdAB6m52KRmTOg_1N42h-_w_vg?e=lBJlbz" TargetMode="External"/><Relationship Id="rId7" Type="http://schemas.openxmlformats.org/officeDocument/2006/relationships/hyperlink" Target="../../../../../../../:f:/g/personal/maria_jaramillo_uaesp_gov_co/EjB_ay4plj1GuYUjHxvxt5kBn8lMZT7_ymjCNpfw9FDPiw?e=wI33NO" TargetMode="External"/><Relationship Id="rId12" Type="http://schemas.openxmlformats.org/officeDocument/2006/relationships/hyperlink" Target="../../../../../../../:f:/g/personal/maria_jaramillo_uaesp_gov_co/Eus48Szc_BtDiAWBxMX7akABRiQnOKAWXqTxtO65U-9Phg?e=Z27OSr" TargetMode="External"/><Relationship Id="rId2" Type="http://schemas.openxmlformats.org/officeDocument/2006/relationships/hyperlink" Target="../../../../../../../:f:/g/personal/maria_jaramillo_uaesp_gov_co/EgyQo2wbVMZDkRVmTfDXJdwBd7GYjl6OwyTHZY7PgYFbIw?e=c88ZIo" TargetMode="External"/><Relationship Id="rId1" Type="http://schemas.openxmlformats.org/officeDocument/2006/relationships/hyperlink" Target="https://forms.office.com/Pages/ResponsePage.aspx?id=biHLnptEhEW8gia854V0-7PFVs1kKydNj1yk2Y2gqtxUOFNBSFFSN1dNTVJESE5FRVUxWU83UEEzTy4u" TargetMode="External"/><Relationship Id="rId6" Type="http://schemas.openxmlformats.org/officeDocument/2006/relationships/hyperlink" Target="../../../../../../../:f:/g/personal/maria_jaramillo_uaesp_gov_co/El9wYTHWL0lGl69xD-EWXQMB46pdDIllMQCuIU5kUHn9ig?e=0yPEEk" TargetMode="External"/><Relationship Id="rId11" Type="http://schemas.openxmlformats.org/officeDocument/2006/relationships/hyperlink" Target="../../../../../../../:f:/g/personal/maria_jaramillo_uaesp_gov_co/EkKGeu_lnKlJiE4illUOe7YBToeS9ZyqSUeI_6XyiRptJA?e=ZlCZDc" TargetMode="External"/><Relationship Id="rId5" Type="http://schemas.openxmlformats.org/officeDocument/2006/relationships/hyperlink" Target="../../../../../../../:f:/g/personal/maria_jaramillo_uaesp_gov_co/EmoLYy0lhONAl-GgLv7dC34BT3Z5LsXt-at0-vTNfszMgA?e=x132il" TargetMode="External"/><Relationship Id="rId15" Type="http://schemas.openxmlformats.org/officeDocument/2006/relationships/printerSettings" Target="../printerSettings/printerSettings4.bin"/><Relationship Id="rId10" Type="http://schemas.openxmlformats.org/officeDocument/2006/relationships/hyperlink" Target="../../../../../../../:f:/g/personal/maria_jaramillo_uaesp_gov_co/Eok5-q0lFrpOqPaBg9kMDLgB8D2V6A4Donw_HMnI2Bz5pQ?e=o22UKm" TargetMode="External"/><Relationship Id="rId4" Type="http://schemas.openxmlformats.org/officeDocument/2006/relationships/hyperlink" Target="../../../../../../../:f:/g/personal/maria_jaramillo_uaesp_gov_co/EhhCx0P6PIlKo9DnZHgSHqwBXDvz9kLrgX-C5su8vn0tkw?e=He4IR9" TargetMode="External"/><Relationship Id="rId9" Type="http://schemas.openxmlformats.org/officeDocument/2006/relationships/hyperlink" Target="../../../../../../../:f:/g/personal/maria_jaramillo_uaesp_gov_co/Etvvk-OJbglMgeheSicqp44B0uv5pF-TsBRwfYKNXG51uA?e=KgvUv3" TargetMode="External"/><Relationship Id="rId14" Type="http://schemas.openxmlformats.org/officeDocument/2006/relationships/hyperlink" Target="../../../../../../../:f:/g/personal/leidy_cruz_uaesp_gov_co/Ev9y8E-Xtd5OtGplUx21u3QBcnTIG3SyPF347rkPHQ39Yg?e=Sg2pZ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b:/g/personal/maria_munoz_uaesp_gov_co/Efhx9R84AkxNljgMPaWWMokB8HmiCb6odi0C-auHx4pXSQ?e=jM07w4" TargetMode="External"/><Relationship Id="rId2" Type="http://schemas.openxmlformats.org/officeDocument/2006/relationships/hyperlink" Target="../../../../../../../:b:/g/personal/maria_munoz_uaesp_gov_co/EVJUsLgVDwdKuIxw33JDOPsBYrIsWgguWt5melRMgXeeeQ?e=p8zjIG" TargetMode="External"/><Relationship Id="rId1" Type="http://schemas.openxmlformats.org/officeDocument/2006/relationships/hyperlink" Target="../../../../../../../:b:/g/personal/maria_munoz_uaesp_gov_co/EX_c08MfZJpBr4oIKK8G-TQBhQYdI5zd2GEiqFCANNKN0Q?e=VqDZxA" TargetMode="External"/><Relationship Id="rId5" Type="http://schemas.openxmlformats.org/officeDocument/2006/relationships/hyperlink" Target="../../../../../../../:b:/g/personal/maria_munoz_uaesp_gov_co/Ea7Q2kfXCV5DmOA-O_623XQBHc7CmrEbwg5KiBJT6i9qGw?e=LnxPBQ" TargetMode="External"/><Relationship Id="rId4" Type="http://schemas.openxmlformats.org/officeDocument/2006/relationships/hyperlink" Target="../../../../../../../:f:/g/personal/maria_munoz_uaesp_gov_co/EgXlIDTXIG5LrTwH6NQoFXEBvbRpAnOGyxqJDc2R57d69w?e=MZp2z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f:/g/personal/jennifer_romero_uaesp_gov_co/Eg_CWs3U54NIoaPT22LzwbYBmGRxiTA7O46RAXy807AD-Q?e=rNgUeP" TargetMode="External"/><Relationship Id="rId2" Type="http://schemas.openxmlformats.org/officeDocument/2006/relationships/hyperlink" Target="../../../../../../../:f:/g/personal/jennifer_romero_uaesp_gov_co/ErttH5OY6yJFhbiPD09DzzQB_F-tbjYVcWW5_gq2PemcGw?e=H41wDi" TargetMode="External"/><Relationship Id="rId1" Type="http://schemas.openxmlformats.org/officeDocument/2006/relationships/hyperlink" Target="../../../../../../../:f:/g/personal/jennifer_romero_uaesp_gov_co/ErttH5OY6yJFhbiPD09DzzQB_F-tbjYVcWW5_gq2PemcGw?e=H41wDi"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f:/g/personal/maria_jaramillo_uaesp_gov_co/EgXMB1ef2FpBkJ__AJjMVMYBMXMnyXqvung6lSJYaM04bQ?e=HaQBJa" TargetMode="External"/><Relationship Id="rId2" Type="http://schemas.openxmlformats.org/officeDocument/2006/relationships/hyperlink" Target="../../../../../../../:f:/g/personal/maria_jaramillo_uaesp_gov_co/EhQ58_fSIztIodv-sRcwkZ8BRIaghWIQPFoSEstKD6rDbQ?e=t4MrFX" TargetMode="External"/><Relationship Id="rId1" Type="http://schemas.openxmlformats.org/officeDocument/2006/relationships/hyperlink" Target="../../../../../../../:f:/g/personal/maria_jaramillo_uaesp_gov_co/EqzRbZck_gRBkWn3mc7dKUYBmrlzBj1c9ZMffDe25YkPHQ?e=zQIlqU" TargetMode="External"/><Relationship Id="rId5" Type="http://schemas.openxmlformats.org/officeDocument/2006/relationships/hyperlink" Target="../../../../../../../:f:/g/personal/maria_jaramillo_uaesp_gov_co/EsxoCTRaV19HnD5QzXiWOeABUUtGlfijxiLQtGWYqZXwTQ?e=VSysXA" TargetMode="External"/><Relationship Id="rId4" Type="http://schemas.openxmlformats.org/officeDocument/2006/relationships/hyperlink" Target="../../../../../../../:f:/g/personal/maria_jaramillo_uaesp_gov_co/Esksoe0qQSdEq-jY8UN99K0BcUUcJrxk7AIY1oRhSfhtDw?e=htGr7J"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f:/g/personal/leidy_cruz_uaesp_gov_co/EqkD3RWz1FVAnHhAG9LVsV4BmV-Sm7rvjooWmIp_3sLybg?e=cHGSnv" TargetMode="External"/><Relationship Id="rId3" Type="http://schemas.openxmlformats.org/officeDocument/2006/relationships/hyperlink" Target="../../../../../../../:f:/g/personal/leidy_cruz_uaesp_gov_co/Erw9A4u5kdpPsNeyh4KS52gBHgCl8j2pJhisV2O_5PlPzw?e=aF2eXp" TargetMode="External"/><Relationship Id="rId7" Type="http://schemas.openxmlformats.org/officeDocument/2006/relationships/hyperlink" Target="../../../../../../../:f:/g/personal/leidy_cruz_uaesp_gov_co/EuuYQlNmDzxKozzY_titGl8BA84CCafRi8BxjQ-rhZHspQ?e=amrSF6" TargetMode="External"/><Relationship Id="rId12" Type="http://schemas.microsoft.com/office/2017/10/relationships/threadedComment" Target="../threadedComments/threadedComment1.xml"/><Relationship Id="rId2" Type="http://schemas.openxmlformats.org/officeDocument/2006/relationships/hyperlink" Target="../../../../../../../:f:/g/personal/leidy_cruz_uaesp_gov_co/EnWpw42zclhEpFRF7sn1qn0B8_o1gZ2W5ZnKIs0ySNu7sQ?e=Vkb3aZ" TargetMode="External"/><Relationship Id="rId1" Type="http://schemas.openxmlformats.org/officeDocument/2006/relationships/hyperlink" Target="../../../../../../../:f:/g/personal/leidy_cruz_uaesp_gov_co/EnY8VQS4V_5Jvm7jbYyX7Z8BGaCWf2e3vN7ogQF7foVDgA?e=HkmLZK" TargetMode="External"/><Relationship Id="rId6" Type="http://schemas.openxmlformats.org/officeDocument/2006/relationships/hyperlink" Target="../../../../../../../:f:/g/personal/leidy_cruz_uaesp_gov_co/EnPNoDCKS5REn_cTy0ty8mkBeqGh0rmWO6iDXNXvBB8_7A?e=lneOwQ" TargetMode="External"/><Relationship Id="rId11" Type="http://schemas.openxmlformats.org/officeDocument/2006/relationships/comments" Target="../comments1.xml"/><Relationship Id="rId5" Type="http://schemas.openxmlformats.org/officeDocument/2006/relationships/hyperlink" Target="../../../../../../../:f:/g/personal/leidy_cruz_uaesp_gov_co/EqRpUxLbN65DtHpKdvWoXDIBTtRSn10Toju86Z32Xesxvw?e=rdfOy4" TargetMode="External"/><Relationship Id="rId10" Type="http://schemas.openxmlformats.org/officeDocument/2006/relationships/vmlDrawing" Target="../drawings/vmlDrawing2.vml"/><Relationship Id="rId4" Type="http://schemas.openxmlformats.org/officeDocument/2006/relationships/hyperlink" Target="../../../../../../../:f:/g/personal/leidy_cruz_uaesp_gov_co/Eq-HCKFSmapNq5KdHAQqzvkBSgstwwvSTKVSNARPHTzYog?e=4NPrzz" TargetMode="External"/><Relationship Id="rId9" Type="http://schemas.openxmlformats.org/officeDocument/2006/relationships/hyperlink" Target="../../../../../../../:f:/g/personal/leidy_cruz_uaesp_gov_co/EkLjQhnidOVHsm9RxiTprOIBVy4mDfQS68jKEPKeazgthA?e=KsrSlb"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f:/g/personal/leidy_cruz_uaesp_gov_co/Ev9y8E-Xtd5OtGplUx21u3QBcnTIG3SyPF347rkPHQ39Yg?e=Oczhoy" TargetMode="External"/><Relationship Id="rId13" Type="http://schemas.openxmlformats.org/officeDocument/2006/relationships/hyperlink" Target="../../../../../../../:f:/g/personal/leidy_cruz_uaesp_gov_co/EhjW00cdbENDk92YkRbajOMBJhL4Xnqjgt_zbiYMzxFr2A?e=cl2Yyh" TargetMode="External"/><Relationship Id="rId3" Type="http://schemas.openxmlformats.org/officeDocument/2006/relationships/hyperlink" Target="../../../../../../../:b:/g/personal/leidy_cruz_uaesp_gov_co/EQaJ0JYMi6ZCoELwdmqo_QQBD7vVs9gJ1eDFjCt4q6uqTw?e=UYy0BQ" TargetMode="External"/><Relationship Id="rId7" Type="http://schemas.openxmlformats.org/officeDocument/2006/relationships/hyperlink" Target="../../../../../../../:f:/g/personal/leidy_cruz_uaesp_gov_co/EqZ9vdkC-ddDjtgmUodw8hoBF5_HzEGyLIAGf41Kj-9tuQ?e=tbXbW1" TargetMode="External"/><Relationship Id="rId12" Type="http://schemas.openxmlformats.org/officeDocument/2006/relationships/hyperlink" Target="../../../../../../../:f:/g/personal/leidy_cruz_uaesp_gov_co/ErNR7iYsrvNEs9FdiVsEVXoBTzgNuKLhqEzDXZ8IVkZFjA?e=akGXxu" TargetMode="External"/><Relationship Id="rId17" Type="http://schemas.openxmlformats.org/officeDocument/2006/relationships/printerSettings" Target="../printerSettings/printerSettings6.bin"/><Relationship Id="rId2" Type="http://schemas.openxmlformats.org/officeDocument/2006/relationships/hyperlink" Target="../../../../../../../:f:/g/personal/leidy_cruz_uaesp_gov_co/Ei2mTJteHMxJsISjh2GiQFoBKToStzPw0Ecgwu_KbHFBDQ?e=XubvqR" TargetMode="External"/><Relationship Id="rId16" Type="http://schemas.openxmlformats.org/officeDocument/2006/relationships/hyperlink" Target="../../../../../../../:f:/g/personal/angelica_beltran_uaesp_gov_co/EpDCmeCQDm5KsIxqjW-RBwsBH9woq9tuF29uqNDyf58XMg?e=YJ4cFX" TargetMode="External"/><Relationship Id="rId1" Type="http://schemas.openxmlformats.org/officeDocument/2006/relationships/hyperlink" Target="../../../../../../../:f:/g/personal/leidy_cruz_uaesp_gov_co/EsBB4cMafwlDmOOHJ1b3eScBGBHtIcMJ2hDQ1d5vbRR_ZA?e=YEO6Q5" TargetMode="External"/><Relationship Id="rId6" Type="http://schemas.openxmlformats.org/officeDocument/2006/relationships/hyperlink" Target="../../../../../../../:f:/g/personal/leidy_cruz_uaesp_gov_co/EocdRw5wv75IvPiFMXJv3yIBGSa21i1p2c_0QnTGHR1HnQ?e=TPRQGa" TargetMode="External"/><Relationship Id="rId11" Type="http://schemas.openxmlformats.org/officeDocument/2006/relationships/hyperlink" Target="../../../../../../../:f:/g/personal/leidy_cruz_uaesp_gov_co/EveoTZYzB5FDlWBX_OeKtBUBddrr_7pxJCFh5rMHibofQg?e=4hNTaY" TargetMode="External"/><Relationship Id="rId5" Type="http://schemas.openxmlformats.org/officeDocument/2006/relationships/hyperlink" Target="../../../../../../../:f:/g/personal/leidy_cruz_uaesp_gov_co/Ej7sRhOabCRDg9rmj1m1ErkB2JK6mHT8IntB75RqZggh6Q?e=3s2sIg" TargetMode="External"/><Relationship Id="rId15" Type="http://schemas.openxmlformats.org/officeDocument/2006/relationships/hyperlink" Target="../../../../../../../:b:/g/personal/angelica_beltran_uaesp_gov_co/ESBp8xRzpQFHiN3Km45Wuw4BGrxNhL26QPwWYH3itzgjKw?e=uYBcIN" TargetMode="External"/><Relationship Id="rId10" Type="http://schemas.openxmlformats.org/officeDocument/2006/relationships/hyperlink" Target="../../../../../../../:f:/g/personal/leidy_cruz_uaesp_gov_co/EkunONaIuU1OjnbNlrPipiwBDFhRLv0E8M8Givn-GiTLjw?e=GmkhqB" TargetMode="External"/><Relationship Id="rId4" Type="http://schemas.openxmlformats.org/officeDocument/2006/relationships/hyperlink" Target="../../../../../../../:f:/g/personal/leidy_cruz_uaesp_gov_co/EjGFOsdIWTtBqKmM5sN0RQIBLnzyseSM-uaW0ArdRieC9g?e=4g5MLx" TargetMode="External"/><Relationship Id="rId9" Type="http://schemas.openxmlformats.org/officeDocument/2006/relationships/hyperlink" Target="../../../../../../../:f:/g/personal/leidy_cruz_uaesp_gov_co/EmiuVCbxKsVKjasNqDCUtkABz4SYSeqSifl5W5xSsox6KQ?e=kVxNNq" TargetMode="External"/><Relationship Id="rId14" Type="http://schemas.openxmlformats.org/officeDocument/2006/relationships/hyperlink" Target="../../../../../../../:b:/g/personal/leidy_cruz_uaesp_gov_co/EUdr2yjVNeZAux9axMpF8HwBQL26uANdcnrLzCaJ2hyAeg?e=nXvE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2"/>
  <sheetViews>
    <sheetView zoomScaleNormal="100" workbookViewId="0">
      <pane ySplit="1" topLeftCell="A2" activePane="bottomLeft" state="frozen"/>
      <selection pane="bottomLeft" activeCell="A16" sqref="A16:F28"/>
    </sheetView>
  </sheetViews>
  <sheetFormatPr baseColWidth="10" defaultColWidth="12.44140625" defaultRowHeight="10.199999999999999" x14ac:dyDescent="0.2"/>
  <cols>
    <col min="1" max="1" width="44.44140625" style="1" customWidth="1"/>
    <col min="2" max="2" width="22.5546875" style="1" bestFit="1" customWidth="1"/>
    <col min="3" max="3" width="12.44140625" style="1"/>
    <col min="4" max="4" width="20.109375" style="1" bestFit="1" customWidth="1"/>
    <col min="5" max="5" width="11.44140625" style="2" customWidth="1"/>
    <col min="6" max="6" width="12.88671875" style="2" customWidth="1"/>
    <col min="7" max="16384" width="12.44140625" style="1"/>
  </cols>
  <sheetData>
    <row r="1" spans="1:6" ht="10.8" thickBot="1" x14ac:dyDescent="0.25"/>
    <row r="2" spans="1:6" ht="24.6" thickBot="1" x14ac:dyDescent="0.25">
      <c r="A2" s="30" t="s">
        <v>0</v>
      </c>
      <c r="B2" s="30" t="s">
        <v>1</v>
      </c>
      <c r="C2" s="30" t="s">
        <v>2</v>
      </c>
      <c r="D2" s="30" t="s">
        <v>3</v>
      </c>
      <c r="E2" s="30" t="s">
        <v>4</v>
      </c>
      <c r="F2" s="30" t="s">
        <v>5</v>
      </c>
    </row>
    <row r="3" spans="1:6" ht="12" thickBot="1" x14ac:dyDescent="0.25">
      <c r="A3" s="222" t="s">
        <v>6</v>
      </c>
      <c r="B3" s="223"/>
      <c r="C3" s="223"/>
      <c r="D3" s="223"/>
      <c r="E3" s="223"/>
      <c r="F3" s="224"/>
    </row>
    <row r="4" spans="1:6" ht="10.8" thickBot="1" x14ac:dyDescent="0.25">
      <c r="A4" s="225" t="s">
        <v>7</v>
      </c>
      <c r="B4" s="226"/>
      <c r="C4" s="226"/>
      <c r="D4" s="226"/>
      <c r="E4" s="226"/>
      <c r="F4" s="227"/>
    </row>
    <row r="5" spans="1:6" ht="10.8" thickBot="1" x14ac:dyDescent="0.25">
      <c r="A5" s="228" t="s">
        <v>8</v>
      </c>
      <c r="B5" s="229"/>
      <c r="C5" s="229"/>
      <c r="D5" s="229"/>
      <c r="E5" s="229"/>
      <c r="F5" s="230"/>
    </row>
    <row r="6" spans="1:6" ht="10.8" thickBot="1" x14ac:dyDescent="0.25">
      <c r="A6" s="225" t="s">
        <v>9</v>
      </c>
      <c r="B6" s="226"/>
      <c r="C6" s="226"/>
      <c r="D6" s="226"/>
      <c r="E6" s="226"/>
      <c r="F6" s="227"/>
    </row>
    <row r="7" spans="1:6" ht="10.8" thickBot="1" x14ac:dyDescent="0.25">
      <c r="A7" s="228" t="s">
        <v>10</v>
      </c>
      <c r="B7" s="229"/>
      <c r="C7" s="229"/>
      <c r="D7" s="229"/>
      <c r="E7" s="229"/>
      <c r="F7" s="230"/>
    </row>
    <row r="8" spans="1:6" ht="10.8" thickBot="1" x14ac:dyDescent="0.25">
      <c r="A8" s="225" t="s">
        <v>11</v>
      </c>
      <c r="B8" s="226"/>
      <c r="C8" s="226"/>
      <c r="D8" s="226"/>
      <c r="E8" s="226"/>
      <c r="F8" s="227"/>
    </row>
    <row r="9" spans="1:6" ht="90.75" customHeight="1" thickBot="1" x14ac:dyDescent="0.25">
      <c r="A9" s="228" t="s">
        <v>12</v>
      </c>
      <c r="B9" s="229"/>
      <c r="C9" s="229"/>
      <c r="D9" s="229"/>
      <c r="E9" s="229"/>
      <c r="F9" s="230"/>
    </row>
    <row r="10" spans="1:6" ht="10.8" thickBot="1" x14ac:dyDescent="0.25">
      <c r="A10" s="225" t="s">
        <v>13</v>
      </c>
      <c r="B10" s="226"/>
      <c r="C10" s="226"/>
      <c r="D10" s="226"/>
      <c r="E10" s="226"/>
      <c r="F10" s="227"/>
    </row>
    <row r="11" spans="1:6" ht="61.2" x14ac:dyDescent="0.2">
      <c r="A11" s="4" t="s">
        <v>14</v>
      </c>
      <c r="B11" s="4" t="s">
        <v>15</v>
      </c>
      <c r="C11" s="11" t="s">
        <v>16</v>
      </c>
      <c r="D11" s="11" t="s">
        <v>17</v>
      </c>
      <c r="E11" s="11" t="s">
        <v>18</v>
      </c>
      <c r="F11" s="11" t="s">
        <v>19</v>
      </c>
    </row>
    <row r="12" spans="1:6" ht="91.8" x14ac:dyDescent="0.2">
      <c r="A12" s="8" t="s">
        <v>20</v>
      </c>
      <c r="B12" s="8" t="s">
        <v>21</v>
      </c>
      <c r="C12" s="12" t="s">
        <v>19</v>
      </c>
      <c r="D12" s="12" t="s">
        <v>17</v>
      </c>
      <c r="E12" s="12" t="s">
        <v>22</v>
      </c>
      <c r="F12" s="12" t="s">
        <v>23</v>
      </c>
    </row>
    <row r="13" spans="1:6" ht="71.400000000000006" x14ac:dyDescent="0.2">
      <c r="A13" s="8" t="s">
        <v>24</v>
      </c>
      <c r="B13" s="8" t="s">
        <v>25</v>
      </c>
      <c r="C13" s="12" t="s">
        <v>26</v>
      </c>
      <c r="D13" s="12" t="s">
        <v>27</v>
      </c>
      <c r="E13" s="12" t="s">
        <v>22</v>
      </c>
      <c r="F13" s="12" t="s">
        <v>23</v>
      </c>
    </row>
    <row r="14" spans="1:6" ht="51" x14ac:dyDescent="0.2">
      <c r="A14" s="8" t="s">
        <v>28</v>
      </c>
      <c r="B14" s="8" t="s">
        <v>29</v>
      </c>
      <c r="C14" s="12" t="s">
        <v>26</v>
      </c>
      <c r="D14" s="12" t="s">
        <v>30</v>
      </c>
      <c r="E14" s="12" t="s">
        <v>31</v>
      </c>
      <c r="F14" s="12" t="s">
        <v>23</v>
      </c>
    </row>
    <row r="15" spans="1:6" ht="31.2" thickBot="1" x14ac:dyDescent="0.25">
      <c r="A15" s="10" t="s">
        <v>32</v>
      </c>
      <c r="B15" s="8" t="s">
        <v>33</v>
      </c>
      <c r="C15" s="9" t="s">
        <v>34</v>
      </c>
      <c r="D15" s="9" t="s">
        <v>35</v>
      </c>
      <c r="E15" s="9" t="s">
        <v>36</v>
      </c>
      <c r="F15" s="9" t="s">
        <v>16</v>
      </c>
    </row>
    <row r="16" spans="1:6" ht="24.6" thickBot="1" x14ac:dyDescent="0.25">
      <c r="A16" s="30" t="s">
        <v>0</v>
      </c>
      <c r="B16" s="30" t="s">
        <v>1</v>
      </c>
      <c r="C16" s="30" t="s">
        <v>2</v>
      </c>
      <c r="D16" s="30" t="s">
        <v>3</v>
      </c>
      <c r="E16" s="30" t="s">
        <v>4</v>
      </c>
      <c r="F16" s="30" t="s">
        <v>5</v>
      </c>
    </row>
    <row r="17" spans="1:6" ht="12" thickBot="1" x14ac:dyDescent="0.25">
      <c r="A17" s="222" t="s">
        <v>6</v>
      </c>
      <c r="B17" s="223"/>
      <c r="C17" s="223"/>
      <c r="D17" s="223"/>
      <c r="E17" s="223"/>
      <c r="F17" s="224"/>
    </row>
    <row r="18" spans="1:6" ht="41.4" thickBot="1" x14ac:dyDescent="0.25">
      <c r="A18" s="15" t="s">
        <v>37</v>
      </c>
      <c r="B18" s="16" t="s">
        <v>38</v>
      </c>
      <c r="C18" s="17" t="s">
        <v>16</v>
      </c>
      <c r="D18" s="17" t="s">
        <v>17</v>
      </c>
      <c r="E18" s="17" t="s">
        <v>36</v>
      </c>
      <c r="F18" s="17" t="s">
        <v>16</v>
      </c>
    </row>
    <row r="19" spans="1:6" ht="12" thickBot="1" x14ac:dyDescent="0.25">
      <c r="A19" s="231" t="s">
        <v>39</v>
      </c>
      <c r="B19" s="232"/>
      <c r="C19" s="232"/>
      <c r="D19" s="232"/>
      <c r="E19" s="232"/>
      <c r="F19" s="233"/>
    </row>
    <row r="20" spans="1:6" ht="10.8" thickBot="1" x14ac:dyDescent="0.25">
      <c r="A20" s="225" t="s">
        <v>7</v>
      </c>
      <c r="B20" s="226"/>
      <c r="C20" s="226"/>
      <c r="D20" s="226"/>
      <c r="E20" s="226"/>
      <c r="F20" s="227"/>
    </row>
    <row r="21" spans="1:6" ht="10.8" thickBot="1" x14ac:dyDescent="0.25">
      <c r="A21" s="228" t="s">
        <v>8</v>
      </c>
      <c r="B21" s="229"/>
      <c r="C21" s="229"/>
      <c r="D21" s="229"/>
      <c r="E21" s="229"/>
      <c r="F21" s="230"/>
    </row>
    <row r="22" spans="1:6" ht="10.8" thickBot="1" x14ac:dyDescent="0.25">
      <c r="A22" s="225" t="s">
        <v>9</v>
      </c>
      <c r="B22" s="226"/>
      <c r="C22" s="226"/>
      <c r="D22" s="226"/>
      <c r="E22" s="226"/>
      <c r="F22" s="227"/>
    </row>
    <row r="23" spans="1:6" ht="10.8" thickBot="1" x14ac:dyDescent="0.25">
      <c r="A23" s="228" t="s">
        <v>10</v>
      </c>
      <c r="B23" s="229"/>
      <c r="C23" s="229"/>
      <c r="D23" s="229"/>
      <c r="E23" s="229"/>
      <c r="F23" s="230"/>
    </row>
    <row r="24" spans="1:6" ht="10.8" thickBot="1" x14ac:dyDescent="0.25">
      <c r="A24" s="225" t="s">
        <v>11</v>
      </c>
      <c r="B24" s="226"/>
      <c r="C24" s="226"/>
      <c r="D24" s="226"/>
      <c r="E24" s="226"/>
      <c r="F24" s="227"/>
    </row>
    <row r="25" spans="1:6" ht="10.8" thickBot="1" x14ac:dyDescent="0.25">
      <c r="A25" s="228" t="s">
        <v>40</v>
      </c>
      <c r="B25" s="229"/>
      <c r="C25" s="229"/>
      <c r="D25" s="229"/>
      <c r="E25" s="229"/>
      <c r="F25" s="230"/>
    </row>
    <row r="26" spans="1:6" ht="10.8" thickBot="1" x14ac:dyDescent="0.25">
      <c r="A26" s="225" t="s">
        <v>13</v>
      </c>
      <c r="B26" s="226"/>
      <c r="C26" s="226"/>
      <c r="D26" s="226"/>
      <c r="E26" s="226"/>
      <c r="F26" s="227"/>
    </row>
    <row r="27" spans="1:6" ht="30.6" x14ac:dyDescent="0.2">
      <c r="A27" s="13" t="s">
        <v>41</v>
      </c>
      <c r="B27" s="18" t="s">
        <v>42</v>
      </c>
      <c r="C27" s="3" t="s">
        <v>16</v>
      </c>
      <c r="D27" s="3" t="s">
        <v>17</v>
      </c>
      <c r="E27" s="3" t="s">
        <v>43</v>
      </c>
      <c r="F27" s="3" t="s">
        <v>19</v>
      </c>
    </row>
    <row r="28" spans="1:6" ht="21" thickBot="1" x14ac:dyDescent="0.25">
      <c r="A28" s="14" t="s">
        <v>44</v>
      </c>
      <c r="B28" s="19" t="s">
        <v>45</v>
      </c>
      <c r="C28" s="5" t="s">
        <v>26</v>
      </c>
      <c r="D28" s="5" t="s">
        <v>17</v>
      </c>
      <c r="E28" s="5" t="s">
        <v>46</v>
      </c>
      <c r="F28" s="5" t="s">
        <v>23</v>
      </c>
    </row>
    <row r="29" spans="1:6" x14ac:dyDescent="0.2">
      <c r="A29" s="2"/>
    </row>
    <row r="30" spans="1:6" x14ac:dyDescent="0.2">
      <c r="A30" s="2"/>
    </row>
    <row r="31" spans="1:6" x14ac:dyDescent="0.2">
      <c r="A31" s="2"/>
    </row>
    <row r="32" spans="1:6" x14ac:dyDescent="0.2">
      <c r="A32" s="2"/>
      <c r="B32" s="2"/>
    </row>
  </sheetData>
  <mergeCells count="17">
    <mergeCell ref="A23:F23"/>
    <mergeCell ref="A24:F24"/>
    <mergeCell ref="A25:F25"/>
    <mergeCell ref="A26:F26"/>
    <mergeCell ref="A7:F7"/>
    <mergeCell ref="A20:F20"/>
    <mergeCell ref="A21:F21"/>
    <mergeCell ref="A22:F22"/>
    <mergeCell ref="A3:F3"/>
    <mergeCell ref="A4:F4"/>
    <mergeCell ref="A5:F5"/>
    <mergeCell ref="A6:F6"/>
    <mergeCell ref="A19:F19"/>
    <mergeCell ref="A8:F8"/>
    <mergeCell ref="A9:F9"/>
    <mergeCell ref="A10:F10"/>
    <mergeCell ref="A17:F17"/>
  </mergeCells>
  <pageMargins left="0.7" right="0.7" top="0.75" bottom="0.75" header="0.3" footer="0.3"/>
  <pageSetup scale="98" fitToHeight="0" orientation="landscape" r:id="rId1"/>
  <rowBreaks count="1" manualBreakCount="1">
    <brk id="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2:S31"/>
  <sheetViews>
    <sheetView zoomScale="120" zoomScaleNormal="120" workbookViewId="0">
      <selection activeCell="A13" sqref="A13"/>
    </sheetView>
  </sheetViews>
  <sheetFormatPr baseColWidth="10" defaultColWidth="9.109375" defaultRowHeight="14.4" x14ac:dyDescent="0.3"/>
  <cols>
    <col min="1" max="1" width="5.33203125" customWidth="1"/>
    <col min="2" max="2" width="37" customWidth="1"/>
    <col min="3" max="3" width="43" customWidth="1"/>
    <col min="4" max="4" width="14.44140625" customWidth="1"/>
    <col min="5" max="5" width="17.5546875" customWidth="1"/>
    <col min="6" max="6" width="11.44140625" customWidth="1"/>
    <col min="7" max="7" width="13.5546875" customWidth="1"/>
    <col min="8" max="8" width="17.109375" customWidth="1"/>
    <col min="9" max="9" width="30.5546875" customWidth="1"/>
    <col min="10" max="10" width="20.88671875" customWidth="1"/>
    <col min="11" max="11" width="17.6640625" customWidth="1"/>
    <col min="12" max="12" width="21.109375" customWidth="1"/>
    <col min="13" max="13" width="27" customWidth="1"/>
    <col min="14" max="14" width="27.33203125" customWidth="1"/>
    <col min="15" max="17" width="16.44140625" customWidth="1"/>
    <col min="18" max="18" width="14.6640625" customWidth="1"/>
    <col min="19" max="19" width="43.5546875" customWidth="1"/>
    <col min="20" max="255" width="11.44140625" customWidth="1"/>
  </cols>
  <sheetData>
    <row r="2" spans="1:19" x14ac:dyDescent="0.3">
      <c r="B2" s="309" t="s">
        <v>757</v>
      </c>
      <c r="C2" s="309"/>
      <c r="D2" s="309"/>
      <c r="E2" s="309"/>
      <c r="F2" s="309"/>
      <c r="G2" s="309"/>
      <c r="H2" s="309"/>
      <c r="I2" s="309"/>
      <c r="J2" s="309"/>
      <c r="K2" s="309"/>
      <c r="L2" s="309"/>
      <c r="M2" s="309"/>
      <c r="N2" s="309"/>
      <c r="O2" s="309"/>
      <c r="P2" s="309"/>
      <c r="Q2" s="309"/>
      <c r="R2" s="309"/>
      <c r="S2" s="129"/>
    </row>
    <row r="3" spans="1:19" ht="15" thickBot="1" x14ac:dyDescent="0.35"/>
    <row r="4" spans="1:19" s="34" customFormat="1" ht="21.75" customHeight="1" x14ac:dyDescent="0.25">
      <c r="B4" s="306" t="s">
        <v>758</v>
      </c>
      <c r="C4" s="307"/>
      <c r="D4" s="307"/>
      <c r="E4" s="307"/>
      <c r="F4" s="307"/>
      <c r="G4" s="307"/>
      <c r="H4" s="307"/>
      <c r="I4" s="307"/>
      <c r="J4" s="307"/>
      <c r="K4" s="307"/>
      <c r="L4" s="307"/>
      <c r="M4" s="307"/>
      <c r="N4" s="307"/>
      <c r="O4" s="307"/>
      <c r="P4" s="307"/>
      <c r="Q4" s="307"/>
      <c r="R4" s="308"/>
      <c r="S4" s="134"/>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18.75" customHeight="1" x14ac:dyDescent="0.25">
      <c r="B6" s="281" t="s">
        <v>759</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20.25" customHeight="1" x14ac:dyDescent="0.25">
      <c r="B8" s="281" t="s">
        <v>760</v>
      </c>
      <c r="C8" s="282"/>
      <c r="D8" s="282"/>
      <c r="E8" s="282"/>
      <c r="F8" s="282"/>
      <c r="G8" s="282"/>
      <c r="H8" s="282"/>
      <c r="I8" s="282"/>
      <c r="J8" s="282"/>
      <c r="K8" s="282"/>
      <c r="L8" s="282"/>
      <c r="M8" s="282"/>
      <c r="N8" s="282"/>
      <c r="O8" s="282"/>
      <c r="P8" s="282"/>
      <c r="Q8" s="282"/>
      <c r="R8" s="283"/>
      <c r="S8" s="56"/>
    </row>
    <row r="9" spans="1:19" s="34" customFormat="1" ht="13.8" x14ac:dyDescent="0.25">
      <c r="B9" s="275" t="s">
        <v>65</v>
      </c>
      <c r="C9" s="276"/>
      <c r="D9" s="276"/>
      <c r="E9" s="276"/>
      <c r="F9" s="276"/>
      <c r="G9" s="276"/>
      <c r="H9" s="276"/>
      <c r="I9" s="276"/>
      <c r="J9" s="276"/>
      <c r="K9" s="276"/>
      <c r="L9" s="276"/>
      <c r="M9" s="276"/>
      <c r="N9" s="276"/>
      <c r="O9" s="276"/>
      <c r="P9" s="276"/>
      <c r="Q9" s="276"/>
      <c r="R9" s="277"/>
      <c r="S9" s="54"/>
    </row>
    <row r="10" spans="1:19" s="34" customFormat="1" ht="27.75" customHeight="1" thickBot="1" x14ac:dyDescent="0.3">
      <c r="B10" s="269" t="s">
        <v>761</v>
      </c>
      <c r="C10" s="270"/>
      <c r="D10" s="270"/>
      <c r="E10" s="270"/>
      <c r="F10" s="270"/>
      <c r="G10" s="270"/>
      <c r="H10" s="270"/>
      <c r="I10" s="270"/>
      <c r="J10" s="270"/>
      <c r="K10" s="270"/>
      <c r="L10" s="270"/>
      <c r="M10" s="270"/>
      <c r="N10" s="270"/>
      <c r="O10" s="270"/>
      <c r="P10" s="270"/>
      <c r="Q10" s="270"/>
      <c r="R10" s="271"/>
      <c r="S10" s="127"/>
    </row>
    <row r="11" spans="1:19" s="2" customFormat="1" ht="34.200000000000003"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0"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82.5" customHeight="1" x14ac:dyDescent="0.25">
      <c r="A13" s="69">
        <v>1</v>
      </c>
      <c r="B13" s="35" t="s">
        <v>762</v>
      </c>
      <c r="C13" s="59" t="s">
        <v>763</v>
      </c>
      <c r="D13" s="48" t="s">
        <v>764</v>
      </c>
      <c r="E13" s="35" t="s">
        <v>765</v>
      </c>
      <c r="F13" s="36" t="s">
        <v>766</v>
      </c>
      <c r="G13" s="36" t="s">
        <v>92</v>
      </c>
      <c r="H13" s="43" t="s">
        <v>767</v>
      </c>
      <c r="I13" s="35" t="s">
        <v>768</v>
      </c>
      <c r="J13" s="36" t="s">
        <v>94</v>
      </c>
      <c r="K13" s="36" t="s">
        <v>94</v>
      </c>
      <c r="L13" s="35" t="s">
        <v>769</v>
      </c>
      <c r="M13" s="48" t="s">
        <v>770</v>
      </c>
      <c r="N13" s="48">
        <f>1/1</f>
        <v>1</v>
      </c>
      <c r="O13" s="66" t="s">
        <v>771</v>
      </c>
      <c r="P13" s="66" t="s">
        <v>771</v>
      </c>
      <c r="Q13" s="36" t="s">
        <v>94</v>
      </c>
      <c r="R13" s="77" t="s">
        <v>16</v>
      </c>
      <c r="S13" s="142" t="s">
        <v>772</v>
      </c>
    </row>
    <row r="14" spans="1:19" s="34" customFormat="1" ht="151.5" customHeight="1" x14ac:dyDescent="0.25">
      <c r="A14" s="69">
        <v>2</v>
      </c>
      <c r="B14" s="35" t="s">
        <v>773</v>
      </c>
      <c r="C14" s="59" t="s">
        <v>774</v>
      </c>
      <c r="D14" s="48" t="s">
        <v>775</v>
      </c>
      <c r="E14" s="35" t="s">
        <v>776</v>
      </c>
      <c r="F14" s="36" t="s">
        <v>486</v>
      </c>
      <c r="G14" s="36" t="s">
        <v>92</v>
      </c>
      <c r="H14" s="43" t="s">
        <v>767</v>
      </c>
      <c r="I14" s="59" t="s">
        <v>777</v>
      </c>
      <c r="J14" s="36" t="s">
        <v>94</v>
      </c>
      <c r="K14" s="36" t="s">
        <v>94</v>
      </c>
      <c r="L14" s="35" t="s">
        <v>778</v>
      </c>
      <c r="M14" s="48" t="s">
        <v>779</v>
      </c>
      <c r="N14" s="48">
        <f>1/1</f>
        <v>1</v>
      </c>
      <c r="O14" s="58" t="s">
        <v>780</v>
      </c>
      <c r="P14" s="58" t="s">
        <v>780</v>
      </c>
      <c r="Q14" s="36" t="s">
        <v>94</v>
      </c>
      <c r="R14" s="77" t="s">
        <v>16</v>
      </c>
      <c r="S14" s="142" t="s">
        <v>781</v>
      </c>
    </row>
    <row r="15" spans="1:19" s="34" customFormat="1" ht="207" customHeight="1" x14ac:dyDescent="0.25">
      <c r="A15" s="69">
        <v>3</v>
      </c>
      <c r="B15" s="35" t="s">
        <v>782</v>
      </c>
      <c r="C15" s="35" t="s">
        <v>783</v>
      </c>
      <c r="D15" s="48" t="s">
        <v>784</v>
      </c>
      <c r="E15" s="35" t="s">
        <v>785</v>
      </c>
      <c r="F15" s="36" t="s">
        <v>486</v>
      </c>
      <c r="G15" s="36" t="s">
        <v>92</v>
      </c>
      <c r="H15" s="43" t="s">
        <v>767</v>
      </c>
      <c r="I15" s="35" t="s">
        <v>786</v>
      </c>
      <c r="J15" s="36" t="s">
        <v>94</v>
      </c>
      <c r="K15" s="36" t="s">
        <v>94</v>
      </c>
      <c r="L15" s="35" t="s">
        <v>787</v>
      </c>
      <c r="M15" s="48" t="s">
        <v>788</v>
      </c>
      <c r="N15" s="48">
        <f>1/1</f>
        <v>1</v>
      </c>
      <c r="O15" s="66" t="s">
        <v>789</v>
      </c>
      <c r="P15" s="66" t="s">
        <v>789</v>
      </c>
      <c r="Q15" s="36" t="s">
        <v>94</v>
      </c>
      <c r="R15" s="77" t="s">
        <v>790</v>
      </c>
      <c r="S15" s="142" t="s">
        <v>791</v>
      </c>
    </row>
    <row r="16" spans="1:19" s="34" customFormat="1" ht="227.25" customHeight="1" x14ac:dyDescent="0.25">
      <c r="A16" s="69">
        <v>4</v>
      </c>
      <c r="B16" s="35" t="s">
        <v>792</v>
      </c>
      <c r="C16" s="59" t="s">
        <v>793</v>
      </c>
      <c r="D16" s="48" t="s">
        <v>794</v>
      </c>
      <c r="E16" s="35" t="s">
        <v>795</v>
      </c>
      <c r="F16" s="36" t="s">
        <v>796</v>
      </c>
      <c r="G16" s="36" t="s">
        <v>92</v>
      </c>
      <c r="H16" s="43" t="s">
        <v>767</v>
      </c>
      <c r="I16" s="43" t="s">
        <v>797</v>
      </c>
      <c r="J16" s="36" t="s">
        <v>798</v>
      </c>
      <c r="K16" s="36" t="s">
        <v>799</v>
      </c>
      <c r="L16" s="35" t="s">
        <v>800</v>
      </c>
      <c r="M16" s="48" t="s">
        <v>801</v>
      </c>
      <c r="N16" s="48">
        <v>0.1</v>
      </c>
      <c r="O16" s="67" t="s">
        <v>802</v>
      </c>
      <c r="P16" s="67" t="s">
        <v>802</v>
      </c>
      <c r="Q16" s="36" t="s">
        <v>803</v>
      </c>
      <c r="R16" s="77" t="s">
        <v>16</v>
      </c>
      <c r="S16" s="142" t="s">
        <v>804</v>
      </c>
    </row>
    <row r="17" spans="1:19" s="34" customFormat="1" ht="98.25" customHeight="1" x14ac:dyDescent="0.25">
      <c r="A17" s="69">
        <v>5</v>
      </c>
      <c r="B17" s="35" t="s">
        <v>805</v>
      </c>
      <c r="C17" s="59" t="s">
        <v>806</v>
      </c>
      <c r="D17" s="48">
        <v>1</v>
      </c>
      <c r="E17" s="35" t="s">
        <v>807</v>
      </c>
      <c r="F17" s="36" t="s">
        <v>534</v>
      </c>
      <c r="G17" s="36" t="s">
        <v>92</v>
      </c>
      <c r="H17" s="43" t="s">
        <v>767</v>
      </c>
      <c r="I17" s="43" t="s">
        <v>808</v>
      </c>
      <c r="J17" s="36" t="s">
        <v>94</v>
      </c>
      <c r="K17" s="36" t="s">
        <v>94</v>
      </c>
      <c r="L17" s="35" t="s">
        <v>809</v>
      </c>
      <c r="M17" s="48" t="s">
        <v>810</v>
      </c>
      <c r="N17" s="48">
        <f>10941/25390</f>
        <v>0.43091768412760928</v>
      </c>
      <c r="O17" s="67" t="s">
        <v>789</v>
      </c>
      <c r="P17" s="67" t="s">
        <v>789</v>
      </c>
      <c r="Q17" s="36" t="s">
        <v>94</v>
      </c>
      <c r="R17" s="77" t="s">
        <v>16</v>
      </c>
      <c r="S17" s="142" t="s">
        <v>811</v>
      </c>
    </row>
    <row r="19" spans="1:19" ht="15" thickBot="1" x14ac:dyDescent="0.35"/>
    <row r="20" spans="1:19" s="34" customFormat="1" ht="18" customHeight="1" x14ac:dyDescent="0.25">
      <c r="B20" s="306" t="s">
        <v>812</v>
      </c>
      <c r="C20" s="307"/>
      <c r="D20" s="307"/>
      <c r="E20" s="307"/>
      <c r="F20" s="307"/>
      <c r="G20" s="307"/>
      <c r="H20" s="307"/>
      <c r="I20" s="307"/>
      <c r="J20" s="307"/>
      <c r="K20" s="307"/>
      <c r="L20" s="307"/>
      <c r="M20" s="307"/>
      <c r="N20" s="307"/>
      <c r="O20" s="307"/>
      <c r="P20" s="307"/>
      <c r="Q20" s="307"/>
      <c r="R20" s="308"/>
      <c r="S20" s="134"/>
    </row>
    <row r="21" spans="1:19" s="34" customFormat="1" ht="13.8" x14ac:dyDescent="0.25">
      <c r="B21" s="275" t="s">
        <v>7</v>
      </c>
      <c r="C21" s="276"/>
      <c r="D21" s="276"/>
      <c r="E21" s="276"/>
      <c r="F21" s="276"/>
      <c r="G21" s="276"/>
      <c r="H21" s="276"/>
      <c r="I21" s="276"/>
      <c r="J21" s="276"/>
      <c r="K21" s="276"/>
      <c r="L21" s="276"/>
      <c r="M21" s="276"/>
      <c r="N21" s="276"/>
      <c r="O21" s="276"/>
      <c r="P21" s="276"/>
      <c r="Q21" s="276"/>
      <c r="R21" s="277"/>
      <c r="S21" s="54"/>
    </row>
    <row r="22" spans="1:19" s="34" customFormat="1" ht="18" customHeight="1" x14ac:dyDescent="0.25">
      <c r="B22" s="281" t="s">
        <v>813</v>
      </c>
      <c r="C22" s="282"/>
      <c r="D22" s="282"/>
      <c r="E22" s="282"/>
      <c r="F22" s="282"/>
      <c r="G22" s="282"/>
      <c r="H22" s="282"/>
      <c r="I22" s="282"/>
      <c r="J22" s="282"/>
      <c r="K22" s="282"/>
      <c r="L22" s="282"/>
      <c r="M22" s="282"/>
      <c r="N22" s="282"/>
      <c r="O22" s="282"/>
      <c r="P22" s="282"/>
      <c r="Q22" s="282"/>
      <c r="R22" s="283"/>
      <c r="S22" s="56"/>
    </row>
    <row r="23" spans="1:19" s="34" customFormat="1" ht="13.8" x14ac:dyDescent="0.25">
      <c r="B23" s="275" t="s">
        <v>9</v>
      </c>
      <c r="C23" s="276"/>
      <c r="D23" s="276"/>
      <c r="E23" s="276"/>
      <c r="F23" s="276"/>
      <c r="G23" s="276"/>
      <c r="H23" s="276"/>
      <c r="I23" s="276"/>
      <c r="J23" s="276"/>
      <c r="K23" s="276"/>
      <c r="L23" s="276"/>
      <c r="M23" s="276"/>
      <c r="N23" s="276"/>
      <c r="O23" s="276"/>
      <c r="P23" s="276"/>
      <c r="Q23" s="276"/>
      <c r="R23" s="277"/>
      <c r="S23" s="54"/>
    </row>
    <row r="24" spans="1:19" s="34" customFormat="1" ht="18" customHeight="1" x14ac:dyDescent="0.25">
      <c r="B24" s="281" t="s">
        <v>814</v>
      </c>
      <c r="C24" s="282"/>
      <c r="D24" s="282"/>
      <c r="E24" s="282"/>
      <c r="F24" s="282"/>
      <c r="G24" s="282"/>
      <c r="H24" s="282"/>
      <c r="I24" s="282"/>
      <c r="J24" s="282"/>
      <c r="K24" s="282"/>
      <c r="L24" s="282"/>
      <c r="M24" s="282"/>
      <c r="N24" s="282"/>
      <c r="O24" s="282"/>
      <c r="P24" s="282"/>
      <c r="Q24" s="282"/>
      <c r="R24" s="283"/>
      <c r="S24" s="56"/>
    </row>
    <row r="25" spans="1:19" s="34" customFormat="1" ht="13.8" x14ac:dyDescent="0.25">
      <c r="B25" s="275" t="s">
        <v>65</v>
      </c>
      <c r="C25" s="276"/>
      <c r="D25" s="276"/>
      <c r="E25" s="276"/>
      <c r="F25" s="276"/>
      <c r="G25" s="276"/>
      <c r="H25" s="276"/>
      <c r="I25" s="276"/>
      <c r="J25" s="276"/>
      <c r="K25" s="276"/>
      <c r="L25" s="276"/>
      <c r="M25" s="276"/>
      <c r="N25" s="276"/>
      <c r="O25" s="276"/>
      <c r="P25" s="276"/>
      <c r="Q25" s="276"/>
      <c r="R25" s="277"/>
      <c r="S25" s="54"/>
    </row>
    <row r="26" spans="1:19" s="34" customFormat="1" ht="21" customHeight="1" thickBot="1" x14ac:dyDescent="0.3">
      <c r="B26" s="269" t="s">
        <v>815</v>
      </c>
      <c r="C26" s="270"/>
      <c r="D26" s="270"/>
      <c r="E26" s="270"/>
      <c r="F26" s="270"/>
      <c r="G26" s="270"/>
      <c r="H26" s="270"/>
      <c r="I26" s="270"/>
      <c r="J26" s="270"/>
      <c r="K26" s="270"/>
      <c r="L26" s="270"/>
      <c r="M26" s="270"/>
      <c r="N26" s="270"/>
      <c r="O26" s="270"/>
      <c r="P26" s="270"/>
      <c r="Q26" s="270"/>
      <c r="R26" s="271"/>
      <c r="S26" s="127"/>
    </row>
    <row r="27" spans="1:19" s="2" customFormat="1" ht="28.95" customHeight="1" x14ac:dyDescent="0.3">
      <c r="B27" s="265" t="s">
        <v>13</v>
      </c>
      <c r="C27" s="273" t="s">
        <v>67</v>
      </c>
      <c r="D27" s="290" t="s">
        <v>68</v>
      </c>
      <c r="E27" s="291"/>
      <c r="F27" s="291"/>
      <c r="G27" s="291"/>
      <c r="H27" s="292"/>
      <c r="I27" s="266" t="s">
        <v>69</v>
      </c>
      <c r="J27" s="266"/>
      <c r="K27" s="272"/>
      <c r="L27" s="284" t="s">
        <v>70</v>
      </c>
      <c r="M27" s="278" t="s">
        <v>71</v>
      </c>
      <c r="N27" s="278" t="s">
        <v>72</v>
      </c>
      <c r="O27" s="279" t="s">
        <v>73</v>
      </c>
      <c r="P27" s="267"/>
      <c r="Q27" s="268"/>
      <c r="R27" s="293" t="s">
        <v>74</v>
      </c>
      <c r="S27" s="261" t="s">
        <v>75</v>
      </c>
    </row>
    <row r="28" spans="1:19" s="2" customFormat="1" ht="65.25" customHeight="1" x14ac:dyDescent="0.3">
      <c r="B28" s="286"/>
      <c r="C28" s="274"/>
      <c r="D28" s="49" t="s">
        <v>76</v>
      </c>
      <c r="E28" s="50" t="s">
        <v>77</v>
      </c>
      <c r="F28" s="50" t="s">
        <v>78</v>
      </c>
      <c r="G28" s="50" t="s">
        <v>79</v>
      </c>
      <c r="H28" s="51" t="s">
        <v>80</v>
      </c>
      <c r="I28" s="42" t="s">
        <v>81</v>
      </c>
      <c r="J28" s="42" t="s">
        <v>82</v>
      </c>
      <c r="K28" s="42" t="s">
        <v>83</v>
      </c>
      <c r="L28" s="285"/>
      <c r="M28" s="278"/>
      <c r="N28" s="278"/>
      <c r="O28" s="40" t="s">
        <v>84</v>
      </c>
      <c r="P28" s="40" t="s">
        <v>85</v>
      </c>
      <c r="Q28" s="40" t="s">
        <v>110</v>
      </c>
      <c r="R28" s="294"/>
      <c r="S28" s="261"/>
    </row>
    <row r="29" spans="1:19" s="34" customFormat="1" ht="61.2" x14ac:dyDescent="0.25">
      <c r="A29" s="69">
        <v>6</v>
      </c>
      <c r="B29" s="35" t="s">
        <v>816</v>
      </c>
      <c r="C29" s="59" t="s">
        <v>817</v>
      </c>
      <c r="D29" s="48" t="s">
        <v>289</v>
      </c>
      <c r="E29" s="35" t="s">
        <v>818</v>
      </c>
      <c r="F29" s="36" t="s">
        <v>766</v>
      </c>
      <c r="G29" s="36" t="s">
        <v>92</v>
      </c>
      <c r="H29" s="43" t="s">
        <v>819</v>
      </c>
      <c r="I29" s="43" t="s">
        <v>820</v>
      </c>
      <c r="J29" s="36" t="s">
        <v>94</v>
      </c>
      <c r="K29" s="36" t="s">
        <v>94</v>
      </c>
      <c r="L29" s="35" t="s">
        <v>821</v>
      </c>
      <c r="M29" s="48" t="s">
        <v>822</v>
      </c>
      <c r="N29" s="48">
        <f>1/1</f>
        <v>1</v>
      </c>
      <c r="O29" s="66" t="s">
        <v>789</v>
      </c>
      <c r="P29" s="66" t="s">
        <v>789</v>
      </c>
      <c r="Q29" s="36" t="s">
        <v>94</v>
      </c>
      <c r="R29" s="77" t="s">
        <v>16</v>
      </c>
      <c r="S29" s="142" t="s">
        <v>823</v>
      </c>
    </row>
    <row r="30" spans="1:19" s="34" customFormat="1" ht="181.5" customHeight="1" x14ac:dyDescent="0.25">
      <c r="A30" s="69">
        <v>7</v>
      </c>
      <c r="B30" s="35" t="s">
        <v>824</v>
      </c>
      <c r="C30" s="59" t="s">
        <v>825</v>
      </c>
      <c r="D30" s="48" t="s">
        <v>826</v>
      </c>
      <c r="E30" s="35" t="s">
        <v>827</v>
      </c>
      <c r="F30" s="36" t="s">
        <v>486</v>
      </c>
      <c r="G30" s="36" t="s">
        <v>92</v>
      </c>
      <c r="H30" s="43" t="s">
        <v>828</v>
      </c>
      <c r="I30" s="43" t="s">
        <v>536</v>
      </c>
      <c r="J30" s="36" t="s">
        <v>94</v>
      </c>
      <c r="K30" s="36" t="s">
        <v>94</v>
      </c>
      <c r="L30" s="35" t="s">
        <v>829</v>
      </c>
      <c r="M30" s="48" t="s">
        <v>830</v>
      </c>
      <c r="N30" s="48">
        <f>1/1</f>
        <v>1</v>
      </c>
      <c r="O30" s="66" t="s">
        <v>831</v>
      </c>
      <c r="P30" s="66" t="s">
        <v>831</v>
      </c>
      <c r="Q30" s="36" t="s">
        <v>94</v>
      </c>
      <c r="R30" s="77" t="s">
        <v>16</v>
      </c>
      <c r="S30" s="142" t="s">
        <v>832</v>
      </c>
    </row>
    <row r="31" spans="1:19" s="34" customFormat="1" ht="104.25" customHeight="1" x14ac:dyDescent="0.25">
      <c r="A31" s="69">
        <v>8</v>
      </c>
      <c r="B31" s="35" t="s">
        <v>833</v>
      </c>
      <c r="C31" s="59" t="s">
        <v>834</v>
      </c>
      <c r="D31" s="48" t="s">
        <v>775</v>
      </c>
      <c r="E31" s="35" t="s">
        <v>835</v>
      </c>
      <c r="F31" s="36" t="s">
        <v>486</v>
      </c>
      <c r="G31" s="36" t="s">
        <v>92</v>
      </c>
      <c r="H31" s="43" t="s">
        <v>767</v>
      </c>
      <c r="I31" s="59" t="s">
        <v>836</v>
      </c>
      <c r="J31" s="36" t="s">
        <v>94</v>
      </c>
      <c r="K31" s="36" t="s">
        <v>94</v>
      </c>
      <c r="L31" s="35" t="s">
        <v>837</v>
      </c>
      <c r="M31" s="48" t="s">
        <v>838</v>
      </c>
      <c r="N31" s="48">
        <v>1</v>
      </c>
      <c r="O31" s="66" t="s">
        <v>780</v>
      </c>
      <c r="P31" s="66" t="s">
        <v>780</v>
      </c>
      <c r="Q31" s="36" t="s">
        <v>94</v>
      </c>
      <c r="R31" s="77" t="s">
        <v>16</v>
      </c>
      <c r="S31" s="142" t="s">
        <v>839</v>
      </c>
    </row>
  </sheetData>
  <mergeCells count="35">
    <mergeCell ref="O27:Q27"/>
    <mergeCell ref="C27:C28"/>
    <mergeCell ref="D27:H27"/>
    <mergeCell ref="O11:Q11"/>
    <mergeCell ref="D11:H11"/>
    <mergeCell ref="R11:R12"/>
    <mergeCell ref="S11:S12"/>
    <mergeCell ref="M27:M28"/>
    <mergeCell ref="N27:N28"/>
    <mergeCell ref="S27:S28"/>
    <mergeCell ref="R27:R28"/>
    <mergeCell ref="B26:R26"/>
    <mergeCell ref="B27:B28"/>
    <mergeCell ref="B20:R20"/>
    <mergeCell ref="B21:R21"/>
    <mergeCell ref="B22:R22"/>
    <mergeCell ref="B23:R23"/>
    <mergeCell ref="B24:R24"/>
    <mergeCell ref="B25:R25"/>
    <mergeCell ref="I27:K27"/>
    <mergeCell ref="L27:L28"/>
    <mergeCell ref="B2:R2"/>
    <mergeCell ref="B4:R4"/>
    <mergeCell ref="B5:R5"/>
    <mergeCell ref="B6:R6"/>
    <mergeCell ref="B7:R7"/>
    <mergeCell ref="B8:R8"/>
    <mergeCell ref="M11:M12"/>
    <mergeCell ref="N11:N12"/>
    <mergeCell ref="B9:R9"/>
    <mergeCell ref="B10:R10"/>
    <mergeCell ref="B11:B12"/>
    <mergeCell ref="C11:C12"/>
    <mergeCell ref="I11:K11"/>
    <mergeCell ref="L11:L12"/>
  </mergeCells>
  <hyperlinks>
    <hyperlink ref="S13" r:id="rId1" xr:uid="{00000000-0004-0000-0900-000000000000}"/>
    <hyperlink ref="S15" r:id="rId2" xr:uid="{00000000-0004-0000-0900-000001000000}"/>
    <hyperlink ref="S16" r:id="rId3" xr:uid="{00000000-0004-0000-0900-000002000000}"/>
    <hyperlink ref="S30" r:id="rId4" xr:uid="{00000000-0004-0000-0900-000003000000}"/>
    <hyperlink ref="S29" r:id="rId5" xr:uid="{00000000-0004-0000-0900-000004000000}"/>
    <hyperlink ref="S17" r:id="rId6" xr:uid="{00000000-0004-0000-0900-000005000000}"/>
    <hyperlink ref="S31" r:id="rId7" xr:uid="{C8E9B675-7845-4BC4-9E18-48E8B1B563E9}"/>
    <hyperlink ref="S14" r:id="rId8" xr:uid="{563504D7-7EAA-44D7-B28C-FED9E936E208}"/>
  </hyperlinks>
  <pageMargins left="0.7" right="0.7" top="0.75" bottom="0.75" header="0.3" footer="0.3"/>
  <pageSetup paperSize="9" fitToHeight="0"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2:S79"/>
  <sheetViews>
    <sheetView zoomScale="120" zoomScaleNormal="120" workbookViewId="0">
      <selection activeCell="A59" sqref="A59"/>
    </sheetView>
  </sheetViews>
  <sheetFormatPr baseColWidth="10" defaultColWidth="9.109375" defaultRowHeight="14.4" x14ac:dyDescent="0.3"/>
  <cols>
    <col min="1" max="1" width="3.109375" customWidth="1"/>
    <col min="2" max="2" width="37.6640625" customWidth="1"/>
    <col min="3" max="3" width="167.109375" customWidth="1"/>
    <col min="4" max="4" width="17.88671875" customWidth="1"/>
    <col min="5" max="5" width="26.88671875" customWidth="1"/>
    <col min="6" max="8" width="11.44140625" customWidth="1"/>
    <col min="9" max="9" width="27.44140625" customWidth="1"/>
    <col min="10" max="10" width="27.33203125" customWidth="1"/>
    <col min="11" max="11" width="34.44140625" customWidth="1"/>
    <col min="12" max="12" width="17.33203125" customWidth="1"/>
    <col min="13" max="13" width="27.44140625" customWidth="1"/>
    <col min="14" max="14" width="25.6640625" style="93" customWidth="1"/>
    <col min="15" max="16" width="17.33203125" customWidth="1"/>
    <col min="17" max="17" width="58.5546875" customWidth="1"/>
    <col min="18" max="18" width="15.44140625" customWidth="1"/>
    <col min="19" max="19" width="46.44140625" customWidth="1"/>
    <col min="20" max="255" width="11.44140625" customWidth="1"/>
  </cols>
  <sheetData>
    <row r="2" spans="1:19" x14ac:dyDescent="0.3">
      <c r="B2" s="303" t="s">
        <v>840</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26.4" customHeight="1" x14ac:dyDescent="0.25">
      <c r="B4" s="337" t="s">
        <v>841</v>
      </c>
      <c r="C4" s="338"/>
      <c r="D4" s="338"/>
      <c r="E4" s="338"/>
      <c r="F4" s="338"/>
      <c r="G4" s="338"/>
      <c r="H4" s="338"/>
      <c r="I4" s="338"/>
      <c r="J4" s="338"/>
      <c r="K4" s="338"/>
      <c r="L4" s="338"/>
      <c r="M4" s="338"/>
      <c r="N4" s="338"/>
      <c r="O4" s="338"/>
      <c r="P4" s="338"/>
      <c r="Q4" s="338"/>
      <c r="R4" s="339"/>
      <c r="S4" s="135"/>
    </row>
    <row r="5" spans="1:19" s="34" customFormat="1" ht="15.75" customHeight="1" x14ac:dyDescent="0.25">
      <c r="B5" s="275" t="s">
        <v>7</v>
      </c>
      <c r="C5" s="276"/>
      <c r="D5" s="276"/>
      <c r="E5" s="276"/>
      <c r="F5" s="276"/>
      <c r="G5" s="276"/>
      <c r="H5" s="276"/>
      <c r="I5" s="276"/>
      <c r="J5" s="276"/>
      <c r="K5" s="276"/>
      <c r="L5" s="276"/>
      <c r="M5" s="276"/>
      <c r="N5" s="276"/>
      <c r="O5" s="276"/>
      <c r="P5" s="276"/>
      <c r="Q5" s="276"/>
      <c r="R5" s="277"/>
      <c r="S5" s="54"/>
    </row>
    <row r="6" spans="1:19" s="34" customFormat="1" ht="15.75" customHeight="1" x14ac:dyDescent="0.25">
      <c r="B6" s="281" t="s">
        <v>842</v>
      </c>
      <c r="C6" s="282"/>
      <c r="D6" s="282"/>
      <c r="E6" s="282"/>
      <c r="F6" s="282"/>
      <c r="G6" s="282"/>
      <c r="H6" s="282"/>
      <c r="I6" s="282"/>
      <c r="J6" s="282"/>
      <c r="K6" s="282"/>
      <c r="L6" s="282"/>
      <c r="M6" s="282"/>
      <c r="N6" s="282"/>
      <c r="O6" s="282"/>
      <c r="P6" s="282"/>
      <c r="Q6" s="282"/>
      <c r="R6" s="283"/>
      <c r="S6" s="56"/>
    </row>
    <row r="7" spans="1:19" s="34" customFormat="1" ht="15.75" customHeight="1" x14ac:dyDescent="0.25">
      <c r="B7" s="275" t="s">
        <v>9</v>
      </c>
      <c r="C7" s="276"/>
      <c r="D7" s="276"/>
      <c r="E7" s="276"/>
      <c r="F7" s="276"/>
      <c r="G7" s="276"/>
      <c r="H7" s="276"/>
      <c r="I7" s="276"/>
      <c r="J7" s="276"/>
      <c r="K7" s="276"/>
      <c r="L7" s="276"/>
      <c r="M7" s="276"/>
      <c r="N7" s="276"/>
      <c r="O7" s="276"/>
      <c r="P7" s="276"/>
      <c r="Q7" s="276"/>
      <c r="R7" s="277"/>
      <c r="S7" s="54"/>
    </row>
    <row r="8" spans="1:19" s="34" customFormat="1" ht="15" customHeight="1" x14ac:dyDescent="0.25">
      <c r="B8" s="281" t="s">
        <v>843</v>
      </c>
      <c r="C8" s="282"/>
      <c r="D8" s="282"/>
      <c r="E8" s="282"/>
      <c r="F8" s="282"/>
      <c r="G8" s="282"/>
      <c r="H8" s="282"/>
      <c r="I8" s="282"/>
      <c r="J8" s="282"/>
      <c r="K8" s="282"/>
      <c r="L8" s="282"/>
      <c r="M8" s="282"/>
      <c r="N8" s="282"/>
      <c r="O8" s="282"/>
      <c r="P8" s="282"/>
      <c r="Q8" s="282"/>
      <c r="R8" s="283"/>
      <c r="S8" s="56"/>
    </row>
    <row r="9" spans="1:19" s="34" customFormat="1" ht="15.75" customHeight="1" x14ac:dyDescent="0.25">
      <c r="B9" s="275" t="s">
        <v>65</v>
      </c>
      <c r="C9" s="276"/>
      <c r="D9" s="276"/>
      <c r="E9" s="276"/>
      <c r="F9" s="276"/>
      <c r="G9" s="276"/>
      <c r="H9" s="276"/>
      <c r="I9" s="276"/>
      <c r="J9" s="276"/>
      <c r="K9" s="276"/>
      <c r="L9" s="276"/>
      <c r="M9" s="276"/>
      <c r="N9" s="276"/>
      <c r="O9" s="276"/>
      <c r="P9" s="276"/>
      <c r="Q9" s="276"/>
      <c r="R9" s="277"/>
      <c r="S9" s="54"/>
    </row>
    <row r="10" spans="1:19" s="34" customFormat="1" ht="66" customHeight="1" thickBot="1" x14ac:dyDescent="0.3">
      <c r="B10" s="269" t="s">
        <v>844</v>
      </c>
      <c r="C10" s="270"/>
      <c r="D10" s="270"/>
      <c r="E10" s="270"/>
      <c r="F10" s="270"/>
      <c r="G10" s="270"/>
      <c r="H10" s="270"/>
      <c r="I10" s="270"/>
      <c r="J10" s="270"/>
      <c r="K10" s="270"/>
      <c r="L10" s="270"/>
      <c r="M10" s="270"/>
      <c r="N10" s="270"/>
      <c r="O10" s="270"/>
      <c r="P10" s="270"/>
      <c r="Q10" s="270"/>
      <c r="R10" s="271"/>
      <c r="S10" s="127"/>
    </row>
    <row r="11" spans="1:19" s="2" customFormat="1" ht="33"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0.7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287.25" customHeight="1" x14ac:dyDescent="0.25">
      <c r="A13" s="34">
        <v>1</v>
      </c>
      <c r="B13" s="35" t="s">
        <v>845</v>
      </c>
      <c r="C13" s="85" t="s">
        <v>846</v>
      </c>
      <c r="D13" s="48" t="s">
        <v>847</v>
      </c>
      <c r="E13" s="35" t="s">
        <v>848</v>
      </c>
      <c r="F13" s="35" t="s">
        <v>849</v>
      </c>
      <c r="G13" s="36" t="s">
        <v>850</v>
      </c>
      <c r="H13" s="36" t="s">
        <v>851</v>
      </c>
      <c r="I13" s="36" t="s">
        <v>852</v>
      </c>
      <c r="J13" s="36" t="s">
        <v>853</v>
      </c>
      <c r="K13" s="36" t="s">
        <v>854</v>
      </c>
      <c r="L13" s="35" t="s">
        <v>855</v>
      </c>
      <c r="M13" s="65" t="s">
        <v>856</v>
      </c>
      <c r="N13" s="58" t="s">
        <v>857</v>
      </c>
      <c r="O13" s="86">
        <v>0</v>
      </c>
      <c r="P13" s="87">
        <v>0</v>
      </c>
      <c r="Q13" s="35" t="s">
        <v>858</v>
      </c>
      <c r="R13" s="77" t="s">
        <v>16</v>
      </c>
      <c r="S13" s="142" t="s">
        <v>859</v>
      </c>
    </row>
    <row r="14" spans="1:19" s="34" customFormat="1" ht="127.2" customHeight="1" x14ac:dyDescent="0.25">
      <c r="B14" s="35" t="s">
        <v>860</v>
      </c>
      <c r="C14" s="35" t="s">
        <v>861</v>
      </c>
      <c r="D14" s="48" t="s">
        <v>862</v>
      </c>
      <c r="E14" s="35" t="s">
        <v>863</v>
      </c>
      <c r="F14" s="35" t="s">
        <v>864</v>
      </c>
      <c r="G14" s="36" t="s">
        <v>850</v>
      </c>
      <c r="H14" s="36" t="s">
        <v>851</v>
      </c>
      <c r="I14" s="36" t="s">
        <v>613</v>
      </c>
      <c r="J14" s="76" t="s">
        <v>865</v>
      </c>
      <c r="K14" s="76" t="s">
        <v>866</v>
      </c>
      <c r="L14" s="85" t="s">
        <v>867</v>
      </c>
      <c r="M14" s="65" t="s">
        <v>868</v>
      </c>
      <c r="N14" s="48">
        <v>0</v>
      </c>
      <c r="O14" s="86">
        <v>0</v>
      </c>
      <c r="P14" s="87">
        <v>0</v>
      </c>
      <c r="Q14" s="35" t="s">
        <v>869</v>
      </c>
      <c r="R14" s="77" t="s">
        <v>16</v>
      </c>
      <c r="S14" s="142" t="s">
        <v>859</v>
      </c>
    </row>
    <row r="15" spans="1:19" s="34" customFormat="1" ht="173.4" customHeight="1" x14ac:dyDescent="0.25">
      <c r="A15" s="34">
        <v>2</v>
      </c>
      <c r="B15" s="35" t="s">
        <v>870</v>
      </c>
      <c r="C15" s="35" t="s">
        <v>871</v>
      </c>
      <c r="D15" s="48" t="s">
        <v>862</v>
      </c>
      <c r="E15" s="35" t="s">
        <v>863</v>
      </c>
      <c r="F15" s="36" t="s">
        <v>872</v>
      </c>
      <c r="G15" s="36" t="s">
        <v>850</v>
      </c>
      <c r="H15" s="43" t="s">
        <v>851</v>
      </c>
      <c r="I15" s="36" t="s">
        <v>873</v>
      </c>
      <c r="J15" s="76" t="s">
        <v>865</v>
      </c>
      <c r="K15" s="76" t="s">
        <v>866</v>
      </c>
      <c r="L15" s="35" t="s">
        <v>874</v>
      </c>
      <c r="M15" s="65" t="s">
        <v>875</v>
      </c>
      <c r="N15" s="48">
        <v>0</v>
      </c>
      <c r="O15" s="86">
        <v>0</v>
      </c>
      <c r="P15" s="87">
        <v>0</v>
      </c>
      <c r="Q15" s="35" t="s">
        <v>869</v>
      </c>
      <c r="R15" s="77" t="s">
        <v>876</v>
      </c>
      <c r="S15" s="142" t="s">
        <v>859</v>
      </c>
    </row>
    <row r="16" spans="1:19" s="34" customFormat="1" ht="118.95" customHeight="1" x14ac:dyDescent="0.25">
      <c r="A16" s="34">
        <v>3</v>
      </c>
      <c r="B16" s="35" t="s">
        <v>877</v>
      </c>
      <c r="C16" s="35" t="s">
        <v>878</v>
      </c>
      <c r="D16" s="48" t="s">
        <v>862</v>
      </c>
      <c r="E16" s="35" t="s">
        <v>863</v>
      </c>
      <c r="F16" s="36" t="s">
        <v>864</v>
      </c>
      <c r="G16" s="36" t="s">
        <v>850</v>
      </c>
      <c r="H16" s="43" t="s">
        <v>851</v>
      </c>
      <c r="I16" s="36" t="s">
        <v>613</v>
      </c>
      <c r="J16" s="76" t="s">
        <v>865</v>
      </c>
      <c r="K16" s="76" t="s">
        <v>866</v>
      </c>
      <c r="L16" s="35" t="s">
        <v>867</v>
      </c>
      <c r="M16" s="65" t="s">
        <v>879</v>
      </c>
      <c r="N16" s="48">
        <v>0</v>
      </c>
      <c r="O16" s="86">
        <v>0</v>
      </c>
      <c r="P16" s="87">
        <v>0</v>
      </c>
      <c r="Q16" s="35" t="s">
        <v>869</v>
      </c>
      <c r="R16" s="77" t="s">
        <v>16</v>
      </c>
      <c r="S16" s="142" t="s">
        <v>859</v>
      </c>
    </row>
    <row r="18" spans="1:19" ht="15" thickBot="1" x14ac:dyDescent="0.35"/>
    <row r="19" spans="1:19" s="34" customFormat="1" ht="18" customHeight="1" x14ac:dyDescent="0.25">
      <c r="B19" s="306" t="s">
        <v>880</v>
      </c>
      <c r="C19" s="307"/>
      <c r="D19" s="307"/>
      <c r="E19" s="307"/>
      <c r="F19" s="307"/>
      <c r="G19" s="307"/>
      <c r="H19" s="307"/>
      <c r="I19" s="307"/>
      <c r="J19" s="307"/>
      <c r="K19" s="307"/>
      <c r="L19" s="307"/>
      <c r="M19" s="307"/>
      <c r="N19" s="307"/>
      <c r="O19" s="307"/>
      <c r="P19" s="307"/>
      <c r="Q19" s="307"/>
      <c r="R19" s="308"/>
      <c r="S19" s="134"/>
    </row>
    <row r="20" spans="1:19" s="34" customFormat="1" ht="15.75" customHeight="1" x14ac:dyDescent="0.25">
      <c r="B20" s="275" t="s">
        <v>7</v>
      </c>
      <c r="C20" s="276"/>
      <c r="D20" s="276"/>
      <c r="E20" s="276"/>
      <c r="F20" s="276"/>
      <c r="G20" s="276"/>
      <c r="H20" s="276"/>
      <c r="I20" s="276"/>
      <c r="J20" s="276"/>
      <c r="K20" s="276"/>
      <c r="L20" s="276"/>
      <c r="M20" s="276"/>
      <c r="N20" s="276"/>
      <c r="O20" s="276"/>
      <c r="P20" s="276"/>
      <c r="Q20" s="276"/>
      <c r="R20" s="277"/>
      <c r="S20" s="54"/>
    </row>
    <row r="21" spans="1:19" s="34" customFormat="1" ht="30" customHeight="1" x14ac:dyDescent="0.25">
      <c r="B21" s="281" t="s">
        <v>881</v>
      </c>
      <c r="C21" s="282"/>
      <c r="D21" s="282"/>
      <c r="E21" s="282"/>
      <c r="F21" s="282"/>
      <c r="G21" s="282"/>
      <c r="H21" s="282"/>
      <c r="I21" s="282"/>
      <c r="J21" s="282"/>
      <c r="K21" s="282"/>
      <c r="L21" s="282"/>
      <c r="M21" s="282"/>
      <c r="N21" s="282"/>
      <c r="O21" s="282"/>
      <c r="P21" s="282"/>
      <c r="Q21" s="282"/>
      <c r="R21" s="283"/>
      <c r="S21" s="56"/>
    </row>
    <row r="22" spans="1:19" s="34" customFormat="1" ht="15.75" customHeight="1" x14ac:dyDescent="0.25">
      <c r="B22" s="275" t="s">
        <v>9</v>
      </c>
      <c r="C22" s="276"/>
      <c r="D22" s="276"/>
      <c r="E22" s="276"/>
      <c r="F22" s="276"/>
      <c r="G22" s="276"/>
      <c r="H22" s="276"/>
      <c r="I22" s="276"/>
      <c r="J22" s="276"/>
      <c r="K22" s="276"/>
      <c r="L22" s="276"/>
      <c r="M22" s="276"/>
      <c r="N22" s="276"/>
      <c r="O22" s="276"/>
      <c r="P22" s="276"/>
      <c r="Q22" s="276"/>
      <c r="R22" s="277"/>
      <c r="S22" s="54"/>
    </row>
    <row r="23" spans="1:19" s="34" customFormat="1" ht="17.25" customHeight="1" x14ac:dyDescent="0.25">
      <c r="B23" s="281" t="s">
        <v>882</v>
      </c>
      <c r="C23" s="282"/>
      <c r="D23" s="282"/>
      <c r="E23" s="282"/>
      <c r="F23" s="282"/>
      <c r="G23" s="282"/>
      <c r="H23" s="282"/>
      <c r="I23" s="282"/>
      <c r="J23" s="282"/>
      <c r="K23" s="282"/>
      <c r="L23" s="282"/>
      <c r="M23" s="282"/>
      <c r="N23" s="282"/>
      <c r="O23" s="282"/>
      <c r="P23" s="282"/>
      <c r="Q23" s="282"/>
      <c r="R23" s="283"/>
      <c r="S23" s="56"/>
    </row>
    <row r="24" spans="1:19" s="34" customFormat="1" ht="15.75" customHeight="1" x14ac:dyDescent="0.25">
      <c r="B24" s="275" t="s">
        <v>65</v>
      </c>
      <c r="C24" s="276"/>
      <c r="D24" s="276"/>
      <c r="E24" s="276"/>
      <c r="F24" s="276"/>
      <c r="G24" s="276"/>
      <c r="H24" s="276"/>
      <c r="I24" s="276"/>
      <c r="J24" s="276"/>
      <c r="K24" s="276"/>
      <c r="L24" s="276"/>
      <c r="M24" s="276"/>
      <c r="N24" s="276"/>
      <c r="O24" s="276"/>
      <c r="P24" s="276"/>
      <c r="Q24" s="276"/>
      <c r="R24" s="277"/>
      <c r="S24" s="54"/>
    </row>
    <row r="25" spans="1:19" s="34" customFormat="1" ht="71.25" customHeight="1" thickBot="1" x14ac:dyDescent="0.3">
      <c r="B25" s="269" t="s">
        <v>883</v>
      </c>
      <c r="C25" s="270"/>
      <c r="D25" s="270"/>
      <c r="E25" s="270"/>
      <c r="F25" s="270"/>
      <c r="G25" s="270"/>
      <c r="H25" s="270"/>
      <c r="I25" s="270"/>
      <c r="J25" s="270"/>
      <c r="K25" s="270"/>
      <c r="L25" s="270"/>
      <c r="M25" s="270"/>
      <c r="N25" s="270"/>
      <c r="O25" s="270"/>
      <c r="P25" s="270"/>
      <c r="Q25" s="270"/>
      <c r="R25" s="271"/>
      <c r="S25" s="127"/>
    </row>
    <row r="26" spans="1:19" s="2" customFormat="1" ht="33.75" customHeight="1" x14ac:dyDescent="0.3">
      <c r="B26" s="265" t="s">
        <v>13</v>
      </c>
      <c r="C26" s="273" t="s">
        <v>67</v>
      </c>
      <c r="D26" s="290" t="s">
        <v>68</v>
      </c>
      <c r="E26" s="291"/>
      <c r="F26" s="291"/>
      <c r="G26" s="291"/>
      <c r="H26" s="292"/>
      <c r="I26" s="266" t="s">
        <v>69</v>
      </c>
      <c r="J26" s="266"/>
      <c r="K26" s="272"/>
      <c r="L26" s="284" t="s">
        <v>70</v>
      </c>
      <c r="M26" s="278" t="s">
        <v>71</v>
      </c>
      <c r="N26" s="278" t="s">
        <v>72</v>
      </c>
      <c r="O26" s="279" t="s">
        <v>73</v>
      </c>
      <c r="P26" s="267"/>
      <c r="Q26" s="268"/>
      <c r="R26" s="293" t="s">
        <v>74</v>
      </c>
      <c r="S26" s="261" t="s">
        <v>75</v>
      </c>
    </row>
    <row r="27" spans="1:19" s="2" customFormat="1" ht="63" customHeight="1" x14ac:dyDescent="0.3">
      <c r="B27" s="286"/>
      <c r="C27" s="274"/>
      <c r="D27" s="49" t="s">
        <v>76</v>
      </c>
      <c r="E27" s="50" t="s">
        <v>77</v>
      </c>
      <c r="F27" s="50" t="s">
        <v>78</v>
      </c>
      <c r="G27" s="50" t="s">
        <v>79</v>
      </c>
      <c r="H27" s="51" t="s">
        <v>80</v>
      </c>
      <c r="I27" s="42" t="s">
        <v>81</v>
      </c>
      <c r="J27" s="42" t="s">
        <v>82</v>
      </c>
      <c r="K27" s="42" t="s">
        <v>83</v>
      </c>
      <c r="L27" s="285"/>
      <c r="M27" s="278"/>
      <c r="N27" s="278"/>
      <c r="O27" s="40" t="s">
        <v>84</v>
      </c>
      <c r="P27" s="40" t="s">
        <v>85</v>
      </c>
      <c r="Q27" s="40" t="s">
        <v>110</v>
      </c>
      <c r="R27" s="294"/>
      <c r="S27" s="261"/>
    </row>
    <row r="28" spans="1:19" s="34" customFormat="1" ht="156.6" customHeight="1" x14ac:dyDescent="0.25">
      <c r="A28" s="34">
        <v>4</v>
      </c>
      <c r="B28" s="35" t="s">
        <v>884</v>
      </c>
      <c r="C28" s="35" t="s">
        <v>885</v>
      </c>
      <c r="D28" s="48" t="s">
        <v>847</v>
      </c>
      <c r="E28" s="35" t="s">
        <v>886</v>
      </c>
      <c r="F28" s="35" t="s">
        <v>849</v>
      </c>
      <c r="G28" s="36" t="s">
        <v>850</v>
      </c>
      <c r="H28" s="36" t="s">
        <v>851</v>
      </c>
      <c r="I28" s="36" t="s">
        <v>887</v>
      </c>
      <c r="J28" s="36" t="s">
        <v>853</v>
      </c>
      <c r="K28" s="36" t="s">
        <v>853</v>
      </c>
      <c r="L28" s="35" t="s">
        <v>888</v>
      </c>
      <c r="M28" s="65" t="s">
        <v>889</v>
      </c>
      <c r="N28" s="58" t="s">
        <v>890</v>
      </c>
      <c r="O28" s="86">
        <v>0</v>
      </c>
      <c r="P28" s="87">
        <v>0</v>
      </c>
      <c r="Q28" s="35" t="s">
        <v>891</v>
      </c>
      <c r="R28" s="77" t="s">
        <v>16</v>
      </c>
      <c r="S28" s="142" t="s">
        <v>892</v>
      </c>
    </row>
    <row r="29" spans="1:19" s="34" customFormat="1" ht="56.4" customHeight="1" x14ac:dyDescent="0.25">
      <c r="A29" s="34">
        <v>5</v>
      </c>
      <c r="B29" s="35" t="s">
        <v>893</v>
      </c>
      <c r="C29" s="35" t="s">
        <v>894</v>
      </c>
      <c r="D29" s="48" t="s">
        <v>862</v>
      </c>
      <c r="E29" s="35" t="s">
        <v>863</v>
      </c>
      <c r="F29" s="36" t="s">
        <v>864</v>
      </c>
      <c r="G29" s="36" t="s">
        <v>850</v>
      </c>
      <c r="H29" s="43" t="s">
        <v>851</v>
      </c>
      <c r="I29" s="36" t="s">
        <v>613</v>
      </c>
      <c r="J29" s="36" t="s">
        <v>895</v>
      </c>
      <c r="K29" s="36" t="s">
        <v>896</v>
      </c>
      <c r="L29" s="35" t="s">
        <v>867</v>
      </c>
      <c r="M29" s="65" t="s">
        <v>897</v>
      </c>
      <c r="N29" s="48" t="s">
        <v>898</v>
      </c>
      <c r="O29" s="86">
        <v>0</v>
      </c>
      <c r="P29" s="87">
        <v>0</v>
      </c>
      <c r="Q29" s="35" t="s">
        <v>899</v>
      </c>
      <c r="R29" s="77" t="s">
        <v>16</v>
      </c>
      <c r="S29" s="142" t="s">
        <v>892</v>
      </c>
    </row>
    <row r="30" spans="1:19" s="34" customFormat="1" ht="51" customHeight="1" x14ac:dyDescent="0.25">
      <c r="A30" s="34">
        <v>6</v>
      </c>
      <c r="B30" s="35" t="s">
        <v>900</v>
      </c>
      <c r="C30" s="35" t="s">
        <v>901</v>
      </c>
      <c r="D30" s="48" t="s">
        <v>862</v>
      </c>
      <c r="E30" s="35" t="s">
        <v>863</v>
      </c>
      <c r="F30" s="36" t="s">
        <v>902</v>
      </c>
      <c r="G30" s="36" t="s">
        <v>850</v>
      </c>
      <c r="H30" s="43" t="s">
        <v>851</v>
      </c>
      <c r="I30" s="36" t="s">
        <v>903</v>
      </c>
      <c r="J30" s="36" t="s">
        <v>895</v>
      </c>
      <c r="K30" s="36" t="s">
        <v>896</v>
      </c>
      <c r="L30" s="35" t="s">
        <v>904</v>
      </c>
      <c r="M30" s="65" t="s">
        <v>905</v>
      </c>
      <c r="N30" s="48" t="s">
        <v>898</v>
      </c>
      <c r="O30" s="86">
        <v>0</v>
      </c>
      <c r="P30" s="87">
        <v>0</v>
      </c>
      <c r="Q30" s="35" t="s">
        <v>906</v>
      </c>
      <c r="R30" s="77" t="s">
        <v>876</v>
      </c>
      <c r="S30" s="142" t="s">
        <v>892</v>
      </c>
    </row>
    <row r="31" spans="1:19" s="34" customFormat="1" ht="52.95" customHeight="1" x14ac:dyDescent="0.25">
      <c r="A31" s="34">
        <v>7</v>
      </c>
      <c r="B31" s="35" t="s">
        <v>907</v>
      </c>
      <c r="C31" s="35" t="s">
        <v>908</v>
      </c>
      <c r="D31" s="48" t="s">
        <v>862</v>
      </c>
      <c r="E31" s="35" t="s">
        <v>863</v>
      </c>
      <c r="F31" s="36" t="s">
        <v>864</v>
      </c>
      <c r="G31" s="36" t="s">
        <v>850</v>
      </c>
      <c r="H31" s="43" t="s">
        <v>851</v>
      </c>
      <c r="I31" s="36" t="s">
        <v>613</v>
      </c>
      <c r="J31" s="36" t="s">
        <v>895</v>
      </c>
      <c r="K31" s="36" t="s">
        <v>896</v>
      </c>
      <c r="L31" s="35" t="s">
        <v>867</v>
      </c>
      <c r="M31" s="65" t="s">
        <v>879</v>
      </c>
      <c r="N31" s="48" t="s">
        <v>898</v>
      </c>
      <c r="O31" s="86">
        <v>0</v>
      </c>
      <c r="P31" s="87">
        <v>0</v>
      </c>
      <c r="Q31" s="35" t="s">
        <v>909</v>
      </c>
      <c r="R31" s="77" t="s">
        <v>16</v>
      </c>
      <c r="S31" s="142" t="s">
        <v>892</v>
      </c>
    </row>
    <row r="32" spans="1:19" s="34" customFormat="1" ht="13.8" x14ac:dyDescent="0.25">
      <c r="B32" s="39"/>
      <c r="C32" s="39"/>
      <c r="D32" s="45"/>
      <c r="E32" s="39"/>
      <c r="F32" s="39"/>
      <c r="G32" s="46"/>
      <c r="H32" s="46"/>
      <c r="I32" s="46"/>
      <c r="J32" s="46"/>
      <c r="K32" s="46"/>
      <c r="L32" s="39"/>
      <c r="M32" s="39"/>
      <c r="N32" s="213"/>
      <c r="O32" s="39"/>
      <c r="P32" s="39"/>
      <c r="Q32" s="39"/>
      <c r="R32" s="41"/>
      <c r="S32" s="41"/>
    </row>
    <row r="33" spans="1:19" s="34" customFormat="1" ht="13.8" x14ac:dyDescent="0.25">
      <c r="B33" s="39"/>
      <c r="C33" s="39"/>
      <c r="D33" s="45"/>
      <c r="E33" s="39"/>
      <c r="F33" s="39"/>
      <c r="G33" s="46"/>
      <c r="H33" s="46"/>
      <c r="I33" s="46"/>
      <c r="J33" s="46"/>
      <c r="K33" s="46"/>
      <c r="L33" s="39"/>
      <c r="M33" s="39"/>
      <c r="N33" s="213"/>
      <c r="O33" s="39"/>
      <c r="P33" s="39"/>
      <c r="Q33" s="39"/>
      <c r="R33" s="41"/>
      <c r="S33" s="41"/>
    </row>
    <row r="34" spans="1:19" ht="15" thickBot="1" x14ac:dyDescent="0.35"/>
    <row r="35" spans="1:19" s="34" customFormat="1" ht="21" customHeight="1" x14ac:dyDescent="0.25">
      <c r="B35" s="306" t="s">
        <v>910</v>
      </c>
      <c r="C35" s="307"/>
      <c r="D35" s="307"/>
      <c r="E35" s="307"/>
      <c r="F35" s="307"/>
      <c r="G35" s="307"/>
      <c r="H35" s="307"/>
      <c r="I35" s="307"/>
      <c r="J35" s="307"/>
      <c r="K35" s="307"/>
      <c r="L35" s="307"/>
      <c r="M35" s="307"/>
      <c r="N35" s="307"/>
      <c r="O35" s="307"/>
      <c r="P35" s="307"/>
      <c r="Q35" s="307"/>
      <c r="R35" s="308"/>
      <c r="S35" s="134"/>
    </row>
    <row r="36" spans="1:19" s="34" customFormat="1" ht="15.75" customHeight="1" x14ac:dyDescent="0.25">
      <c r="B36" s="275" t="s">
        <v>7</v>
      </c>
      <c r="C36" s="276"/>
      <c r="D36" s="276"/>
      <c r="E36" s="276"/>
      <c r="F36" s="276"/>
      <c r="G36" s="276"/>
      <c r="H36" s="276"/>
      <c r="I36" s="276"/>
      <c r="J36" s="276"/>
      <c r="K36" s="276"/>
      <c r="L36" s="276"/>
      <c r="M36" s="276"/>
      <c r="N36" s="276"/>
      <c r="O36" s="276"/>
      <c r="P36" s="276"/>
      <c r="Q36" s="276"/>
      <c r="R36" s="277"/>
      <c r="S36" s="54"/>
    </row>
    <row r="37" spans="1:19" s="34" customFormat="1" ht="15.75" customHeight="1" x14ac:dyDescent="0.25">
      <c r="B37" s="281" t="s">
        <v>911</v>
      </c>
      <c r="C37" s="282"/>
      <c r="D37" s="282"/>
      <c r="E37" s="282"/>
      <c r="F37" s="282"/>
      <c r="G37" s="282"/>
      <c r="H37" s="282"/>
      <c r="I37" s="282"/>
      <c r="J37" s="282"/>
      <c r="K37" s="282"/>
      <c r="L37" s="282"/>
      <c r="M37" s="282"/>
      <c r="N37" s="282"/>
      <c r="O37" s="282"/>
      <c r="P37" s="282"/>
      <c r="Q37" s="282"/>
      <c r="R37" s="283"/>
      <c r="S37" s="56"/>
    </row>
    <row r="38" spans="1:19" s="34" customFormat="1" ht="15.75" customHeight="1" x14ac:dyDescent="0.25">
      <c r="B38" s="275" t="s">
        <v>9</v>
      </c>
      <c r="C38" s="276"/>
      <c r="D38" s="276"/>
      <c r="E38" s="276"/>
      <c r="F38" s="276"/>
      <c r="G38" s="276"/>
      <c r="H38" s="276"/>
      <c r="I38" s="276"/>
      <c r="J38" s="276"/>
      <c r="K38" s="276"/>
      <c r="L38" s="276"/>
      <c r="M38" s="276"/>
      <c r="N38" s="276"/>
      <c r="O38" s="276"/>
      <c r="P38" s="276"/>
      <c r="Q38" s="276"/>
      <c r="R38" s="277"/>
      <c r="S38" s="54"/>
    </row>
    <row r="39" spans="1:19" s="34" customFormat="1" ht="15" customHeight="1" x14ac:dyDescent="0.25">
      <c r="B39" s="281" t="s">
        <v>912</v>
      </c>
      <c r="C39" s="282"/>
      <c r="D39" s="282"/>
      <c r="E39" s="282"/>
      <c r="F39" s="282"/>
      <c r="G39" s="282"/>
      <c r="H39" s="282"/>
      <c r="I39" s="282"/>
      <c r="J39" s="282"/>
      <c r="K39" s="282"/>
      <c r="L39" s="282"/>
      <c r="M39" s="282"/>
      <c r="N39" s="282"/>
      <c r="O39" s="282"/>
      <c r="P39" s="282"/>
      <c r="Q39" s="282"/>
      <c r="R39" s="283"/>
      <c r="S39" s="56"/>
    </row>
    <row r="40" spans="1:19" s="34" customFormat="1" ht="15.75" customHeight="1" x14ac:dyDescent="0.25">
      <c r="B40" s="275" t="s">
        <v>65</v>
      </c>
      <c r="C40" s="276"/>
      <c r="D40" s="276"/>
      <c r="E40" s="276"/>
      <c r="F40" s="276"/>
      <c r="G40" s="276"/>
      <c r="H40" s="276"/>
      <c r="I40" s="276"/>
      <c r="J40" s="276"/>
      <c r="K40" s="276"/>
      <c r="L40" s="276"/>
      <c r="M40" s="276"/>
      <c r="N40" s="276"/>
      <c r="O40" s="276"/>
      <c r="P40" s="276"/>
      <c r="Q40" s="276"/>
      <c r="R40" s="277"/>
      <c r="S40" s="54"/>
    </row>
    <row r="41" spans="1:19" s="34" customFormat="1" ht="28.95" customHeight="1" thickBot="1" x14ac:dyDescent="0.3">
      <c r="B41" s="269" t="s">
        <v>913</v>
      </c>
      <c r="C41" s="270"/>
      <c r="D41" s="270"/>
      <c r="E41" s="270"/>
      <c r="F41" s="270"/>
      <c r="G41" s="270"/>
      <c r="H41" s="270"/>
      <c r="I41" s="270"/>
      <c r="J41" s="270"/>
      <c r="K41" s="270"/>
      <c r="L41" s="270"/>
      <c r="M41" s="270"/>
      <c r="N41" s="270"/>
      <c r="O41" s="270"/>
      <c r="P41" s="270"/>
      <c r="Q41" s="270"/>
      <c r="R41" s="271"/>
      <c r="S41" s="127"/>
    </row>
    <row r="42" spans="1:19" s="2" customFormat="1" ht="33.75" customHeight="1" x14ac:dyDescent="0.3">
      <c r="B42" s="265" t="s">
        <v>13</v>
      </c>
      <c r="C42" s="273" t="s">
        <v>67</v>
      </c>
      <c r="D42" s="290" t="s">
        <v>68</v>
      </c>
      <c r="E42" s="291"/>
      <c r="F42" s="291"/>
      <c r="G42" s="291"/>
      <c r="H42" s="292"/>
      <c r="I42" s="266" t="s">
        <v>69</v>
      </c>
      <c r="J42" s="266"/>
      <c r="K42" s="272"/>
      <c r="L42" s="284" t="s">
        <v>70</v>
      </c>
      <c r="M42" s="278" t="s">
        <v>71</v>
      </c>
      <c r="N42" s="278" t="s">
        <v>72</v>
      </c>
      <c r="O42" s="279" t="s">
        <v>73</v>
      </c>
      <c r="P42" s="267"/>
      <c r="Q42" s="268"/>
      <c r="R42" s="293" t="s">
        <v>74</v>
      </c>
      <c r="S42" s="261" t="s">
        <v>75</v>
      </c>
    </row>
    <row r="43" spans="1:19" s="2" customFormat="1" ht="66.599999999999994" customHeight="1" x14ac:dyDescent="0.3">
      <c r="B43" s="286"/>
      <c r="C43" s="274"/>
      <c r="D43" s="49" t="s">
        <v>76</v>
      </c>
      <c r="E43" s="50" t="s">
        <v>77</v>
      </c>
      <c r="F43" s="50" t="s">
        <v>78</v>
      </c>
      <c r="G43" s="50" t="s">
        <v>79</v>
      </c>
      <c r="H43" s="51" t="s">
        <v>80</v>
      </c>
      <c r="I43" s="42" t="s">
        <v>81</v>
      </c>
      <c r="J43" s="42" t="s">
        <v>82</v>
      </c>
      <c r="K43" s="42" t="s">
        <v>83</v>
      </c>
      <c r="L43" s="285"/>
      <c r="M43" s="278"/>
      <c r="N43" s="278"/>
      <c r="O43" s="40" t="s">
        <v>84</v>
      </c>
      <c r="P43" s="40" t="s">
        <v>85</v>
      </c>
      <c r="Q43" s="40" t="s">
        <v>110</v>
      </c>
      <c r="R43" s="294"/>
      <c r="S43" s="261"/>
    </row>
    <row r="44" spans="1:19" s="34" customFormat="1" ht="143.25" customHeight="1" x14ac:dyDescent="0.25">
      <c r="A44" s="34">
        <v>8</v>
      </c>
      <c r="B44" s="35" t="s">
        <v>914</v>
      </c>
      <c r="C44" s="35" t="s">
        <v>915</v>
      </c>
      <c r="D44" s="48" t="s">
        <v>916</v>
      </c>
      <c r="E44" s="35" t="s">
        <v>917</v>
      </c>
      <c r="F44" s="35" t="s">
        <v>918</v>
      </c>
      <c r="G44" s="36" t="s">
        <v>850</v>
      </c>
      <c r="H44" s="36" t="s">
        <v>919</v>
      </c>
      <c r="I44" s="36" t="s">
        <v>920</v>
      </c>
      <c r="J44" s="36" t="s">
        <v>921</v>
      </c>
      <c r="K44" s="212" t="s">
        <v>922</v>
      </c>
      <c r="L44" s="35" t="s">
        <v>923</v>
      </c>
      <c r="M44" s="88" t="s">
        <v>924</v>
      </c>
      <c r="N44" s="141">
        <v>8.3299999999999999E-2</v>
      </c>
      <c r="O44" s="35" t="s">
        <v>925</v>
      </c>
      <c r="P44" s="35" t="s">
        <v>925</v>
      </c>
      <c r="Q44" s="35" t="s">
        <v>926</v>
      </c>
      <c r="R44" s="77" t="s">
        <v>876</v>
      </c>
      <c r="S44" s="142" t="s">
        <v>927</v>
      </c>
    </row>
    <row r="45" spans="1:19" s="34" customFormat="1" ht="114.75" customHeight="1" x14ac:dyDescent="0.25">
      <c r="A45" s="34">
        <v>9</v>
      </c>
      <c r="B45" s="35" t="s">
        <v>928</v>
      </c>
      <c r="C45" s="35" t="s">
        <v>929</v>
      </c>
      <c r="D45" s="48" t="s">
        <v>930</v>
      </c>
      <c r="E45" s="35" t="s">
        <v>931</v>
      </c>
      <c r="F45" s="36" t="s">
        <v>932</v>
      </c>
      <c r="G45" s="36" t="s">
        <v>850</v>
      </c>
      <c r="H45" s="43" t="s">
        <v>919</v>
      </c>
      <c r="I45" s="36" t="s">
        <v>920</v>
      </c>
      <c r="J45" s="43" t="s">
        <v>853</v>
      </c>
      <c r="K45" s="43" t="s">
        <v>853</v>
      </c>
      <c r="L45" s="35" t="s">
        <v>933</v>
      </c>
      <c r="M45" s="88" t="s">
        <v>934</v>
      </c>
      <c r="N45" s="141">
        <v>8.3299999999999999E-2</v>
      </c>
      <c r="O45" s="35" t="s">
        <v>925</v>
      </c>
      <c r="P45" s="35" t="s">
        <v>925</v>
      </c>
      <c r="Q45" s="70" t="s">
        <v>935</v>
      </c>
      <c r="R45" s="77" t="s">
        <v>876</v>
      </c>
      <c r="S45" s="142" t="s">
        <v>927</v>
      </c>
    </row>
    <row r="47" spans="1:19" ht="15" thickBot="1" x14ac:dyDescent="0.35"/>
    <row r="48" spans="1:19" s="34" customFormat="1" ht="20.25" customHeight="1" x14ac:dyDescent="0.25">
      <c r="B48" s="306" t="s">
        <v>936</v>
      </c>
      <c r="C48" s="307"/>
      <c r="D48" s="307"/>
      <c r="E48" s="307"/>
      <c r="F48" s="307"/>
      <c r="G48" s="307"/>
      <c r="H48" s="307"/>
      <c r="I48" s="307"/>
      <c r="J48" s="307"/>
      <c r="K48" s="307"/>
      <c r="L48" s="307"/>
      <c r="M48" s="307"/>
      <c r="N48" s="307"/>
      <c r="O48" s="307"/>
      <c r="P48" s="307"/>
      <c r="Q48" s="307"/>
      <c r="R48" s="308"/>
      <c r="S48" s="134"/>
    </row>
    <row r="49" spans="1:19" s="34" customFormat="1" ht="15.75" customHeight="1" x14ac:dyDescent="0.25">
      <c r="B49" s="275" t="s">
        <v>7</v>
      </c>
      <c r="C49" s="276"/>
      <c r="D49" s="276"/>
      <c r="E49" s="276"/>
      <c r="F49" s="276"/>
      <c r="G49" s="276"/>
      <c r="H49" s="276"/>
      <c r="I49" s="276"/>
      <c r="J49" s="276"/>
      <c r="K49" s="276"/>
      <c r="L49" s="276"/>
      <c r="M49" s="276"/>
      <c r="N49" s="276"/>
      <c r="O49" s="276"/>
      <c r="P49" s="276"/>
      <c r="Q49" s="276"/>
      <c r="R49" s="277"/>
      <c r="S49" s="54"/>
    </row>
    <row r="50" spans="1:19" s="34" customFormat="1" ht="18.75" customHeight="1" x14ac:dyDescent="0.25">
      <c r="B50" s="281" t="s">
        <v>937</v>
      </c>
      <c r="C50" s="282"/>
      <c r="D50" s="282"/>
      <c r="E50" s="282"/>
      <c r="F50" s="282"/>
      <c r="G50" s="282"/>
      <c r="H50" s="282"/>
      <c r="I50" s="282"/>
      <c r="J50" s="282"/>
      <c r="K50" s="282"/>
      <c r="L50" s="282"/>
      <c r="M50" s="282"/>
      <c r="N50" s="282"/>
      <c r="O50" s="282"/>
      <c r="P50" s="282"/>
      <c r="Q50" s="282"/>
      <c r="R50" s="283"/>
      <c r="S50" s="56"/>
    </row>
    <row r="51" spans="1:19" s="34" customFormat="1" ht="15.75" customHeight="1" x14ac:dyDescent="0.25">
      <c r="B51" s="275" t="s">
        <v>9</v>
      </c>
      <c r="C51" s="276"/>
      <c r="D51" s="276"/>
      <c r="E51" s="276"/>
      <c r="F51" s="276"/>
      <c r="G51" s="276"/>
      <c r="H51" s="276"/>
      <c r="I51" s="276"/>
      <c r="J51" s="276"/>
      <c r="K51" s="276"/>
      <c r="L51" s="276"/>
      <c r="M51" s="276"/>
      <c r="N51" s="276"/>
      <c r="O51" s="276"/>
      <c r="P51" s="276"/>
      <c r="Q51" s="276"/>
      <c r="R51" s="277"/>
      <c r="S51" s="54"/>
    </row>
    <row r="52" spans="1:19" s="34" customFormat="1" ht="18" customHeight="1" x14ac:dyDescent="0.25">
      <c r="B52" s="281" t="s">
        <v>938</v>
      </c>
      <c r="C52" s="282"/>
      <c r="D52" s="282"/>
      <c r="E52" s="282"/>
      <c r="F52" s="282"/>
      <c r="G52" s="282"/>
      <c r="H52" s="282"/>
      <c r="I52" s="282"/>
      <c r="J52" s="282"/>
      <c r="K52" s="282"/>
      <c r="L52" s="282"/>
      <c r="M52" s="282"/>
      <c r="N52" s="282"/>
      <c r="O52" s="282"/>
      <c r="P52" s="282"/>
      <c r="Q52" s="282"/>
      <c r="R52" s="283"/>
      <c r="S52" s="56"/>
    </row>
    <row r="53" spans="1:19" s="34" customFormat="1" ht="15.75" customHeight="1" x14ac:dyDescent="0.25">
      <c r="B53" s="275" t="s">
        <v>65</v>
      </c>
      <c r="C53" s="276"/>
      <c r="D53" s="276"/>
      <c r="E53" s="276"/>
      <c r="F53" s="276"/>
      <c r="G53" s="276"/>
      <c r="H53" s="276"/>
      <c r="I53" s="276"/>
      <c r="J53" s="276"/>
      <c r="K53" s="276"/>
      <c r="L53" s="276"/>
      <c r="M53" s="276"/>
      <c r="N53" s="276"/>
      <c r="O53" s="276"/>
      <c r="P53" s="276"/>
      <c r="Q53" s="276"/>
      <c r="R53" s="277"/>
      <c r="S53" s="54"/>
    </row>
    <row r="54" spans="1:19" s="34" customFormat="1" ht="33.75" customHeight="1" thickBot="1" x14ac:dyDescent="0.3">
      <c r="B54" s="269" t="s">
        <v>939</v>
      </c>
      <c r="C54" s="270"/>
      <c r="D54" s="270"/>
      <c r="E54" s="270"/>
      <c r="F54" s="270"/>
      <c r="G54" s="270"/>
      <c r="H54" s="270"/>
      <c r="I54" s="270"/>
      <c r="J54" s="270"/>
      <c r="K54" s="270"/>
      <c r="L54" s="270"/>
      <c r="M54" s="270"/>
      <c r="N54" s="270"/>
      <c r="O54" s="270"/>
      <c r="P54" s="270"/>
      <c r="Q54" s="270"/>
      <c r="R54" s="271"/>
      <c r="S54" s="127"/>
    </row>
    <row r="55" spans="1:19" s="2" customFormat="1" ht="33.75" customHeight="1" x14ac:dyDescent="0.3">
      <c r="B55" s="265" t="s">
        <v>13</v>
      </c>
      <c r="C55" s="273" t="s">
        <v>67</v>
      </c>
      <c r="D55" s="290" t="s">
        <v>68</v>
      </c>
      <c r="E55" s="291"/>
      <c r="F55" s="291"/>
      <c r="G55" s="291"/>
      <c r="H55" s="292"/>
      <c r="I55" s="266" t="s">
        <v>69</v>
      </c>
      <c r="J55" s="266"/>
      <c r="K55" s="272"/>
      <c r="L55" s="284" t="s">
        <v>70</v>
      </c>
      <c r="M55" s="278" t="s">
        <v>71</v>
      </c>
      <c r="N55" s="278" t="s">
        <v>72</v>
      </c>
      <c r="O55" s="279" t="s">
        <v>73</v>
      </c>
      <c r="P55" s="267"/>
      <c r="Q55" s="268"/>
      <c r="R55" s="293" t="s">
        <v>74</v>
      </c>
      <c r="S55" s="261" t="s">
        <v>75</v>
      </c>
    </row>
    <row r="56" spans="1:19" s="2" customFormat="1" ht="58.95" customHeight="1" x14ac:dyDescent="0.3">
      <c r="B56" s="286"/>
      <c r="C56" s="274"/>
      <c r="D56" s="49" t="s">
        <v>76</v>
      </c>
      <c r="E56" s="50" t="s">
        <v>77</v>
      </c>
      <c r="F56" s="50" t="s">
        <v>78</v>
      </c>
      <c r="G56" s="50" t="s">
        <v>79</v>
      </c>
      <c r="H56" s="51" t="s">
        <v>80</v>
      </c>
      <c r="I56" s="42" t="s">
        <v>81</v>
      </c>
      <c r="J56" s="42" t="s">
        <v>82</v>
      </c>
      <c r="K56" s="42" t="s">
        <v>83</v>
      </c>
      <c r="L56" s="285"/>
      <c r="M56" s="278"/>
      <c r="N56" s="278"/>
      <c r="O56" s="40" t="s">
        <v>84</v>
      </c>
      <c r="P56" s="40" t="s">
        <v>85</v>
      </c>
      <c r="Q56" s="40" t="s">
        <v>110</v>
      </c>
      <c r="R56" s="294"/>
      <c r="S56" s="261"/>
    </row>
    <row r="57" spans="1:19" s="34" customFormat="1" ht="306.75" customHeight="1" x14ac:dyDescent="0.25">
      <c r="A57" s="34">
        <v>10</v>
      </c>
      <c r="B57" s="35" t="s">
        <v>940</v>
      </c>
      <c r="C57" s="35" t="s">
        <v>941</v>
      </c>
      <c r="D57" s="48" t="s">
        <v>942</v>
      </c>
      <c r="E57" s="35" t="s">
        <v>943</v>
      </c>
      <c r="F57" s="36" t="s">
        <v>944</v>
      </c>
      <c r="G57" s="36" t="s">
        <v>945</v>
      </c>
      <c r="H57" s="43" t="s">
        <v>946</v>
      </c>
      <c r="I57" s="43" t="s">
        <v>613</v>
      </c>
      <c r="J57" s="43" t="s">
        <v>947</v>
      </c>
      <c r="K57" s="43" t="s">
        <v>948</v>
      </c>
      <c r="L57" s="35" t="s">
        <v>949</v>
      </c>
      <c r="M57" s="88" t="s">
        <v>950</v>
      </c>
      <c r="N57" s="141">
        <v>0.33329999999999999</v>
      </c>
      <c r="O57" s="89">
        <v>114877</v>
      </c>
      <c r="P57" s="89">
        <v>116975</v>
      </c>
      <c r="Q57" s="35" t="s">
        <v>951</v>
      </c>
      <c r="R57" s="77" t="s">
        <v>952</v>
      </c>
      <c r="S57" s="156" t="s">
        <v>953</v>
      </c>
    </row>
    <row r="58" spans="1:19" s="34" customFormat="1" ht="327.75" customHeight="1" x14ac:dyDescent="0.25">
      <c r="A58" s="34">
        <v>11</v>
      </c>
      <c r="B58" s="35" t="s">
        <v>954</v>
      </c>
      <c r="C58" s="35" t="s">
        <v>955</v>
      </c>
      <c r="D58" s="48" t="s">
        <v>942</v>
      </c>
      <c r="E58" s="35" t="s">
        <v>943</v>
      </c>
      <c r="F58" s="36" t="s">
        <v>944</v>
      </c>
      <c r="G58" s="36" t="s">
        <v>945</v>
      </c>
      <c r="H58" s="43" t="s">
        <v>946</v>
      </c>
      <c r="I58" s="43" t="s">
        <v>613</v>
      </c>
      <c r="J58" s="43" t="s">
        <v>853</v>
      </c>
      <c r="K58" s="43" t="s">
        <v>853</v>
      </c>
      <c r="L58" s="35" t="s">
        <v>956</v>
      </c>
      <c r="M58" s="88" t="s">
        <v>957</v>
      </c>
      <c r="N58" s="141">
        <v>0.33329999999999999</v>
      </c>
      <c r="O58" s="89">
        <v>2542</v>
      </c>
      <c r="P58" s="89">
        <v>4999</v>
      </c>
      <c r="Q58" s="35" t="s">
        <v>958</v>
      </c>
      <c r="R58" s="77" t="s">
        <v>16</v>
      </c>
      <c r="S58" s="142" t="s">
        <v>959</v>
      </c>
    </row>
    <row r="59" spans="1:19" s="34" customFormat="1" ht="409.5" customHeight="1" x14ac:dyDescent="0.25">
      <c r="A59" s="34">
        <v>12</v>
      </c>
      <c r="B59" s="35" t="s">
        <v>960</v>
      </c>
      <c r="C59" s="70" t="s">
        <v>961</v>
      </c>
      <c r="D59" s="48" t="s">
        <v>962</v>
      </c>
      <c r="E59" s="35" t="s">
        <v>963</v>
      </c>
      <c r="F59" s="36" t="s">
        <v>388</v>
      </c>
      <c r="G59" s="36" t="s">
        <v>964</v>
      </c>
      <c r="H59" s="43" t="s">
        <v>965</v>
      </c>
      <c r="I59" s="43" t="s">
        <v>613</v>
      </c>
      <c r="J59" s="43" t="s">
        <v>853</v>
      </c>
      <c r="K59" s="43" t="s">
        <v>853</v>
      </c>
      <c r="L59" s="35" t="s">
        <v>966</v>
      </c>
      <c r="M59" s="88" t="s">
        <v>967</v>
      </c>
      <c r="N59" s="141">
        <v>0.33329999999999999</v>
      </c>
      <c r="O59" s="89">
        <v>2097</v>
      </c>
      <c r="P59" s="89">
        <v>3559</v>
      </c>
      <c r="Q59" s="35" t="s">
        <v>968</v>
      </c>
      <c r="R59" s="77" t="s">
        <v>876</v>
      </c>
      <c r="S59" s="142" t="s">
        <v>969</v>
      </c>
    </row>
    <row r="60" spans="1:19" s="34" customFormat="1" ht="169.95" customHeight="1" x14ac:dyDescent="0.25">
      <c r="A60" s="34">
        <v>13</v>
      </c>
      <c r="B60" s="35" t="s">
        <v>970</v>
      </c>
      <c r="C60" s="35" t="s">
        <v>971</v>
      </c>
      <c r="D60" s="48" t="s">
        <v>972</v>
      </c>
      <c r="E60" s="35" t="s">
        <v>973</v>
      </c>
      <c r="F60" s="36" t="s">
        <v>974</v>
      </c>
      <c r="G60" s="36" t="s">
        <v>975</v>
      </c>
      <c r="H60" s="43" t="s">
        <v>946</v>
      </c>
      <c r="I60" s="43" t="s">
        <v>613</v>
      </c>
      <c r="J60" s="43" t="s">
        <v>976</v>
      </c>
      <c r="K60" s="43" t="s">
        <v>977</v>
      </c>
      <c r="L60" s="35" t="s">
        <v>978</v>
      </c>
      <c r="M60" s="65" t="s">
        <v>979</v>
      </c>
      <c r="N60" s="48">
        <v>0.1</v>
      </c>
      <c r="O60" s="89">
        <v>1121</v>
      </c>
      <c r="P60" s="89">
        <v>0</v>
      </c>
      <c r="Q60" s="35" t="s">
        <v>980</v>
      </c>
      <c r="R60" s="77" t="s">
        <v>876</v>
      </c>
      <c r="S60" s="142" t="s">
        <v>981</v>
      </c>
    </row>
    <row r="61" spans="1:19" s="34" customFormat="1" ht="111" customHeight="1" x14ac:dyDescent="0.25">
      <c r="A61" s="34">
        <v>14</v>
      </c>
      <c r="B61" s="35" t="s">
        <v>982</v>
      </c>
      <c r="C61" s="35" t="s">
        <v>983</v>
      </c>
      <c r="D61" s="48" t="s">
        <v>984</v>
      </c>
      <c r="E61" s="35" t="s">
        <v>985</v>
      </c>
      <c r="F61" s="36" t="s">
        <v>986</v>
      </c>
      <c r="G61" s="36" t="s">
        <v>975</v>
      </c>
      <c r="H61" s="43" t="s">
        <v>946</v>
      </c>
      <c r="I61" s="43" t="s">
        <v>987</v>
      </c>
      <c r="J61" s="43" t="s">
        <v>853</v>
      </c>
      <c r="K61" s="43" t="s">
        <v>853</v>
      </c>
      <c r="L61" s="35" t="s">
        <v>978</v>
      </c>
      <c r="M61" s="88" t="s">
        <v>988</v>
      </c>
      <c r="N61" s="141">
        <v>1</v>
      </c>
      <c r="O61" s="89">
        <v>0</v>
      </c>
      <c r="P61" s="89">
        <v>157</v>
      </c>
      <c r="Q61" s="35" t="s">
        <v>958</v>
      </c>
      <c r="R61" s="77" t="s">
        <v>876</v>
      </c>
      <c r="S61" s="142" t="s">
        <v>989</v>
      </c>
    </row>
    <row r="62" spans="1:19" s="34" customFormat="1" ht="153" customHeight="1" x14ac:dyDescent="0.25">
      <c r="A62" s="34">
        <v>15</v>
      </c>
      <c r="B62" s="35" t="s">
        <v>990</v>
      </c>
      <c r="C62" s="35" t="s">
        <v>991</v>
      </c>
      <c r="D62" s="48" t="s">
        <v>992</v>
      </c>
      <c r="E62" s="35" t="s">
        <v>993</v>
      </c>
      <c r="F62" s="36" t="s">
        <v>994</v>
      </c>
      <c r="G62" s="36" t="s">
        <v>975</v>
      </c>
      <c r="H62" s="43" t="s">
        <v>946</v>
      </c>
      <c r="I62" s="43" t="s">
        <v>987</v>
      </c>
      <c r="J62" s="43" t="s">
        <v>853</v>
      </c>
      <c r="K62" s="43" t="s">
        <v>853</v>
      </c>
      <c r="L62" s="35" t="s">
        <v>978</v>
      </c>
      <c r="M62" s="90" t="s">
        <v>995</v>
      </c>
      <c r="N62" s="48">
        <v>0.12</v>
      </c>
      <c r="O62" s="89">
        <v>0</v>
      </c>
      <c r="P62" s="89">
        <v>8541</v>
      </c>
      <c r="Q62" s="35" t="s">
        <v>958</v>
      </c>
      <c r="R62" s="77" t="s">
        <v>876</v>
      </c>
      <c r="S62" s="142" t="s">
        <v>996</v>
      </c>
    </row>
    <row r="63" spans="1:19" s="34" customFormat="1" ht="64.2" customHeight="1" x14ac:dyDescent="0.25">
      <c r="A63" s="34">
        <v>16</v>
      </c>
      <c r="B63" s="70" t="s">
        <v>997</v>
      </c>
      <c r="C63" s="35" t="s">
        <v>998</v>
      </c>
      <c r="D63" s="48" t="s">
        <v>999</v>
      </c>
      <c r="E63" s="35" t="s">
        <v>1000</v>
      </c>
      <c r="F63" s="36" t="s">
        <v>1001</v>
      </c>
      <c r="G63" s="36" t="s">
        <v>945</v>
      </c>
      <c r="H63" s="43" t="s">
        <v>946</v>
      </c>
      <c r="I63" s="43" t="s">
        <v>613</v>
      </c>
      <c r="J63" s="43" t="s">
        <v>853</v>
      </c>
      <c r="K63" s="43" t="s">
        <v>853</v>
      </c>
      <c r="L63" s="35" t="s">
        <v>1002</v>
      </c>
      <c r="M63" s="65" t="s">
        <v>1003</v>
      </c>
      <c r="N63" s="48">
        <v>0</v>
      </c>
      <c r="O63" s="89">
        <v>0</v>
      </c>
      <c r="P63" s="89">
        <v>0</v>
      </c>
      <c r="Q63" s="35" t="s">
        <v>1004</v>
      </c>
      <c r="R63" s="77" t="s">
        <v>16</v>
      </c>
      <c r="S63" s="44"/>
    </row>
    <row r="64" spans="1:19" s="34" customFormat="1" ht="158.4" customHeight="1" x14ac:dyDescent="0.25">
      <c r="A64" s="34">
        <v>17</v>
      </c>
      <c r="B64" s="35" t="s">
        <v>1005</v>
      </c>
      <c r="C64" s="35" t="s">
        <v>1006</v>
      </c>
      <c r="D64" s="48" t="s">
        <v>1007</v>
      </c>
      <c r="E64" s="35" t="s">
        <v>1008</v>
      </c>
      <c r="F64" s="36" t="s">
        <v>994</v>
      </c>
      <c r="G64" s="36" t="s">
        <v>850</v>
      </c>
      <c r="H64" s="43" t="s">
        <v>946</v>
      </c>
      <c r="I64" s="43" t="s">
        <v>613</v>
      </c>
      <c r="J64" s="43" t="s">
        <v>1009</v>
      </c>
      <c r="K64" s="43" t="s">
        <v>1010</v>
      </c>
      <c r="L64" s="35" t="s">
        <v>1011</v>
      </c>
      <c r="M64" s="65" t="s">
        <v>1012</v>
      </c>
      <c r="N64" s="48">
        <v>0.21</v>
      </c>
      <c r="O64" s="89">
        <v>524</v>
      </c>
      <c r="P64" s="89">
        <v>140</v>
      </c>
      <c r="Q64" s="35" t="s">
        <v>958</v>
      </c>
      <c r="R64" s="77" t="s">
        <v>16</v>
      </c>
      <c r="S64" s="142" t="s">
        <v>1013</v>
      </c>
    </row>
    <row r="66" spans="1:19" ht="15" thickBot="1" x14ac:dyDescent="0.35"/>
    <row r="67" spans="1:19" s="34" customFormat="1" ht="15.75" customHeight="1" x14ac:dyDescent="0.25">
      <c r="B67" s="306" t="s">
        <v>1014</v>
      </c>
      <c r="C67" s="307"/>
      <c r="D67" s="307"/>
      <c r="E67" s="307"/>
      <c r="F67" s="307"/>
      <c r="G67" s="307"/>
      <c r="H67" s="307"/>
      <c r="I67" s="307"/>
      <c r="J67" s="307"/>
      <c r="K67" s="307"/>
      <c r="L67" s="307"/>
      <c r="M67" s="307"/>
      <c r="N67" s="307"/>
      <c r="O67" s="307"/>
      <c r="P67" s="307"/>
      <c r="Q67" s="307"/>
      <c r="R67" s="308"/>
      <c r="S67" s="134"/>
    </row>
    <row r="68" spans="1:19" s="34" customFormat="1" ht="15.75" customHeight="1" x14ac:dyDescent="0.25">
      <c r="B68" s="275" t="s">
        <v>7</v>
      </c>
      <c r="C68" s="276"/>
      <c r="D68" s="276"/>
      <c r="E68" s="276"/>
      <c r="F68" s="276"/>
      <c r="G68" s="276"/>
      <c r="H68" s="276"/>
      <c r="I68" s="276"/>
      <c r="J68" s="276"/>
      <c r="K68" s="276"/>
      <c r="L68" s="276"/>
      <c r="M68" s="276"/>
      <c r="N68" s="276"/>
      <c r="O68" s="276"/>
      <c r="P68" s="276"/>
      <c r="Q68" s="276"/>
      <c r="R68" s="277"/>
      <c r="S68" s="54"/>
    </row>
    <row r="69" spans="1:19" s="34" customFormat="1" ht="18.75" customHeight="1" x14ac:dyDescent="0.25">
      <c r="B69" s="281" t="s">
        <v>1015</v>
      </c>
      <c r="C69" s="282"/>
      <c r="D69" s="282"/>
      <c r="E69" s="282"/>
      <c r="F69" s="282"/>
      <c r="G69" s="282"/>
      <c r="H69" s="282"/>
      <c r="I69" s="282"/>
      <c r="J69" s="282"/>
      <c r="K69" s="282"/>
      <c r="L69" s="282"/>
      <c r="M69" s="282"/>
      <c r="N69" s="282"/>
      <c r="O69" s="282"/>
      <c r="P69" s="282"/>
      <c r="Q69" s="282"/>
      <c r="R69" s="283"/>
      <c r="S69" s="56"/>
    </row>
    <row r="70" spans="1:19" s="34" customFormat="1" ht="15.75" customHeight="1" x14ac:dyDescent="0.25">
      <c r="B70" s="275" t="s">
        <v>9</v>
      </c>
      <c r="C70" s="276"/>
      <c r="D70" s="276"/>
      <c r="E70" s="276"/>
      <c r="F70" s="276"/>
      <c r="G70" s="276"/>
      <c r="H70" s="276"/>
      <c r="I70" s="276"/>
      <c r="J70" s="276"/>
      <c r="K70" s="276"/>
      <c r="L70" s="276"/>
      <c r="M70" s="276"/>
      <c r="N70" s="276"/>
      <c r="O70" s="276"/>
      <c r="P70" s="276"/>
      <c r="Q70" s="276"/>
      <c r="R70" s="277"/>
      <c r="S70" s="54"/>
    </row>
    <row r="71" spans="1:19" s="34" customFormat="1" ht="18.75" customHeight="1" x14ac:dyDescent="0.25">
      <c r="B71" s="281" t="s">
        <v>938</v>
      </c>
      <c r="C71" s="282"/>
      <c r="D71" s="282"/>
      <c r="E71" s="282"/>
      <c r="F71" s="282"/>
      <c r="G71" s="282"/>
      <c r="H71" s="282"/>
      <c r="I71" s="282"/>
      <c r="J71" s="282"/>
      <c r="K71" s="282"/>
      <c r="L71" s="282"/>
      <c r="M71" s="282"/>
      <c r="N71" s="282"/>
      <c r="O71" s="282"/>
      <c r="P71" s="282"/>
      <c r="Q71" s="282"/>
      <c r="R71" s="283"/>
      <c r="S71" s="56"/>
    </row>
    <row r="72" spans="1:19" s="34" customFormat="1" ht="15.75" customHeight="1" x14ac:dyDescent="0.25">
      <c r="B72" s="275" t="s">
        <v>65</v>
      </c>
      <c r="C72" s="276"/>
      <c r="D72" s="276"/>
      <c r="E72" s="276"/>
      <c r="F72" s="276"/>
      <c r="G72" s="276"/>
      <c r="H72" s="276"/>
      <c r="I72" s="276"/>
      <c r="J72" s="276"/>
      <c r="K72" s="276"/>
      <c r="L72" s="276"/>
      <c r="M72" s="276"/>
      <c r="N72" s="276"/>
      <c r="O72" s="276"/>
      <c r="P72" s="276"/>
      <c r="Q72" s="276"/>
      <c r="R72" s="277"/>
      <c r="S72" s="54"/>
    </row>
    <row r="73" spans="1:19" s="34" customFormat="1" ht="78.75" customHeight="1" thickBot="1" x14ac:dyDescent="0.3">
      <c r="B73" s="269" t="s">
        <v>1016</v>
      </c>
      <c r="C73" s="270"/>
      <c r="D73" s="270"/>
      <c r="E73" s="270"/>
      <c r="F73" s="270"/>
      <c r="G73" s="270"/>
      <c r="H73" s="270"/>
      <c r="I73" s="270"/>
      <c r="J73" s="270"/>
      <c r="K73" s="270"/>
      <c r="L73" s="270"/>
      <c r="M73" s="270"/>
      <c r="N73" s="270"/>
      <c r="O73" s="270"/>
      <c r="P73" s="270"/>
      <c r="Q73" s="270"/>
      <c r="R73" s="271"/>
      <c r="S73" s="127"/>
    </row>
    <row r="74" spans="1:19" s="2" customFormat="1" ht="33.75" customHeight="1" x14ac:dyDescent="0.3">
      <c r="B74" s="265" t="s">
        <v>13</v>
      </c>
      <c r="C74" s="273" t="s">
        <v>67</v>
      </c>
      <c r="D74" s="290" t="s">
        <v>68</v>
      </c>
      <c r="E74" s="291"/>
      <c r="F74" s="291"/>
      <c r="G74" s="291"/>
      <c r="H74" s="292"/>
      <c r="I74" s="266" t="s">
        <v>69</v>
      </c>
      <c r="J74" s="266"/>
      <c r="K74" s="272"/>
      <c r="L74" s="284" t="s">
        <v>70</v>
      </c>
      <c r="M74" s="278" t="s">
        <v>71</v>
      </c>
      <c r="N74" s="278" t="s">
        <v>72</v>
      </c>
      <c r="O74" s="279" t="s">
        <v>73</v>
      </c>
      <c r="P74" s="267"/>
      <c r="Q74" s="268"/>
      <c r="R74" s="293" t="s">
        <v>74</v>
      </c>
      <c r="S74" s="261" t="s">
        <v>75</v>
      </c>
    </row>
    <row r="75" spans="1:19" s="2" customFormat="1" ht="63" customHeight="1" x14ac:dyDescent="0.3">
      <c r="B75" s="286"/>
      <c r="C75" s="274"/>
      <c r="D75" s="49" t="s">
        <v>76</v>
      </c>
      <c r="E75" s="50" t="s">
        <v>77</v>
      </c>
      <c r="F75" s="50" t="s">
        <v>78</v>
      </c>
      <c r="G75" s="50" t="s">
        <v>79</v>
      </c>
      <c r="H75" s="51" t="s">
        <v>80</v>
      </c>
      <c r="I75" s="42" t="s">
        <v>81</v>
      </c>
      <c r="J75" s="42" t="s">
        <v>82</v>
      </c>
      <c r="K75" s="42" t="s">
        <v>83</v>
      </c>
      <c r="L75" s="285"/>
      <c r="M75" s="278"/>
      <c r="N75" s="278"/>
      <c r="O75" s="40" t="s">
        <v>84</v>
      </c>
      <c r="P75" s="40" t="s">
        <v>85</v>
      </c>
      <c r="Q75" s="40" t="s">
        <v>110</v>
      </c>
      <c r="R75" s="294"/>
      <c r="S75" s="261"/>
    </row>
    <row r="76" spans="1:19" s="34" customFormat="1" ht="190.5" customHeight="1" x14ac:dyDescent="0.25">
      <c r="A76" s="34">
        <v>18</v>
      </c>
      <c r="B76" s="35" t="s">
        <v>1017</v>
      </c>
      <c r="C76" s="35" t="s">
        <v>1018</v>
      </c>
      <c r="D76" s="48" t="s">
        <v>847</v>
      </c>
      <c r="E76" s="35" t="s">
        <v>1019</v>
      </c>
      <c r="F76" s="36" t="s">
        <v>1020</v>
      </c>
      <c r="G76" s="36" t="s">
        <v>850</v>
      </c>
      <c r="H76" s="43" t="s">
        <v>851</v>
      </c>
      <c r="I76" s="43" t="s">
        <v>613</v>
      </c>
      <c r="J76" s="43" t="s">
        <v>1021</v>
      </c>
      <c r="K76" s="43" t="s">
        <v>1022</v>
      </c>
      <c r="L76" s="35" t="s">
        <v>1023</v>
      </c>
      <c r="M76" s="65" t="s">
        <v>1024</v>
      </c>
      <c r="N76" s="48">
        <v>0.25</v>
      </c>
      <c r="O76" s="89">
        <v>0</v>
      </c>
      <c r="P76" s="89">
        <v>6977</v>
      </c>
      <c r="Q76" s="35" t="s">
        <v>1025</v>
      </c>
      <c r="R76" s="77" t="s">
        <v>16</v>
      </c>
      <c r="S76" s="142" t="s">
        <v>1026</v>
      </c>
    </row>
    <row r="77" spans="1:19" s="34" customFormat="1" ht="72" customHeight="1" x14ac:dyDescent="0.25">
      <c r="A77" s="34">
        <v>19</v>
      </c>
      <c r="B77" s="35" t="s">
        <v>1027</v>
      </c>
      <c r="C77" s="35" t="s">
        <v>1028</v>
      </c>
      <c r="D77" s="48" t="s">
        <v>1029</v>
      </c>
      <c r="E77" s="35" t="s">
        <v>1030</v>
      </c>
      <c r="F77" s="36" t="s">
        <v>1031</v>
      </c>
      <c r="G77" s="36" t="s">
        <v>850</v>
      </c>
      <c r="H77" s="43" t="s">
        <v>851</v>
      </c>
      <c r="I77" s="43" t="s">
        <v>613</v>
      </c>
      <c r="J77" s="43" t="s">
        <v>853</v>
      </c>
      <c r="K77" s="43" t="s">
        <v>853</v>
      </c>
      <c r="L77" s="35" t="s">
        <v>1032</v>
      </c>
      <c r="M77" s="65" t="s">
        <v>1033</v>
      </c>
      <c r="N77" s="48">
        <v>0</v>
      </c>
      <c r="O77" s="89">
        <v>0</v>
      </c>
      <c r="P77" s="89">
        <v>0</v>
      </c>
      <c r="Q77" s="35" t="s">
        <v>1034</v>
      </c>
      <c r="R77" s="77" t="s">
        <v>1035</v>
      </c>
      <c r="S77" s="142" t="s">
        <v>1026</v>
      </c>
    </row>
    <row r="78" spans="1:19" s="34" customFormat="1" ht="132" customHeight="1" x14ac:dyDescent="0.25">
      <c r="A78" s="34">
        <v>20</v>
      </c>
      <c r="B78" s="35" t="s">
        <v>1036</v>
      </c>
      <c r="C78" s="35" t="s">
        <v>1037</v>
      </c>
      <c r="D78" s="48" t="s">
        <v>1038</v>
      </c>
      <c r="E78" s="35" t="s">
        <v>1039</v>
      </c>
      <c r="F78" s="36" t="s">
        <v>1020</v>
      </c>
      <c r="G78" s="36" t="s">
        <v>850</v>
      </c>
      <c r="H78" s="43" t="s">
        <v>851</v>
      </c>
      <c r="I78" s="43" t="s">
        <v>613</v>
      </c>
      <c r="J78" s="43" t="s">
        <v>1040</v>
      </c>
      <c r="K78" s="43" t="s">
        <v>1041</v>
      </c>
      <c r="L78" s="35" t="s">
        <v>1042</v>
      </c>
      <c r="M78" s="65" t="s">
        <v>1043</v>
      </c>
      <c r="N78" s="48">
        <v>0</v>
      </c>
      <c r="O78" s="89">
        <v>102</v>
      </c>
      <c r="P78" s="89">
        <v>0</v>
      </c>
      <c r="Q78" s="35" t="s">
        <v>1044</v>
      </c>
      <c r="R78" s="77" t="s">
        <v>1035</v>
      </c>
      <c r="S78" s="142" t="s">
        <v>1026</v>
      </c>
    </row>
    <row r="79" spans="1:19" s="34" customFormat="1" ht="105.6" customHeight="1" x14ac:dyDescent="0.25">
      <c r="A79" s="34">
        <v>21</v>
      </c>
      <c r="B79" s="35" t="s">
        <v>1045</v>
      </c>
      <c r="C79" s="35" t="s">
        <v>1046</v>
      </c>
      <c r="D79" s="48" t="s">
        <v>1047</v>
      </c>
      <c r="E79" s="35" t="s">
        <v>1048</v>
      </c>
      <c r="F79" s="36" t="s">
        <v>1049</v>
      </c>
      <c r="G79" s="36" t="s">
        <v>850</v>
      </c>
      <c r="H79" s="43" t="s">
        <v>851</v>
      </c>
      <c r="I79" s="43" t="s">
        <v>1050</v>
      </c>
      <c r="J79" s="43" t="s">
        <v>853</v>
      </c>
      <c r="K79" s="43" t="s">
        <v>853</v>
      </c>
      <c r="L79" s="35" t="s">
        <v>1051</v>
      </c>
      <c r="M79" s="88" t="s">
        <v>1052</v>
      </c>
      <c r="N79" s="48">
        <v>0</v>
      </c>
      <c r="O79" s="89">
        <v>0</v>
      </c>
      <c r="P79" s="89">
        <v>0</v>
      </c>
      <c r="Q79" s="35" t="s">
        <v>1053</v>
      </c>
      <c r="R79" s="77" t="s">
        <v>1054</v>
      </c>
      <c r="S79" s="142" t="s">
        <v>1026</v>
      </c>
    </row>
  </sheetData>
  <mergeCells count="86">
    <mergeCell ref="S55:S56"/>
    <mergeCell ref="M55:M56"/>
    <mergeCell ref="N55:N56"/>
    <mergeCell ref="M74:M75"/>
    <mergeCell ref="N74:N75"/>
    <mergeCell ref="S74:S75"/>
    <mergeCell ref="B67:R67"/>
    <mergeCell ref="B68:R68"/>
    <mergeCell ref="B69:R69"/>
    <mergeCell ref="B70:R70"/>
    <mergeCell ref="B71:R71"/>
    <mergeCell ref="B72:R72"/>
    <mergeCell ref="B73:R73"/>
    <mergeCell ref="B74:B75"/>
    <mergeCell ref="C74:C75"/>
    <mergeCell ref="D74:H74"/>
    <mergeCell ref="S11:S12"/>
    <mergeCell ref="M26:M27"/>
    <mergeCell ref="N26:N27"/>
    <mergeCell ref="S26:S27"/>
    <mergeCell ref="M42:M43"/>
    <mergeCell ref="N42:N43"/>
    <mergeCell ref="S42:S43"/>
    <mergeCell ref="B41:R41"/>
    <mergeCell ref="B42:B43"/>
    <mergeCell ref="B35:R35"/>
    <mergeCell ref="B36:R36"/>
    <mergeCell ref="B37:R37"/>
    <mergeCell ref="B38:R38"/>
    <mergeCell ref="B39:R39"/>
    <mergeCell ref="B24:R24"/>
    <mergeCell ref="B25:R25"/>
    <mergeCell ref="B54:R54"/>
    <mergeCell ref="B55:B56"/>
    <mergeCell ref="C55:C56"/>
    <mergeCell ref="D55:H55"/>
    <mergeCell ref="I55:K55"/>
    <mergeCell ref="L55:L56"/>
    <mergeCell ref="B53:R53"/>
    <mergeCell ref="B40:R40"/>
    <mergeCell ref="C42:C43"/>
    <mergeCell ref="D42:H42"/>
    <mergeCell ref="I42:K42"/>
    <mergeCell ref="L42:L43"/>
    <mergeCell ref="O42:Q42"/>
    <mergeCell ref="R42:R43"/>
    <mergeCell ref="B48:R48"/>
    <mergeCell ref="B49:R49"/>
    <mergeCell ref="B50:R50"/>
    <mergeCell ref="B51:R51"/>
    <mergeCell ref="B52:R52"/>
    <mergeCell ref="I74:K74"/>
    <mergeCell ref="L74:L75"/>
    <mergeCell ref="O74:Q74"/>
    <mergeCell ref="R74:R75"/>
    <mergeCell ref="O55:Q55"/>
    <mergeCell ref="R55:R56"/>
    <mergeCell ref="O26:Q26"/>
    <mergeCell ref="R26:R27"/>
    <mergeCell ref="B26:B27"/>
    <mergeCell ref="C26:C27"/>
    <mergeCell ref="D26:H26"/>
    <mergeCell ref="I26:K26"/>
    <mergeCell ref="L26:L27"/>
    <mergeCell ref="B19:R19"/>
    <mergeCell ref="B20:R20"/>
    <mergeCell ref="B21:R21"/>
    <mergeCell ref="B22:R22"/>
    <mergeCell ref="B23:R23"/>
    <mergeCell ref="B8:R8"/>
    <mergeCell ref="B9:R9"/>
    <mergeCell ref="B10:R10"/>
    <mergeCell ref="B11:B12"/>
    <mergeCell ref="C11:C12"/>
    <mergeCell ref="D11:H11"/>
    <mergeCell ref="I11:K11"/>
    <mergeCell ref="L11:L12"/>
    <mergeCell ref="O11:Q11"/>
    <mergeCell ref="R11:R12"/>
    <mergeCell ref="M11:M12"/>
    <mergeCell ref="N11:N12"/>
    <mergeCell ref="B2:R2"/>
    <mergeCell ref="B4:R4"/>
    <mergeCell ref="B5:R5"/>
    <mergeCell ref="B6:R6"/>
    <mergeCell ref="B7:R7"/>
  </mergeCells>
  <hyperlinks>
    <hyperlink ref="S13" r:id="rId1" xr:uid="{FB0674BF-C9EE-477C-BA88-7A25F6BCC182}"/>
    <hyperlink ref="S14" r:id="rId2" xr:uid="{6D0FAD99-4C62-4CD8-818F-A4E9D7DC6EC9}"/>
    <hyperlink ref="S15" r:id="rId3" xr:uid="{597A41EC-ECC0-498F-995D-50C51B3857E0}"/>
    <hyperlink ref="S16" r:id="rId4" xr:uid="{0D87E7E4-BF7A-4B82-844B-09D7B79C3A72}"/>
    <hyperlink ref="S44" r:id="rId5" xr:uid="{4B765E2A-BE35-4015-B31E-F3FD46027928}"/>
    <hyperlink ref="S45" r:id="rId6" xr:uid="{0B05C1F0-6283-4CBA-8782-D9A9D1C3824F}"/>
    <hyperlink ref="S57" r:id="rId7" xr:uid="{D7892E14-87BE-447E-ADAE-6C2C1D56725A}"/>
    <hyperlink ref="S58" r:id="rId8" xr:uid="{534B44B2-D391-41A3-B1AF-DE70FC03BB6D}"/>
    <hyperlink ref="S59" r:id="rId9" xr:uid="{3E166F57-14B9-46A3-8BCC-A0CEFB19B597}"/>
    <hyperlink ref="S60" r:id="rId10" xr:uid="{0483DC22-8C44-43EC-BC08-2CD1AA6BB127}"/>
    <hyperlink ref="S61" r:id="rId11" xr:uid="{3B04CA41-8E32-4509-80AD-514AF5DA8702}"/>
    <hyperlink ref="S62" r:id="rId12" xr:uid="{1B4CA97C-FF25-493C-BA80-7B2FF1AA10D8}"/>
    <hyperlink ref="S64" r:id="rId13" xr:uid="{6BA06638-B0F8-41A3-B3E2-142DA8FF289C}"/>
    <hyperlink ref="S76" r:id="rId14" xr:uid="{9A565526-9F5D-4760-AD33-8BD401EECC96}"/>
    <hyperlink ref="S77" r:id="rId15" xr:uid="{172976FC-BFC9-4BA9-962C-495681A677C8}"/>
    <hyperlink ref="S78" r:id="rId16" xr:uid="{C4854BC7-083B-42C6-87F0-B0FA8A2747F3}"/>
    <hyperlink ref="S79" r:id="rId17" xr:uid="{8276F00E-BCFF-41F0-81DD-83C96186C9C6}"/>
    <hyperlink ref="S28" r:id="rId18" xr:uid="{6995F537-582A-40D4-BFC2-7A92B3880CD0}"/>
    <hyperlink ref="S29" r:id="rId19" xr:uid="{B64339A5-BF95-473E-99E1-CED1A0B4FB23}"/>
    <hyperlink ref="S30" r:id="rId20" xr:uid="{CC91B649-7373-42F3-B7B5-AB1A51809374}"/>
    <hyperlink ref="S31" r:id="rId21" xr:uid="{CC175383-148B-4A8E-B4C9-B8CBDDAF0331}"/>
  </hyperlinks>
  <pageMargins left="0.7" right="0.7" top="0.75" bottom="0.75" header="0.3" footer="0.3"/>
  <pageSetup paperSize="9" orientation="portrait" r:id="rId2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2:S47"/>
  <sheetViews>
    <sheetView showGridLines="0" zoomScale="120" zoomScaleNormal="120" workbookViewId="0">
      <selection activeCell="B13" sqref="B13"/>
    </sheetView>
  </sheetViews>
  <sheetFormatPr baseColWidth="10" defaultColWidth="9.109375" defaultRowHeight="14.4" x14ac:dyDescent="0.3"/>
  <cols>
    <col min="1" max="1" width="3.109375" customWidth="1"/>
    <col min="2" max="2" width="37.109375" customWidth="1"/>
    <col min="3" max="3" width="52.6640625" customWidth="1"/>
    <col min="4" max="4" width="18.88671875" customWidth="1"/>
    <col min="5" max="5" width="20.5546875" customWidth="1"/>
    <col min="6" max="7" width="11.44140625" customWidth="1"/>
    <col min="8" max="8" width="25.6640625" customWidth="1"/>
    <col min="9" max="9" width="32.5546875" customWidth="1"/>
    <col min="10" max="10" width="17.5546875" customWidth="1"/>
    <col min="11" max="11" width="18" customWidth="1"/>
    <col min="12" max="12" width="27.6640625" customWidth="1"/>
    <col min="13" max="13" width="29" customWidth="1"/>
    <col min="14" max="14" width="28" customWidth="1"/>
    <col min="15" max="15" width="22.6640625" customWidth="1"/>
    <col min="16" max="16" width="22.109375" bestFit="1" customWidth="1"/>
    <col min="17" max="17" width="23.88671875" customWidth="1"/>
    <col min="18" max="18" width="15.6640625" customWidth="1"/>
    <col min="19" max="19" width="46.109375" customWidth="1"/>
    <col min="20" max="255" width="11.44140625" customWidth="1"/>
  </cols>
  <sheetData>
    <row r="2" spans="1:19" x14ac:dyDescent="0.3">
      <c r="B2" s="303" t="s">
        <v>1055</v>
      </c>
      <c r="C2" s="303"/>
      <c r="D2" s="303"/>
      <c r="E2" s="303"/>
      <c r="F2" s="303"/>
      <c r="G2" s="303"/>
      <c r="H2" s="303"/>
      <c r="I2" s="303"/>
      <c r="J2" s="303"/>
      <c r="K2" s="303"/>
      <c r="L2" s="303"/>
      <c r="M2" s="303"/>
      <c r="N2" s="303"/>
      <c r="O2" s="303"/>
      <c r="P2" s="303"/>
    </row>
    <row r="3" spans="1:19" ht="15" thickBot="1" x14ac:dyDescent="0.35"/>
    <row r="4" spans="1:19" s="34" customFormat="1" ht="19.5" customHeight="1" x14ac:dyDescent="0.25">
      <c r="B4" s="103" t="s">
        <v>1056</v>
      </c>
      <c r="C4" s="104"/>
      <c r="D4" s="104"/>
      <c r="E4" s="104"/>
      <c r="F4" s="104"/>
      <c r="G4" s="104"/>
      <c r="H4" s="104"/>
      <c r="I4" s="104"/>
      <c r="J4" s="104"/>
      <c r="K4" s="104"/>
      <c r="L4" s="104"/>
      <c r="M4" s="104"/>
      <c r="N4" s="104"/>
      <c r="O4" s="104"/>
      <c r="P4" s="105"/>
    </row>
    <row r="5" spans="1:19" s="34" customFormat="1" ht="13.8" x14ac:dyDescent="0.25">
      <c r="B5" s="100" t="s">
        <v>7</v>
      </c>
      <c r="C5" s="101"/>
      <c r="D5" s="101"/>
      <c r="E5" s="101"/>
      <c r="F5" s="101"/>
      <c r="G5" s="101"/>
      <c r="H5" s="101"/>
      <c r="I5" s="101"/>
      <c r="J5" s="101"/>
      <c r="K5" s="101"/>
      <c r="L5" s="101"/>
      <c r="M5" s="101"/>
      <c r="N5" s="101"/>
      <c r="O5" s="101"/>
      <c r="P5" s="102"/>
    </row>
    <row r="6" spans="1:19" s="34" customFormat="1" ht="18" customHeight="1" x14ac:dyDescent="0.25">
      <c r="B6" s="110" t="s">
        <v>1057</v>
      </c>
      <c r="C6" s="106"/>
      <c r="D6" s="106"/>
      <c r="E6" s="106"/>
      <c r="F6" s="106"/>
      <c r="G6" s="106"/>
      <c r="H6" s="106"/>
      <c r="I6" s="106"/>
      <c r="J6" s="106"/>
      <c r="K6" s="106"/>
      <c r="L6" s="106"/>
      <c r="M6" s="106"/>
      <c r="N6" s="106"/>
      <c r="O6" s="106"/>
      <c r="P6" s="107"/>
    </row>
    <row r="7" spans="1:19" s="34" customFormat="1" ht="13.8" x14ac:dyDescent="0.25">
      <c r="B7" s="100" t="s">
        <v>9</v>
      </c>
      <c r="C7" s="101"/>
      <c r="D7" s="101"/>
      <c r="E7" s="101"/>
      <c r="F7" s="101"/>
      <c r="G7" s="101"/>
      <c r="H7" s="101"/>
      <c r="I7" s="101"/>
      <c r="J7" s="101"/>
      <c r="K7" s="101"/>
      <c r="L7" s="101"/>
      <c r="M7" s="101"/>
      <c r="N7" s="101"/>
      <c r="O7" s="101"/>
      <c r="P7" s="102"/>
    </row>
    <row r="8" spans="1:19" s="34" customFormat="1" ht="18.75" customHeight="1" x14ac:dyDescent="0.25">
      <c r="B8" s="110" t="s">
        <v>1058</v>
      </c>
      <c r="C8" s="106"/>
      <c r="D8" s="106"/>
      <c r="E8" s="106"/>
      <c r="F8" s="106"/>
      <c r="G8" s="106"/>
      <c r="H8" s="106"/>
      <c r="I8" s="106"/>
      <c r="J8" s="106"/>
      <c r="K8" s="106"/>
      <c r="L8" s="106"/>
      <c r="M8" s="106"/>
      <c r="N8" s="106"/>
      <c r="O8" s="106"/>
      <c r="P8" s="107"/>
    </row>
    <row r="9" spans="1:19" s="34" customFormat="1" ht="13.8" x14ac:dyDescent="0.25">
      <c r="B9" s="100" t="s">
        <v>65</v>
      </c>
      <c r="C9" s="101"/>
      <c r="D9" s="101"/>
      <c r="E9" s="101"/>
      <c r="F9" s="101"/>
      <c r="G9" s="101"/>
      <c r="H9" s="101"/>
      <c r="I9" s="101"/>
      <c r="J9" s="101"/>
      <c r="K9" s="101"/>
      <c r="L9" s="101"/>
      <c r="M9" s="101"/>
      <c r="N9" s="101"/>
      <c r="O9" s="101"/>
      <c r="P9" s="102"/>
    </row>
    <row r="10" spans="1:19" s="34" customFormat="1" ht="31.5" customHeight="1" thickBot="1" x14ac:dyDescent="0.3">
      <c r="B10" s="111" t="s">
        <v>1059</v>
      </c>
      <c r="C10" s="108"/>
      <c r="D10" s="108"/>
      <c r="E10" s="108"/>
      <c r="F10" s="108"/>
      <c r="G10" s="108"/>
      <c r="H10" s="108"/>
      <c r="I10" s="108"/>
      <c r="J10" s="108"/>
      <c r="K10" s="108"/>
      <c r="L10" s="108"/>
      <c r="M10" s="108"/>
      <c r="N10" s="108"/>
      <c r="O10" s="108"/>
      <c r="P10" s="109"/>
    </row>
    <row r="11" spans="1:19" s="2" customFormat="1" ht="28.95"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6"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03.95" customHeight="1" x14ac:dyDescent="0.25">
      <c r="A13" s="34">
        <v>1</v>
      </c>
      <c r="B13" s="35" t="s">
        <v>1060</v>
      </c>
      <c r="C13" s="35" t="s">
        <v>1061</v>
      </c>
      <c r="D13" s="48" t="s">
        <v>1062</v>
      </c>
      <c r="E13" s="35" t="s">
        <v>1063</v>
      </c>
      <c r="F13" s="36" t="s">
        <v>143</v>
      </c>
      <c r="G13" s="36" t="s">
        <v>92</v>
      </c>
      <c r="H13" s="43" t="s">
        <v>1064</v>
      </c>
      <c r="I13" s="43" t="s">
        <v>1065</v>
      </c>
      <c r="J13" s="43" t="s">
        <v>1066</v>
      </c>
      <c r="K13" s="43" t="s">
        <v>1066</v>
      </c>
      <c r="L13" s="35" t="s">
        <v>1067</v>
      </c>
      <c r="M13" s="65" t="s">
        <v>1068</v>
      </c>
      <c r="N13" s="65">
        <v>1</v>
      </c>
      <c r="O13" s="61">
        <v>481459000</v>
      </c>
      <c r="P13" s="98">
        <v>100000000</v>
      </c>
      <c r="Q13" s="48" t="s">
        <v>94</v>
      </c>
      <c r="R13" s="77" t="s">
        <v>16</v>
      </c>
      <c r="S13" s="142" t="s">
        <v>1069</v>
      </c>
    </row>
    <row r="14" spans="1:19" s="34" customFormat="1" ht="89.25" customHeight="1" x14ac:dyDescent="0.25">
      <c r="A14" s="34">
        <v>2</v>
      </c>
      <c r="B14" s="35" t="s">
        <v>1070</v>
      </c>
      <c r="C14" s="35" t="s">
        <v>1071</v>
      </c>
      <c r="D14" s="48" t="s">
        <v>412</v>
      </c>
      <c r="E14" s="35" t="s">
        <v>1072</v>
      </c>
      <c r="F14" s="36" t="s">
        <v>91</v>
      </c>
      <c r="G14" s="36" t="s">
        <v>92</v>
      </c>
      <c r="H14" s="43" t="s">
        <v>1073</v>
      </c>
      <c r="I14" s="43" t="s">
        <v>1074</v>
      </c>
      <c r="J14" s="43" t="s">
        <v>1066</v>
      </c>
      <c r="K14" s="43" t="s">
        <v>1066</v>
      </c>
      <c r="L14" s="35" t="s">
        <v>1075</v>
      </c>
      <c r="M14" s="65" t="s">
        <v>1076</v>
      </c>
      <c r="N14" s="65">
        <v>1</v>
      </c>
      <c r="O14" s="61">
        <v>23073000</v>
      </c>
      <c r="P14" s="165">
        <v>23073000</v>
      </c>
      <c r="Q14" s="48" t="s">
        <v>94</v>
      </c>
      <c r="R14" s="77" t="s">
        <v>1077</v>
      </c>
      <c r="S14" s="142" t="s">
        <v>1078</v>
      </c>
    </row>
    <row r="16" spans="1:19" ht="15" thickBot="1" x14ac:dyDescent="0.35"/>
    <row r="17" spans="1:19" s="34" customFormat="1" ht="18" customHeight="1" x14ac:dyDescent="0.25">
      <c r="B17" s="306" t="s">
        <v>1079</v>
      </c>
      <c r="C17" s="307"/>
      <c r="D17" s="307"/>
      <c r="E17" s="307"/>
      <c r="F17" s="307"/>
      <c r="G17" s="307"/>
      <c r="H17" s="307"/>
      <c r="I17" s="307"/>
      <c r="J17" s="307"/>
      <c r="K17" s="307"/>
      <c r="L17" s="307"/>
      <c r="M17" s="307"/>
      <c r="N17" s="307"/>
      <c r="O17" s="307"/>
      <c r="P17" s="308"/>
    </row>
    <row r="18" spans="1:19" s="34" customFormat="1" ht="13.8" x14ac:dyDescent="0.25">
      <c r="B18" s="275" t="s">
        <v>7</v>
      </c>
      <c r="C18" s="276"/>
      <c r="D18" s="276"/>
      <c r="E18" s="276"/>
      <c r="F18" s="276"/>
      <c r="G18" s="276"/>
      <c r="H18" s="276"/>
      <c r="I18" s="276"/>
      <c r="J18" s="276"/>
      <c r="K18" s="276"/>
      <c r="L18" s="276"/>
      <c r="M18" s="276"/>
      <c r="N18" s="276"/>
      <c r="O18" s="276"/>
      <c r="P18" s="277"/>
    </row>
    <row r="19" spans="1:19" s="34" customFormat="1" ht="16.5" customHeight="1" x14ac:dyDescent="0.25">
      <c r="B19" s="281" t="s">
        <v>1080</v>
      </c>
      <c r="C19" s="282"/>
      <c r="D19" s="282"/>
      <c r="E19" s="282"/>
      <c r="F19" s="282"/>
      <c r="G19" s="282"/>
      <c r="H19" s="282"/>
      <c r="I19" s="282"/>
      <c r="J19" s="282"/>
      <c r="K19" s="282"/>
      <c r="L19" s="282"/>
      <c r="M19" s="282"/>
      <c r="N19" s="282"/>
      <c r="O19" s="282"/>
      <c r="P19" s="283"/>
    </row>
    <row r="20" spans="1:19" s="34" customFormat="1" ht="13.8" x14ac:dyDescent="0.25">
      <c r="B20" s="275" t="s">
        <v>9</v>
      </c>
      <c r="C20" s="276"/>
      <c r="D20" s="276"/>
      <c r="E20" s="276"/>
      <c r="F20" s="276"/>
      <c r="G20" s="276"/>
      <c r="H20" s="276"/>
      <c r="I20" s="276"/>
      <c r="J20" s="276"/>
      <c r="K20" s="276"/>
      <c r="L20" s="276"/>
      <c r="M20" s="276"/>
      <c r="N20" s="276"/>
      <c r="O20" s="276"/>
      <c r="P20" s="277"/>
    </row>
    <row r="21" spans="1:19" s="34" customFormat="1" ht="18.75" customHeight="1" x14ac:dyDescent="0.25">
      <c r="B21" s="281" t="s">
        <v>1081</v>
      </c>
      <c r="C21" s="282"/>
      <c r="D21" s="282"/>
      <c r="E21" s="282"/>
      <c r="F21" s="282"/>
      <c r="G21" s="282"/>
      <c r="H21" s="282"/>
      <c r="I21" s="282"/>
      <c r="J21" s="282"/>
      <c r="K21" s="282"/>
      <c r="L21" s="282"/>
      <c r="M21" s="282"/>
      <c r="N21" s="282"/>
      <c r="O21" s="282"/>
      <c r="P21" s="283"/>
    </row>
    <row r="22" spans="1:19" s="34" customFormat="1" ht="13.8" x14ac:dyDescent="0.25">
      <c r="B22" s="275" t="s">
        <v>65</v>
      </c>
      <c r="C22" s="276"/>
      <c r="D22" s="276"/>
      <c r="E22" s="276"/>
      <c r="F22" s="276"/>
      <c r="G22" s="276"/>
      <c r="H22" s="276"/>
      <c r="I22" s="276"/>
      <c r="J22" s="276"/>
      <c r="K22" s="276"/>
      <c r="L22" s="276"/>
      <c r="M22" s="276"/>
      <c r="N22" s="276"/>
      <c r="O22" s="276"/>
      <c r="P22" s="277"/>
    </row>
    <row r="23" spans="1:19" s="34" customFormat="1" ht="30.75" customHeight="1" thickBot="1" x14ac:dyDescent="0.3">
      <c r="B23" s="340" t="s">
        <v>1082</v>
      </c>
      <c r="C23" s="341"/>
      <c r="D23" s="341"/>
      <c r="E23" s="341"/>
      <c r="F23" s="341"/>
      <c r="G23" s="341"/>
      <c r="H23" s="341"/>
      <c r="I23" s="341"/>
      <c r="J23" s="341"/>
      <c r="K23" s="341"/>
      <c r="L23" s="341"/>
      <c r="M23" s="341"/>
      <c r="N23" s="341"/>
      <c r="O23" s="341"/>
      <c r="P23" s="342"/>
    </row>
    <row r="24" spans="1:19" s="2" customFormat="1" ht="30" customHeight="1" x14ac:dyDescent="0.3">
      <c r="B24" s="265" t="s">
        <v>13</v>
      </c>
      <c r="C24" s="273" t="s">
        <v>67</v>
      </c>
      <c r="D24" s="290" t="s">
        <v>68</v>
      </c>
      <c r="E24" s="291"/>
      <c r="F24" s="291"/>
      <c r="G24" s="291"/>
      <c r="H24" s="292"/>
      <c r="I24" s="266" t="s">
        <v>69</v>
      </c>
      <c r="J24" s="266"/>
      <c r="K24" s="272"/>
      <c r="L24" s="284" t="s">
        <v>70</v>
      </c>
      <c r="M24" s="278" t="s">
        <v>71</v>
      </c>
      <c r="N24" s="278" t="s">
        <v>72</v>
      </c>
      <c r="O24" s="279" t="s">
        <v>73</v>
      </c>
      <c r="P24" s="267"/>
      <c r="Q24" s="268"/>
      <c r="R24" s="293" t="s">
        <v>74</v>
      </c>
      <c r="S24" s="261" t="s">
        <v>75</v>
      </c>
    </row>
    <row r="25" spans="1:19" s="2" customFormat="1" ht="67.95" customHeight="1" x14ac:dyDescent="0.3">
      <c r="B25" s="286"/>
      <c r="C25" s="274"/>
      <c r="D25" s="49" t="s">
        <v>76</v>
      </c>
      <c r="E25" s="50" t="s">
        <v>77</v>
      </c>
      <c r="F25" s="50" t="s">
        <v>78</v>
      </c>
      <c r="G25" s="50" t="s">
        <v>79</v>
      </c>
      <c r="H25" s="51" t="s">
        <v>80</v>
      </c>
      <c r="I25" s="42" t="s">
        <v>81</v>
      </c>
      <c r="J25" s="42" t="s">
        <v>82</v>
      </c>
      <c r="K25" s="42" t="s">
        <v>83</v>
      </c>
      <c r="L25" s="285"/>
      <c r="M25" s="278"/>
      <c r="N25" s="278"/>
      <c r="O25" s="40" t="s">
        <v>84</v>
      </c>
      <c r="P25" s="40" t="s">
        <v>85</v>
      </c>
      <c r="Q25" s="40" t="s">
        <v>110</v>
      </c>
      <c r="R25" s="294"/>
      <c r="S25" s="261"/>
    </row>
    <row r="26" spans="1:19" s="34" customFormat="1" ht="135" customHeight="1" x14ac:dyDescent="0.25">
      <c r="A26" s="34">
        <v>3</v>
      </c>
      <c r="B26" s="35" t="s">
        <v>1083</v>
      </c>
      <c r="C26" s="35" t="s">
        <v>1084</v>
      </c>
      <c r="D26" s="48" t="s">
        <v>1085</v>
      </c>
      <c r="E26" s="35" t="s">
        <v>1086</v>
      </c>
      <c r="F26" s="36" t="s">
        <v>986</v>
      </c>
      <c r="G26" s="36" t="s">
        <v>92</v>
      </c>
      <c r="H26" s="43" t="s">
        <v>1064</v>
      </c>
      <c r="I26" s="59" t="s">
        <v>1087</v>
      </c>
      <c r="J26" s="43" t="s">
        <v>1088</v>
      </c>
      <c r="K26" s="43" t="s">
        <v>1089</v>
      </c>
      <c r="L26" s="35" t="s">
        <v>1090</v>
      </c>
      <c r="M26" s="48" t="s">
        <v>1091</v>
      </c>
      <c r="N26" s="48">
        <v>1</v>
      </c>
      <c r="O26" s="64">
        <v>34563487000</v>
      </c>
      <c r="P26" s="64">
        <v>25462470766</v>
      </c>
      <c r="Q26" s="48" t="s">
        <v>94</v>
      </c>
      <c r="R26" s="77" t="s">
        <v>1092</v>
      </c>
      <c r="S26" s="142" t="s">
        <v>1093</v>
      </c>
    </row>
    <row r="27" spans="1:19" s="34" customFormat="1" ht="135" customHeight="1" x14ac:dyDescent="0.25">
      <c r="A27" s="34">
        <v>4</v>
      </c>
      <c r="B27" s="35" t="s">
        <v>1094</v>
      </c>
      <c r="C27" s="35" t="s">
        <v>1095</v>
      </c>
      <c r="D27" s="48" t="s">
        <v>1085</v>
      </c>
      <c r="E27" s="35" t="s">
        <v>1086</v>
      </c>
      <c r="F27" s="36" t="s">
        <v>986</v>
      </c>
      <c r="G27" s="36" t="s">
        <v>92</v>
      </c>
      <c r="H27" s="43" t="s">
        <v>1064</v>
      </c>
      <c r="I27" s="59" t="s">
        <v>1087</v>
      </c>
      <c r="J27" s="148" t="s">
        <v>94</v>
      </c>
      <c r="K27" s="148" t="s">
        <v>94</v>
      </c>
      <c r="L27" s="35" t="s">
        <v>1090</v>
      </c>
      <c r="M27" s="48" t="s">
        <v>1091</v>
      </c>
      <c r="N27" s="48">
        <v>0.2</v>
      </c>
      <c r="O27" s="67">
        <v>68199463.333333299</v>
      </c>
      <c r="P27" s="67">
        <v>68199463.333333299</v>
      </c>
      <c r="Q27" s="36" t="s">
        <v>94</v>
      </c>
      <c r="R27" s="77" t="s">
        <v>1092</v>
      </c>
      <c r="S27" s="142" t="s">
        <v>1096</v>
      </c>
    </row>
    <row r="28" spans="1:19" s="34" customFormat="1" ht="93" customHeight="1" x14ac:dyDescent="0.25">
      <c r="A28" s="34">
        <v>5</v>
      </c>
      <c r="B28" s="35" t="s">
        <v>1097</v>
      </c>
      <c r="C28" s="320" t="s">
        <v>1098</v>
      </c>
      <c r="D28" s="48" t="s">
        <v>1099</v>
      </c>
      <c r="E28" s="35" t="s">
        <v>1099</v>
      </c>
      <c r="F28" s="36" t="s">
        <v>91</v>
      </c>
      <c r="G28" s="36" t="s">
        <v>92</v>
      </c>
      <c r="H28" s="43" t="s">
        <v>1064</v>
      </c>
      <c r="I28" s="43" t="s">
        <v>1100</v>
      </c>
      <c r="J28" s="324" t="s">
        <v>1101</v>
      </c>
      <c r="K28" s="324" t="s">
        <v>1102</v>
      </c>
      <c r="L28" s="35" t="s">
        <v>1103</v>
      </c>
      <c r="M28" s="48" t="s">
        <v>1104</v>
      </c>
      <c r="N28" s="317">
        <v>1</v>
      </c>
      <c r="O28" s="64">
        <v>148755000</v>
      </c>
      <c r="P28" s="64">
        <v>148755000</v>
      </c>
      <c r="Q28" s="58" t="s">
        <v>94</v>
      </c>
      <c r="R28" s="77" t="s">
        <v>1105</v>
      </c>
      <c r="S28" s="189" t="s">
        <v>1106</v>
      </c>
    </row>
    <row r="29" spans="1:19" s="34" customFormat="1" ht="90.75" customHeight="1" x14ac:dyDescent="0.25">
      <c r="A29" s="34">
        <v>6</v>
      </c>
      <c r="B29" s="35" t="s">
        <v>1107</v>
      </c>
      <c r="C29" s="322"/>
      <c r="D29" s="48" t="s">
        <v>1108</v>
      </c>
      <c r="E29" s="35" t="s">
        <v>1109</v>
      </c>
      <c r="F29" s="36" t="s">
        <v>91</v>
      </c>
      <c r="G29" s="36" t="s">
        <v>92</v>
      </c>
      <c r="H29" s="43" t="s">
        <v>1110</v>
      </c>
      <c r="I29" s="43" t="s">
        <v>1111</v>
      </c>
      <c r="J29" s="325"/>
      <c r="K29" s="325"/>
      <c r="L29" s="35" t="s">
        <v>1112</v>
      </c>
      <c r="M29" s="48" t="s">
        <v>1113</v>
      </c>
      <c r="N29" s="319"/>
      <c r="O29" s="64">
        <v>446266000</v>
      </c>
      <c r="P29" s="64">
        <v>10000000</v>
      </c>
      <c r="Q29" s="58" t="s">
        <v>94</v>
      </c>
      <c r="R29" s="77" t="s">
        <v>1114</v>
      </c>
      <c r="S29" s="189" t="s">
        <v>1106</v>
      </c>
    </row>
    <row r="31" spans="1:19" ht="15" thickBot="1" x14ac:dyDescent="0.35"/>
    <row r="32" spans="1:19" s="34" customFormat="1" ht="18" customHeight="1" x14ac:dyDescent="0.25">
      <c r="B32" s="306" t="s">
        <v>1115</v>
      </c>
      <c r="C32" s="307"/>
      <c r="D32" s="307"/>
      <c r="E32" s="307"/>
      <c r="F32" s="307"/>
      <c r="G32" s="307"/>
      <c r="H32" s="307"/>
      <c r="I32" s="307"/>
      <c r="J32" s="307"/>
      <c r="K32" s="307"/>
      <c r="L32" s="307"/>
      <c r="M32" s="307"/>
      <c r="N32" s="307"/>
      <c r="O32" s="307"/>
      <c r="P32" s="307"/>
      <c r="Q32" s="307"/>
      <c r="R32" s="307"/>
      <c r="S32" s="134"/>
    </row>
    <row r="33" spans="1:19" s="34" customFormat="1" ht="13.8" x14ac:dyDescent="0.25">
      <c r="B33" s="275" t="s">
        <v>7</v>
      </c>
      <c r="C33" s="276"/>
      <c r="D33" s="276"/>
      <c r="E33" s="276"/>
      <c r="F33" s="276"/>
      <c r="G33" s="276"/>
      <c r="H33" s="276"/>
      <c r="I33" s="276"/>
      <c r="J33" s="276"/>
      <c r="K33" s="276"/>
      <c r="L33" s="276"/>
      <c r="M33" s="276"/>
      <c r="N33" s="276"/>
      <c r="O33" s="276"/>
      <c r="P33" s="276"/>
      <c r="Q33" s="276"/>
      <c r="R33" s="276"/>
      <c r="S33" s="54"/>
    </row>
    <row r="34" spans="1:19" s="34" customFormat="1" ht="19.5" customHeight="1" x14ac:dyDescent="0.25">
      <c r="B34" s="281" t="s">
        <v>1116</v>
      </c>
      <c r="C34" s="282"/>
      <c r="D34" s="282"/>
      <c r="E34" s="282"/>
      <c r="F34" s="282"/>
      <c r="G34" s="282"/>
      <c r="H34" s="282"/>
      <c r="I34" s="282"/>
      <c r="J34" s="282"/>
      <c r="K34" s="282"/>
      <c r="L34" s="282"/>
      <c r="M34" s="282"/>
      <c r="N34" s="282"/>
      <c r="O34" s="282"/>
      <c r="P34" s="282"/>
      <c r="Q34" s="282"/>
      <c r="R34" s="282"/>
      <c r="S34" s="56"/>
    </row>
    <row r="35" spans="1:19" s="34" customFormat="1" ht="13.8" x14ac:dyDescent="0.25">
      <c r="B35" s="275" t="s">
        <v>9</v>
      </c>
      <c r="C35" s="276"/>
      <c r="D35" s="276"/>
      <c r="E35" s="276"/>
      <c r="F35" s="276"/>
      <c r="G35" s="276"/>
      <c r="H35" s="276"/>
      <c r="I35" s="276"/>
      <c r="J35" s="276"/>
      <c r="K35" s="276"/>
      <c r="L35" s="276"/>
      <c r="M35" s="276"/>
      <c r="N35" s="276"/>
      <c r="O35" s="276"/>
      <c r="P35" s="276"/>
      <c r="Q35" s="276"/>
      <c r="R35" s="276"/>
      <c r="S35" s="54"/>
    </row>
    <row r="36" spans="1:19" s="34" customFormat="1" ht="19.5" customHeight="1" x14ac:dyDescent="0.25">
      <c r="B36" s="281" t="s">
        <v>1117</v>
      </c>
      <c r="C36" s="282"/>
      <c r="D36" s="282"/>
      <c r="E36" s="282"/>
      <c r="F36" s="282"/>
      <c r="G36" s="282"/>
      <c r="H36" s="282"/>
      <c r="I36" s="282"/>
      <c r="J36" s="282"/>
      <c r="K36" s="282"/>
      <c r="L36" s="282"/>
      <c r="M36" s="282"/>
      <c r="N36" s="282"/>
      <c r="O36" s="282"/>
      <c r="P36" s="282"/>
      <c r="Q36" s="282"/>
      <c r="R36" s="282"/>
      <c r="S36" s="56"/>
    </row>
    <row r="37" spans="1:19" s="34" customFormat="1" ht="13.8" x14ac:dyDescent="0.25">
      <c r="B37" s="275" t="s">
        <v>65</v>
      </c>
      <c r="C37" s="276"/>
      <c r="D37" s="276"/>
      <c r="E37" s="276"/>
      <c r="F37" s="276"/>
      <c r="G37" s="276"/>
      <c r="H37" s="276"/>
      <c r="I37" s="276"/>
      <c r="J37" s="276"/>
      <c r="K37" s="276"/>
      <c r="L37" s="276"/>
      <c r="M37" s="276"/>
      <c r="N37" s="276"/>
      <c r="O37" s="276"/>
      <c r="P37" s="276"/>
      <c r="Q37" s="276"/>
      <c r="R37" s="276"/>
      <c r="S37" s="54"/>
    </row>
    <row r="38" spans="1:19" s="34" customFormat="1" ht="35.4" customHeight="1" thickBot="1" x14ac:dyDescent="0.3">
      <c r="B38" s="269" t="s">
        <v>1118</v>
      </c>
      <c r="C38" s="270"/>
      <c r="D38" s="270"/>
      <c r="E38" s="270"/>
      <c r="F38" s="270"/>
      <c r="G38" s="270"/>
      <c r="H38" s="270"/>
      <c r="I38" s="270"/>
      <c r="J38" s="270"/>
      <c r="K38" s="270"/>
      <c r="L38" s="270"/>
      <c r="M38" s="270"/>
      <c r="N38" s="270"/>
      <c r="O38" s="270"/>
      <c r="P38" s="270"/>
      <c r="Q38" s="270"/>
      <c r="R38" s="270"/>
      <c r="S38" s="127"/>
    </row>
    <row r="39" spans="1:19" s="2" customFormat="1" ht="30" customHeight="1" x14ac:dyDescent="0.3">
      <c r="B39" s="265" t="s">
        <v>13</v>
      </c>
      <c r="C39" s="273" t="s">
        <v>67</v>
      </c>
      <c r="D39" s="290" t="s">
        <v>68</v>
      </c>
      <c r="E39" s="291"/>
      <c r="F39" s="291"/>
      <c r="G39" s="291"/>
      <c r="H39" s="292"/>
      <c r="I39" s="266" t="s">
        <v>69</v>
      </c>
      <c r="J39" s="266"/>
      <c r="K39" s="272"/>
      <c r="L39" s="284" t="s">
        <v>70</v>
      </c>
      <c r="M39" s="278" t="s">
        <v>71</v>
      </c>
      <c r="N39" s="278" t="s">
        <v>72</v>
      </c>
      <c r="O39" s="279" t="s">
        <v>73</v>
      </c>
      <c r="P39" s="267"/>
      <c r="Q39" s="268"/>
      <c r="R39" s="293" t="s">
        <v>74</v>
      </c>
      <c r="S39" s="261" t="s">
        <v>75</v>
      </c>
    </row>
    <row r="40" spans="1:19" s="2" customFormat="1" ht="69.75" customHeight="1" x14ac:dyDescent="0.3">
      <c r="B40" s="286"/>
      <c r="C40" s="274"/>
      <c r="D40" s="49" t="s">
        <v>76</v>
      </c>
      <c r="E40" s="50" t="s">
        <v>77</v>
      </c>
      <c r="F40" s="50" t="s">
        <v>78</v>
      </c>
      <c r="G40" s="50" t="s">
        <v>79</v>
      </c>
      <c r="H40" s="51" t="s">
        <v>80</v>
      </c>
      <c r="I40" s="42" t="s">
        <v>81</v>
      </c>
      <c r="J40" s="42" t="s">
        <v>82</v>
      </c>
      <c r="K40" s="42" t="s">
        <v>83</v>
      </c>
      <c r="L40" s="285"/>
      <c r="M40" s="278"/>
      <c r="N40" s="278"/>
      <c r="O40" s="40" t="s">
        <v>84</v>
      </c>
      <c r="P40" s="40" t="s">
        <v>85</v>
      </c>
      <c r="Q40" s="40" t="s">
        <v>110</v>
      </c>
      <c r="R40" s="294"/>
      <c r="S40" s="261"/>
    </row>
    <row r="41" spans="1:19" s="34" customFormat="1" ht="92.25" customHeight="1" x14ac:dyDescent="0.25">
      <c r="A41" s="34">
        <v>7</v>
      </c>
      <c r="B41" s="35" t="s">
        <v>1119</v>
      </c>
      <c r="C41" s="35" t="s">
        <v>1120</v>
      </c>
      <c r="D41" s="48" t="s">
        <v>1121</v>
      </c>
      <c r="E41" s="35" t="s">
        <v>1122</v>
      </c>
      <c r="F41" s="36" t="s">
        <v>1123</v>
      </c>
      <c r="G41" s="36" t="s">
        <v>92</v>
      </c>
      <c r="H41" s="43" t="s">
        <v>1124</v>
      </c>
      <c r="I41" s="43" t="s">
        <v>1125</v>
      </c>
      <c r="J41" s="43" t="s">
        <v>1126</v>
      </c>
      <c r="K41" s="43" t="s">
        <v>1127</v>
      </c>
      <c r="L41" s="35" t="s">
        <v>1128</v>
      </c>
      <c r="M41" s="65" t="s">
        <v>1129</v>
      </c>
      <c r="N41" s="48">
        <v>0</v>
      </c>
      <c r="O41" s="61">
        <v>551645000</v>
      </c>
      <c r="P41" s="61">
        <v>0</v>
      </c>
      <c r="Q41" s="58" t="s">
        <v>94</v>
      </c>
      <c r="R41" s="77" t="s">
        <v>234</v>
      </c>
      <c r="S41" s="121" t="s">
        <v>1130</v>
      </c>
    </row>
    <row r="42" spans="1:19" s="34" customFormat="1" ht="89.25" customHeight="1" x14ac:dyDescent="0.25">
      <c r="A42" s="34">
        <v>8</v>
      </c>
      <c r="B42" s="35" t="s">
        <v>1131</v>
      </c>
      <c r="C42" s="113" t="s">
        <v>1132</v>
      </c>
      <c r="D42" s="48" t="s">
        <v>1121</v>
      </c>
      <c r="E42" s="58" t="s">
        <v>1122</v>
      </c>
      <c r="F42" s="36" t="s">
        <v>1123</v>
      </c>
      <c r="G42" s="36" t="s">
        <v>92</v>
      </c>
      <c r="H42" s="43" t="s">
        <v>1124</v>
      </c>
      <c r="I42" s="43" t="s">
        <v>1125</v>
      </c>
      <c r="J42" s="43" t="s">
        <v>1133</v>
      </c>
      <c r="K42" s="43" t="s">
        <v>1134</v>
      </c>
      <c r="L42" s="35" t="s">
        <v>1128</v>
      </c>
      <c r="M42" s="65" t="s">
        <v>1129</v>
      </c>
      <c r="N42" s="48" t="s">
        <v>1135</v>
      </c>
      <c r="O42" s="158">
        <v>0.5</v>
      </c>
      <c r="P42" s="158">
        <v>0.5</v>
      </c>
      <c r="Q42" s="58" t="s">
        <v>1136</v>
      </c>
      <c r="R42" s="77" t="s">
        <v>234</v>
      </c>
      <c r="S42" s="142" t="s">
        <v>1137</v>
      </c>
    </row>
    <row r="43" spans="1:19" s="34" customFormat="1" ht="83.25" customHeight="1" x14ac:dyDescent="0.25">
      <c r="A43" s="34">
        <v>9</v>
      </c>
      <c r="B43" s="35" t="s">
        <v>1138</v>
      </c>
      <c r="C43" s="155" t="s">
        <v>1139</v>
      </c>
      <c r="D43" s="48" t="s">
        <v>1121</v>
      </c>
      <c r="E43" s="35" t="s">
        <v>1140</v>
      </c>
      <c r="F43" s="36" t="s">
        <v>1123</v>
      </c>
      <c r="G43" s="36" t="s">
        <v>92</v>
      </c>
      <c r="H43" s="43" t="s">
        <v>1064</v>
      </c>
      <c r="I43" s="43" t="s">
        <v>1141</v>
      </c>
      <c r="J43" s="74" t="s">
        <v>1066</v>
      </c>
      <c r="K43" s="74" t="s">
        <v>1066</v>
      </c>
      <c r="L43" s="35" t="s">
        <v>1142</v>
      </c>
      <c r="M43" s="65" t="s">
        <v>1143</v>
      </c>
      <c r="N43" s="48">
        <v>1</v>
      </c>
      <c r="O43" s="61">
        <v>104129000</v>
      </c>
      <c r="P43" s="61">
        <v>50000000</v>
      </c>
      <c r="Q43" s="58" t="s">
        <v>94</v>
      </c>
      <c r="R43" s="77" t="s">
        <v>234</v>
      </c>
      <c r="S43" s="142" t="s">
        <v>1144</v>
      </c>
    </row>
    <row r="44" spans="1:19" s="34" customFormat="1" ht="114" customHeight="1" x14ac:dyDescent="0.25">
      <c r="A44" s="34">
        <v>10</v>
      </c>
      <c r="B44" s="35" t="s">
        <v>1145</v>
      </c>
      <c r="C44" s="35" t="s">
        <v>1146</v>
      </c>
      <c r="D44" s="48" t="s">
        <v>1147</v>
      </c>
      <c r="E44" s="35" t="s">
        <v>1148</v>
      </c>
      <c r="F44" s="36" t="s">
        <v>143</v>
      </c>
      <c r="G44" s="36" t="s">
        <v>92</v>
      </c>
      <c r="H44" s="43" t="s">
        <v>1064</v>
      </c>
      <c r="I44" s="43" t="s">
        <v>1149</v>
      </c>
      <c r="J44" s="43" t="s">
        <v>1150</v>
      </c>
      <c r="K44" s="43"/>
      <c r="L44" s="35" t="s">
        <v>1151</v>
      </c>
      <c r="M44" s="65" t="s">
        <v>1152</v>
      </c>
      <c r="N44" s="48">
        <v>0.5</v>
      </c>
      <c r="O44" s="61">
        <v>52740000</v>
      </c>
      <c r="P44" s="61">
        <v>52740000</v>
      </c>
      <c r="Q44" s="58" t="s">
        <v>94</v>
      </c>
      <c r="R44" s="77" t="s">
        <v>234</v>
      </c>
      <c r="S44" s="191" t="s">
        <v>1153</v>
      </c>
    </row>
    <row r="45" spans="1:19" s="34" customFormat="1" ht="156.75" customHeight="1" x14ac:dyDescent="0.25">
      <c r="A45" s="34">
        <v>11</v>
      </c>
      <c r="B45" s="35" t="s">
        <v>1154</v>
      </c>
      <c r="C45" s="113" t="s">
        <v>1155</v>
      </c>
      <c r="D45" s="48" t="s">
        <v>1147</v>
      </c>
      <c r="E45" s="58" t="s">
        <v>1148</v>
      </c>
      <c r="F45" s="36" t="s">
        <v>143</v>
      </c>
      <c r="G45" s="36" t="s">
        <v>92</v>
      </c>
      <c r="H45" s="43" t="s">
        <v>1064</v>
      </c>
      <c r="I45" s="43" t="s">
        <v>1149</v>
      </c>
      <c r="J45" s="36" t="s">
        <v>199</v>
      </c>
      <c r="K45" s="36" t="s">
        <v>199</v>
      </c>
      <c r="L45" s="35" t="s">
        <v>1151</v>
      </c>
      <c r="M45" s="65" t="s">
        <v>1152</v>
      </c>
      <c r="N45" s="92">
        <v>1</v>
      </c>
      <c r="O45" s="58">
        <v>2.4500000000000002</v>
      </c>
      <c r="P45" s="58">
        <v>2.4500000000000002</v>
      </c>
      <c r="Q45" s="58" t="s">
        <v>1156</v>
      </c>
      <c r="R45" s="77" t="s">
        <v>1157</v>
      </c>
      <c r="S45" s="142" t="s">
        <v>1158</v>
      </c>
    </row>
    <row r="46" spans="1:19" s="34" customFormat="1" ht="99.75" customHeight="1" x14ac:dyDescent="0.25">
      <c r="A46" s="34">
        <v>12</v>
      </c>
      <c r="B46" s="35" t="s">
        <v>1159</v>
      </c>
      <c r="C46" s="35" t="s">
        <v>1160</v>
      </c>
      <c r="D46" s="48" t="s">
        <v>1161</v>
      </c>
      <c r="E46" s="35" t="s">
        <v>1162</v>
      </c>
      <c r="F46" s="36" t="s">
        <v>143</v>
      </c>
      <c r="G46" s="36" t="s">
        <v>92</v>
      </c>
      <c r="H46" s="43" t="s">
        <v>1163</v>
      </c>
      <c r="I46" s="43" t="s">
        <v>1164</v>
      </c>
      <c r="J46" s="43" t="s">
        <v>1066</v>
      </c>
      <c r="K46" s="43" t="s">
        <v>1066</v>
      </c>
      <c r="L46" s="35" t="s">
        <v>1165</v>
      </c>
      <c r="M46" s="65" t="s">
        <v>1166</v>
      </c>
      <c r="N46" s="48">
        <v>1</v>
      </c>
      <c r="O46" s="61">
        <v>9877000</v>
      </c>
      <c r="P46" s="112" t="s">
        <v>1167</v>
      </c>
      <c r="Q46" s="58" t="s">
        <v>94</v>
      </c>
      <c r="R46" s="77" t="s">
        <v>1157</v>
      </c>
      <c r="S46" s="189" t="s">
        <v>235</v>
      </c>
    </row>
    <row r="47" spans="1:19" s="34" customFormat="1" ht="119.25" customHeight="1" x14ac:dyDescent="0.25">
      <c r="A47" s="34">
        <v>13</v>
      </c>
      <c r="B47" s="35" t="s">
        <v>1168</v>
      </c>
      <c r="C47" s="35" t="s">
        <v>1169</v>
      </c>
      <c r="D47" s="48" t="s">
        <v>1170</v>
      </c>
      <c r="E47" s="35" t="s">
        <v>1171</v>
      </c>
      <c r="F47" s="36" t="s">
        <v>143</v>
      </c>
      <c r="G47" s="36" t="s">
        <v>92</v>
      </c>
      <c r="H47" s="43" t="s">
        <v>1124</v>
      </c>
      <c r="I47" s="43" t="s">
        <v>1172</v>
      </c>
      <c r="J47" s="43" t="s">
        <v>1066</v>
      </c>
      <c r="K47" s="43" t="s">
        <v>1066</v>
      </c>
      <c r="L47" s="35" t="s">
        <v>1173</v>
      </c>
      <c r="M47" s="65" t="s">
        <v>1174</v>
      </c>
      <c r="N47" s="48">
        <v>1</v>
      </c>
      <c r="O47" s="61">
        <v>11900000</v>
      </c>
      <c r="P47" s="61">
        <v>11900000</v>
      </c>
      <c r="Q47" s="58" t="s">
        <v>94</v>
      </c>
      <c r="R47" s="77" t="s">
        <v>1175</v>
      </c>
      <c r="S47" s="142" t="s">
        <v>1176</v>
      </c>
    </row>
  </sheetData>
  <mergeCells count="49">
    <mergeCell ref="S39:S40"/>
    <mergeCell ref="M39:M40"/>
    <mergeCell ref="N39:N40"/>
    <mergeCell ref="S11:S12"/>
    <mergeCell ref="S24:S25"/>
    <mergeCell ref="M24:M25"/>
    <mergeCell ref="N24:N25"/>
    <mergeCell ref="B19:P19"/>
    <mergeCell ref="R11:R12"/>
    <mergeCell ref="C11:C12"/>
    <mergeCell ref="I11:K11"/>
    <mergeCell ref="O11:Q11"/>
    <mergeCell ref="B17:P17"/>
    <mergeCell ref="B24:B25"/>
    <mergeCell ref="C24:C25"/>
    <mergeCell ref="I24:K24"/>
    <mergeCell ref="B2:P2"/>
    <mergeCell ref="B11:B12"/>
    <mergeCell ref="D11:H11"/>
    <mergeCell ref="L11:L12"/>
    <mergeCell ref="B23:P23"/>
    <mergeCell ref="B18:P18"/>
    <mergeCell ref="B20:P20"/>
    <mergeCell ref="B21:P21"/>
    <mergeCell ref="B22:P22"/>
    <mergeCell ref="M11:M12"/>
    <mergeCell ref="N11:N12"/>
    <mergeCell ref="R24:R25"/>
    <mergeCell ref="L24:L25"/>
    <mergeCell ref="B37:R37"/>
    <mergeCell ref="B38:R38"/>
    <mergeCell ref="C28:C29"/>
    <mergeCell ref="J28:J29"/>
    <mergeCell ref="K28:K29"/>
    <mergeCell ref="N28:N29"/>
    <mergeCell ref="O24:Q24"/>
    <mergeCell ref="D24:H24"/>
    <mergeCell ref="B39:B40"/>
    <mergeCell ref="R39:R40"/>
    <mergeCell ref="B32:R32"/>
    <mergeCell ref="B33:R33"/>
    <mergeCell ref="B34:R34"/>
    <mergeCell ref="B35:R35"/>
    <mergeCell ref="B36:R36"/>
    <mergeCell ref="C39:C40"/>
    <mergeCell ref="D39:H39"/>
    <mergeCell ref="I39:K39"/>
    <mergeCell ref="L39:L40"/>
    <mergeCell ref="O39:Q39"/>
  </mergeCells>
  <hyperlinks>
    <hyperlink ref="S27" r:id="rId1" xr:uid="{00000000-0004-0000-0B00-000000000000}"/>
    <hyperlink ref="S42" r:id="rId2" xr:uid="{D5B53638-A616-4E0D-8270-D4041A3D1089}"/>
    <hyperlink ref="S13" r:id="rId3" xr:uid="{8A2148AE-D22B-4D2A-9282-F3797172F554}"/>
    <hyperlink ref="S14" r:id="rId4" xr:uid="{D05A39DE-22E9-46FC-9F45-4CB0B00C541A}"/>
    <hyperlink ref="S26" r:id="rId5" xr:uid="{1A766C62-296C-4DD9-A8C4-A1EF0ADDB261}"/>
    <hyperlink ref="S28" r:id="rId6" xr:uid="{DFC87F66-B698-4BFF-AB1A-DE9AD1EC6E9D}"/>
    <hyperlink ref="S29" r:id="rId7" xr:uid="{8611280A-A3F1-47E2-97E7-ED078F588DFC}"/>
    <hyperlink ref="S43" r:id="rId8" xr:uid="{FC7FB731-DE3F-4781-845D-C26A5828EFA9}"/>
    <hyperlink ref="S46" r:id="rId9" xr:uid="{9BEDC8F0-9EF5-458E-B0B3-081C375859B7}"/>
    <hyperlink ref="S47" r:id="rId10" xr:uid="{CB32913B-1B29-447D-A199-0F6C57D4BA57}"/>
    <hyperlink ref="S44" r:id="rId11" xr:uid="{0E397DCA-5F5B-4D2B-8E65-1E6F62F826F1}"/>
  </hyperlinks>
  <pageMargins left="0.7" right="0.7" top="0.75" bottom="0.75" header="0.3" footer="0.3"/>
  <pageSetup paperSize="9" orientation="portrait"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pageSetUpPr fitToPage="1"/>
  </sheetPr>
  <dimension ref="A2:S62"/>
  <sheetViews>
    <sheetView showGridLines="0" zoomScale="120" zoomScaleNormal="120" workbookViewId="0">
      <selection activeCell="A62" sqref="A62"/>
    </sheetView>
  </sheetViews>
  <sheetFormatPr baseColWidth="10" defaultColWidth="9.109375" defaultRowHeight="14.4" x14ac:dyDescent="0.3"/>
  <cols>
    <col min="1" max="1" width="6.44140625" customWidth="1"/>
    <col min="2" max="2" width="35.33203125" customWidth="1"/>
    <col min="3" max="3" width="55" customWidth="1"/>
    <col min="4" max="4" width="11.44140625" customWidth="1"/>
    <col min="5" max="5" width="22.6640625" customWidth="1"/>
    <col min="6" max="7" width="11.44140625" customWidth="1"/>
    <col min="8" max="8" width="20.33203125" customWidth="1"/>
    <col min="9" max="9" width="28.5546875" customWidth="1"/>
    <col min="10" max="10" width="24" customWidth="1"/>
    <col min="11" max="11" width="25.33203125" customWidth="1"/>
    <col min="12" max="12" width="30.44140625" customWidth="1"/>
    <col min="13" max="13" width="27.33203125" customWidth="1"/>
    <col min="14" max="14" width="24" customWidth="1"/>
    <col min="15" max="16" width="18.33203125" customWidth="1"/>
    <col min="17" max="17" width="29.33203125" customWidth="1"/>
    <col min="18" max="18" width="19" customWidth="1"/>
    <col min="19" max="19" width="43" customWidth="1"/>
    <col min="20" max="255" width="11.44140625" customWidth="1"/>
  </cols>
  <sheetData>
    <row r="2" spans="1:19" x14ac:dyDescent="0.3">
      <c r="B2" s="309" t="s">
        <v>1177</v>
      </c>
      <c r="C2" s="309"/>
      <c r="D2" s="309"/>
      <c r="E2" s="309"/>
      <c r="F2" s="309"/>
      <c r="G2" s="309"/>
      <c r="H2" s="309"/>
      <c r="I2" s="309"/>
      <c r="J2" s="309"/>
      <c r="K2" s="309"/>
      <c r="L2" s="309"/>
      <c r="M2" s="309"/>
      <c r="N2" s="309"/>
      <c r="O2" s="309"/>
      <c r="P2" s="309"/>
      <c r="Q2" s="309"/>
      <c r="R2" s="309"/>
      <c r="S2" s="129"/>
    </row>
    <row r="3" spans="1:19" ht="15" thickBot="1" x14ac:dyDescent="0.35"/>
    <row r="4" spans="1:19" s="34" customFormat="1" ht="20.25" customHeight="1" x14ac:dyDescent="0.25">
      <c r="B4" s="306" t="s">
        <v>1178</v>
      </c>
      <c r="C4" s="307"/>
      <c r="D4" s="307"/>
      <c r="E4" s="307"/>
      <c r="F4" s="307"/>
      <c r="G4" s="307"/>
      <c r="H4" s="307"/>
      <c r="I4" s="307"/>
      <c r="J4" s="307"/>
      <c r="K4" s="307"/>
      <c r="L4" s="307"/>
      <c r="M4" s="307"/>
      <c r="N4" s="307"/>
      <c r="O4" s="307"/>
      <c r="P4" s="307"/>
      <c r="Q4" s="307"/>
      <c r="R4" s="308"/>
      <c r="S4" s="134"/>
    </row>
    <row r="5" spans="1:19" s="34" customFormat="1" ht="15.75" customHeight="1" x14ac:dyDescent="0.25">
      <c r="B5" s="275" t="s">
        <v>7</v>
      </c>
      <c r="C5" s="276"/>
      <c r="D5" s="276"/>
      <c r="E5" s="276"/>
      <c r="F5" s="276"/>
      <c r="G5" s="276"/>
      <c r="H5" s="276"/>
      <c r="I5" s="276"/>
      <c r="J5" s="276"/>
      <c r="K5" s="276"/>
      <c r="L5" s="276"/>
      <c r="M5" s="276"/>
      <c r="N5" s="276"/>
      <c r="O5" s="276"/>
      <c r="P5" s="276"/>
      <c r="Q5" s="276"/>
      <c r="R5" s="277"/>
      <c r="S5" s="54"/>
    </row>
    <row r="6" spans="1:19" s="34" customFormat="1" ht="20.25" customHeight="1" x14ac:dyDescent="0.25">
      <c r="B6" s="281" t="s">
        <v>1179</v>
      </c>
      <c r="C6" s="282"/>
      <c r="D6" s="282"/>
      <c r="E6" s="282"/>
      <c r="F6" s="282"/>
      <c r="G6" s="282"/>
      <c r="H6" s="282"/>
      <c r="I6" s="282"/>
      <c r="J6" s="282"/>
      <c r="K6" s="282"/>
      <c r="L6" s="282"/>
      <c r="M6" s="282"/>
      <c r="N6" s="282"/>
      <c r="O6" s="282"/>
      <c r="P6" s="282"/>
      <c r="Q6" s="282"/>
      <c r="R6" s="283"/>
      <c r="S6" s="56"/>
    </row>
    <row r="7" spans="1:19" s="34" customFormat="1" ht="15.75" customHeight="1" x14ac:dyDescent="0.25">
      <c r="B7" s="275" t="s">
        <v>9</v>
      </c>
      <c r="C7" s="276"/>
      <c r="D7" s="276"/>
      <c r="E7" s="276"/>
      <c r="F7" s="276"/>
      <c r="G7" s="276"/>
      <c r="H7" s="276"/>
      <c r="I7" s="276"/>
      <c r="J7" s="276"/>
      <c r="K7" s="276"/>
      <c r="L7" s="276"/>
      <c r="M7" s="276"/>
      <c r="N7" s="276"/>
      <c r="O7" s="276"/>
      <c r="P7" s="276"/>
      <c r="Q7" s="276"/>
      <c r="R7" s="277"/>
      <c r="S7" s="54"/>
    </row>
    <row r="8" spans="1:19" s="34" customFormat="1" ht="21" customHeight="1" x14ac:dyDescent="0.25">
      <c r="B8" s="281" t="s">
        <v>1180</v>
      </c>
      <c r="C8" s="282"/>
      <c r="D8" s="282"/>
      <c r="E8" s="282"/>
      <c r="F8" s="282"/>
      <c r="G8" s="282"/>
      <c r="H8" s="282"/>
      <c r="I8" s="282"/>
      <c r="J8" s="282"/>
      <c r="K8" s="282"/>
      <c r="L8" s="282"/>
      <c r="M8" s="282"/>
      <c r="N8" s="282"/>
      <c r="O8" s="282"/>
      <c r="P8" s="282"/>
      <c r="Q8" s="282"/>
      <c r="R8" s="283"/>
      <c r="S8" s="56"/>
    </row>
    <row r="9" spans="1:19" s="34" customFormat="1" ht="15.75" customHeight="1" x14ac:dyDescent="0.25">
      <c r="B9" s="275" t="s">
        <v>65</v>
      </c>
      <c r="C9" s="276"/>
      <c r="D9" s="276"/>
      <c r="E9" s="276"/>
      <c r="F9" s="276"/>
      <c r="G9" s="276"/>
      <c r="H9" s="276"/>
      <c r="I9" s="276"/>
      <c r="J9" s="276"/>
      <c r="K9" s="276"/>
      <c r="L9" s="276"/>
      <c r="M9" s="276"/>
      <c r="N9" s="276"/>
      <c r="O9" s="276"/>
      <c r="P9" s="276"/>
      <c r="Q9" s="276"/>
      <c r="R9" s="277"/>
      <c r="S9" s="54"/>
    </row>
    <row r="10" spans="1:19" s="34" customFormat="1" ht="22.5" customHeight="1" thickBot="1" x14ac:dyDescent="0.3">
      <c r="B10" s="269" t="s">
        <v>1181</v>
      </c>
      <c r="C10" s="270"/>
      <c r="D10" s="270"/>
      <c r="E10" s="270"/>
      <c r="F10" s="270"/>
      <c r="G10" s="270"/>
      <c r="H10" s="270"/>
      <c r="I10" s="270"/>
      <c r="J10" s="270"/>
      <c r="K10" s="270"/>
      <c r="L10" s="270"/>
      <c r="M10" s="270"/>
      <c r="N10" s="270"/>
      <c r="O10" s="270"/>
      <c r="P10" s="270"/>
      <c r="Q10" s="270"/>
      <c r="R10" s="271"/>
      <c r="S10" s="127"/>
    </row>
    <row r="11" spans="1:19" s="2" customFormat="1" ht="33.75"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2.2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99" customHeight="1" x14ac:dyDescent="0.25">
      <c r="A13" s="69">
        <v>1</v>
      </c>
      <c r="B13" s="35" t="s">
        <v>1182</v>
      </c>
      <c r="C13" s="43" t="s">
        <v>1183</v>
      </c>
      <c r="D13" s="48" t="s">
        <v>289</v>
      </c>
      <c r="E13" s="35" t="s">
        <v>1184</v>
      </c>
      <c r="F13" s="36" t="s">
        <v>766</v>
      </c>
      <c r="G13" s="36" t="s">
        <v>92</v>
      </c>
      <c r="H13" s="43" t="s">
        <v>487</v>
      </c>
      <c r="I13" s="91" t="s">
        <v>1185</v>
      </c>
      <c r="J13" s="36" t="s">
        <v>94</v>
      </c>
      <c r="K13" s="36" t="s">
        <v>94</v>
      </c>
      <c r="L13" s="35" t="s">
        <v>1186</v>
      </c>
      <c r="M13" s="92" t="s">
        <v>1187</v>
      </c>
      <c r="N13" s="92">
        <f>0.5/1</f>
        <v>0.5</v>
      </c>
      <c r="O13" s="68">
        <v>29581250</v>
      </c>
      <c r="P13" s="68">
        <v>29581250</v>
      </c>
      <c r="Q13" s="36" t="s">
        <v>94</v>
      </c>
      <c r="R13" s="77" t="s">
        <v>1188</v>
      </c>
      <c r="S13" s="142" t="s">
        <v>1189</v>
      </c>
    </row>
    <row r="14" spans="1:19" s="34" customFormat="1" ht="91.5" customHeight="1" x14ac:dyDescent="0.25">
      <c r="A14" s="69">
        <v>2</v>
      </c>
      <c r="B14" s="35" t="s">
        <v>1190</v>
      </c>
      <c r="C14" s="43" t="s">
        <v>1191</v>
      </c>
      <c r="D14" s="48" t="s">
        <v>1192</v>
      </c>
      <c r="E14" s="35" t="s">
        <v>1193</v>
      </c>
      <c r="F14" s="36" t="s">
        <v>534</v>
      </c>
      <c r="G14" s="36" t="s">
        <v>92</v>
      </c>
      <c r="H14" s="43" t="s">
        <v>487</v>
      </c>
      <c r="I14" s="91" t="s">
        <v>1185</v>
      </c>
      <c r="J14" s="36" t="s">
        <v>94</v>
      </c>
      <c r="K14" s="36" t="s">
        <v>94</v>
      </c>
      <c r="L14" s="35" t="s">
        <v>1194</v>
      </c>
      <c r="M14" s="92" t="s">
        <v>1195</v>
      </c>
      <c r="N14" s="92">
        <f>1/1</f>
        <v>1</v>
      </c>
      <c r="O14" s="68">
        <v>68199463.333333299</v>
      </c>
      <c r="P14" s="68">
        <v>68199463.333333299</v>
      </c>
      <c r="Q14" s="36" t="s">
        <v>94</v>
      </c>
      <c r="R14" s="77" t="s">
        <v>16</v>
      </c>
      <c r="S14" s="142" t="s">
        <v>1196</v>
      </c>
    </row>
    <row r="15" spans="1:19" s="34" customFormat="1" ht="135" customHeight="1" x14ac:dyDescent="0.25">
      <c r="A15" s="69">
        <v>3</v>
      </c>
      <c r="B15" s="59" t="s">
        <v>1197</v>
      </c>
      <c r="C15" s="43" t="s">
        <v>1198</v>
      </c>
      <c r="D15" s="48" t="s">
        <v>1199</v>
      </c>
      <c r="E15" s="35" t="s">
        <v>1200</v>
      </c>
      <c r="F15" s="36" t="s">
        <v>534</v>
      </c>
      <c r="G15" s="36" t="s">
        <v>92</v>
      </c>
      <c r="H15" s="43" t="s">
        <v>1201</v>
      </c>
      <c r="I15" s="91" t="s">
        <v>1185</v>
      </c>
      <c r="J15" s="43" t="s">
        <v>1202</v>
      </c>
      <c r="K15" s="43" t="s">
        <v>1203</v>
      </c>
      <c r="L15" s="35" t="s">
        <v>1204</v>
      </c>
      <c r="M15" s="92" t="s">
        <v>1205</v>
      </c>
      <c r="N15" s="92">
        <v>0.5</v>
      </c>
      <c r="O15" s="68">
        <v>0</v>
      </c>
      <c r="P15" s="68">
        <v>0</v>
      </c>
      <c r="Q15" s="36" t="s">
        <v>1206</v>
      </c>
      <c r="R15" s="77" t="s">
        <v>1188</v>
      </c>
      <c r="S15" s="142" t="s">
        <v>1207</v>
      </c>
    </row>
    <row r="16" spans="1:19" s="34" customFormat="1" ht="112.5" customHeight="1" x14ac:dyDescent="0.25">
      <c r="A16" s="69">
        <v>4</v>
      </c>
      <c r="B16" s="35" t="s">
        <v>1208</v>
      </c>
      <c r="C16" s="43" t="s">
        <v>1209</v>
      </c>
      <c r="D16" s="48">
        <v>1</v>
      </c>
      <c r="E16" s="35" t="s">
        <v>1210</v>
      </c>
      <c r="F16" s="36" t="s">
        <v>555</v>
      </c>
      <c r="G16" s="36" t="s">
        <v>92</v>
      </c>
      <c r="H16" s="43" t="s">
        <v>1201</v>
      </c>
      <c r="I16" s="91" t="s">
        <v>1185</v>
      </c>
      <c r="J16" s="43" t="s">
        <v>1211</v>
      </c>
      <c r="K16" s="43" t="s">
        <v>1203</v>
      </c>
      <c r="L16" s="35" t="s">
        <v>1212</v>
      </c>
      <c r="M16" s="92" t="s">
        <v>1213</v>
      </c>
      <c r="N16" s="92">
        <v>0</v>
      </c>
      <c r="O16" s="68">
        <v>0</v>
      </c>
      <c r="P16" s="68">
        <v>0</v>
      </c>
      <c r="Q16" s="36"/>
      <c r="R16" s="77" t="s">
        <v>234</v>
      </c>
      <c r="S16" s="99"/>
    </row>
    <row r="17" spans="1:19" s="34" customFormat="1" ht="99.75" customHeight="1" x14ac:dyDescent="0.25">
      <c r="A17" s="69">
        <v>5</v>
      </c>
      <c r="B17" s="35" t="s">
        <v>1214</v>
      </c>
      <c r="C17" s="43" t="s">
        <v>1215</v>
      </c>
      <c r="D17" s="48">
        <v>0.5</v>
      </c>
      <c r="E17" s="35" t="s">
        <v>1216</v>
      </c>
      <c r="F17" s="36" t="s">
        <v>796</v>
      </c>
      <c r="G17" s="36" t="s">
        <v>92</v>
      </c>
      <c r="H17" s="43" t="s">
        <v>1201</v>
      </c>
      <c r="I17" s="91" t="s">
        <v>1185</v>
      </c>
      <c r="J17" s="43" t="s">
        <v>1217</v>
      </c>
      <c r="K17" s="43" t="s">
        <v>1203</v>
      </c>
      <c r="L17" s="35" t="s">
        <v>1218</v>
      </c>
      <c r="M17" s="92" t="s">
        <v>1219</v>
      </c>
      <c r="N17" s="92">
        <f>0.15/1</f>
        <v>0.15</v>
      </c>
      <c r="O17" s="68">
        <v>68199463.333333299</v>
      </c>
      <c r="P17" s="68">
        <v>68199463.333333299</v>
      </c>
      <c r="Q17" s="36" t="s">
        <v>94</v>
      </c>
      <c r="R17" s="77" t="s">
        <v>234</v>
      </c>
      <c r="S17" s="149" t="s">
        <v>1196</v>
      </c>
    </row>
    <row r="18" spans="1:19" ht="15" thickBot="1" x14ac:dyDescent="0.35"/>
    <row r="19" spans="1:19" s="34" customFormat="1" ht="18" customHeight="1" x14ac:dyDescent="0.25">
      <c r="B19" s="306" t="s">
        <v>1220</v>
      </c>
      <c r="C19" s="307"/>
      <c r="D19" s="307"/>
      <c r="E19" s="307"/>
      <c r="F19" s="307"/>
      <c r="G19" s="307"/>
      <c r="H19" s="307"/>
      <c r="I19" s="307"/>
      <c r="J19" s="307"/>
      <c r="K19" s="307"/>
      <c r="L19" s="307"/>
      <c r="M19" s="307"/>
      <c r="N19" s="307"/>
      <c r="O19" s="307"/>
      <c r="P19" s="307"/>
      <c r="Q19" s="307"/>
      <c r="R19" s="307"/>
      <c r="S19" s="134"/>
    </row>
    <row r="20" spans="1:19" s="34" customFormat="1" ht="13.8" x14ac:dyDescent="0.25">
      <c r="B20" s="275" t="s">
        <v>7</v>
      </c>
      <c r="C20" s="276"/>
      <c r="D20" s="276"/>
      <c r="E20" s="276"/>
      <c r="F20" s="276"/>
      <c r="G20" s="276"/>
      <c r="H20" s="276"/>
      <c r="I20" s="276"/>
      <c r="J20" s="276"/>
      <c r="K20" s="276"/>
      <c r="L20" s="276"/>
      <c r="M20" s="276"/>
      <c r="N20" s="276"/>
      <c r="O20" s="276"/>
      <c r="P20" s="276"/>
      <c r="Q20" s="276"/>
      <c r="R20" s="276"/>
      <c r="S20" s="54"/>
    </row>
    <row r="21" spans="1:19" s="34" customFormat="1" ht="13.8" x14ac:dyDescent="0.25">
      <c r="B21" s="281" t="s">
        <v>1221</v>
      </c>
      <c r="C21" s="282"/>
      <c r="D21" s="282"/>
      <c r="E21" s="282"/>
      <c r="F21" s="282"/>
      <c r="G21" s="282"/>
      <c r="H21" s="282"/>
      <c r="I21" s="282"/>
      <c r="J21" s="282"/>
      <c r="K21" s="282"/>
      <c r="L21" s="282"/>
      <c r="M21" s="282"/>
      <c r="N21" s="282"/>
      <c r="O21" s="282"/>
      <c r="P21" s="282"/>
      <c r="Q21" s="282"/>
      <c r="R21" s="282"/>
      <c r="S21" s="56"/>
    </row>
    <row r="22" spans="1:19" s="34" customFormat="1" ht="13.8" x14ac:dyDescent="0.25">
      <c r="B22" s="275" t="s">
        <v>9</v>
      </c>
      <c r="C22" s="276"/>
      <c r="D22" s="276"/>
      <c r="E22" s="276"/>
      <c r="F22" s="276"/>
      <c r="G22" s="276"/>
      <c r="H22" s="276"/>
      <c r="I22" s="276"/>
      <c r="J22" s="276"/>
      <c r="K22" s="276"/>
      <c r="L22" s="276"/>
      <c r="M22" s="276"/>
      <c r="N22" s="276"/>
      <c r="O22" s="276"/>
      <c r="P22" s="276"/>
      <c r="Q22" s="276"/>
      <c r="R22" s="276"/>
      <c r="S22" s="54"/>
    </row>
    <row r="23" spans="1:19" s="34" customFormat="1" ht="13.8" x14ac:dyDescent="0.25">
      <c r="B23" s="281" t="s">
        <v>1222</v>
      </c>
      <c r="C23" s="282"/>
      <c r="D23" s="282"/>
      <c r="E23" s="282"/>
      <c r="F23" s="282"/>
      <c r="G23" s="282"/>
      <c r="H23" s="282"/>
      <c r="I23" s="282"/>
      <c r="J23" s="282"/>
      <c r="K23" s="282"/>
      <c r="L23" s="282"/>
      <c r="M23" s="282"/>
      <c r="N23" s="282"/>
      <c r="O23" s="282"/>
      <c r="P23" s="282"/>
      <c r="Q23" s="282"/>
      <c r="R23" s="282"/>
      <c r="S23" s="56"/>
    </row>
    <row r="24" spans="1:19" s="34" customFormat="1" ht="13.8" x14ac:dyDescent="0.25">
      <c r="B24" s="275" t="s">
        <v>65</v>
      </c>
      <c r="C24" s="276"/>
      <c r="D24" s="276"/>
      <c r="E24" s="276"/>
      <c r="F24" s="276"/>
      <c r="G24" s="276"/>
      <c r="H24" s="276"/>
      <c r="I24" s="276"/>
      <c r="J24" s="276"/>
      <c r="K24" s="276"/>
      <c r="L24" s="276"/>
      <c r="M24" s="276"/>
      <c r="N24" s="276"/>
      <c r="O24" s="276"/>
      <c r="P24" s="276"/>
      <c r="Q24" s="276"/>
      <c r="R24" s="276"/>
      <c r="S24" s="54"/>
    </row>
    <row r="25" spans="1:19" s="34" customFormat="1" thickBot="1" x14ac:dyDescent="0.3">
      <c r="B25" s="269" t="s">
        <v>1223</v>
      </c>
      <c r="C25" s="270"/>
      <c r="D25" s="270"/>
      <c r="E25" s="270"/>
      <c r="F25" s="270"/>
      <c r="G25" s="270"/>
      <c r="H25" s="270"/>
      <c r="I25" s="270"/>
      <c r="J25" s="270"/>
      <c r="K25" s="270"/>
      <c r="L25" s="270"/>
      <c r="M25" s="270"/>
      <c r="N25" s="270"/>
      <c r="O25" s="270"/>
      <c r="P25" s="270"/>
      <c r="Q25" s="270"/>
      <c r="R25" s="270"/>
      <c r="S25" s="127"/>
    </row>
    <row r="26" spans="1:19" s="2" customFormat="1" ht="34.5" customHeight="1" x14ac:dyDescent="0.3">
      <c r="B26" s="265" t="s">
        <v>13</v>
      </c>
      <c r="C26" s="273" t="s">
        <v>67</v>
      </c>
      <c r="D26" s="290" t="s">
        <v>68</v>
      </c>
      <c r="E26" s="291"/>
      <c r="F26" s="291"/>
      <c r="G26" s="291"/>
      <c r="H26" s="292"/>
      <c r="I26" s="266" t="s">
        <v>69</v>
      </c>
      <c r="J26" s="266"/>
      <c r="K26" s="272"/>
      <c r="L26" s="284" t="s">
        <v>70</v>
      </c>
      <c r="M26" s="278" t="s">
        <v>71</v>
      </c>
      <c r="N26" s="278" t="s">
        <v>72</v>
      </c>
      <c r="O26" s="279" t="s">
        <v>73</v>
      </c>
      <c r="P26" s="267"/>
      <c r="Q26" s="268"/>
      <c r="R26" s="293" t="s">
        <v>74</v>
      </c>
      <c r="S26" s="261" t="s">
        <v>75</v>
      </c>
    </row>
    <row r="27" spans="1:19" s="2" customFormat="1" ht="57.75" customHeight="1" x14ac:dyDescent="0.3">
      <c r="B27" s="286"/>
      <c r="C27" s="274"/>
      <c r="D27" s="49" t="s">
        <v>76</v>
      </c>
      <c r="E27" s="50" t="s">
        <v>77</v>
      </c>
      <c r="F27" s="50" t="s">
        <v>78</v>
      </c>
      <c r="G27" s="50" t="s">
        <v>79</v>
      </c>
      <c r="H27" s="51" t="s">
        <v>80</v>
      </c>
      <c r="I27" s="42" t="s">
        <v>81</v>
      </c>
      <c r="J27" s="42" t="s">
        <v>82</v>
      </c>
      <c r="K27" s="42" t="s">
        <v>83</v>
      </c>
      <c r="L27" s="285"/>
      <c r="M27" s="278"/>
      <c r="N27" s="278"/>
      <c r="O27" s="40" t="s">
        <v>84</v>
      </c>
      <c r="P27" s="40" t="s">
        <v>85</v>
      </c>
      <c r="Q27" s="40" t="s">
        <v>86</v>
      </c>
      <c r="R27" s="294"/>
      <c r="S27" s="261"/>
    </row>
    <row r="28" spans="1:19" s="34" customFormat="1" ht="126.75" customHeight="1" x14ac:dyDescent="0.25">
      <c r="A28" s="34">
        <v>6</v>
      </c>
      <c r="B28" s="35" t="s">
        <v>1224</v>
      </c>
      <c r="C28" s="35" t="s">
        <v>1225</v>
      </c>
      <c r="D28" s="48">
        <v>1</v>
      </c>
      <c r="E28" s="35" t="s">
        <v>1226</v>
      </c>
      <c r="F28" s="36" t="s">
        <v>534</v>
      </c>
      <c r="G28" s="36" t="s">
        <v>92</v>
      </c>
      <c r="H28" s="43" t="s">
        <v>487</v>
      </c>
      <c r="I28" s="43" t="s">
        <v>1227</v>
      </c>
      <c r="J28" s="43" t="s">
        <v>1228</v>
      </c>
      <c r="K28" s="43" t="s">
        <v>1229</v>
      </c>
      <c r="L28" s="35" t="s">
        <v>1230</v>
      </c>
      <c r="M28" s="48" t="s">
        <v>1231</v>
      </c>
      <c r="N28" s="48">
        <v>0.1</v>
      </c>
      <c r="O28" s="58">
        <v>0</v>
      </c>
      <c r="P28" s="58">
        <v>0</v>
      </c>
      <c r="Q28" s="35" t="s">
        <v>1232</v>
      </c>
      <c r="R28" s="77" t="s">
        <v>1233</v>
      </c>
      <c r="S28" s="142" t="s">
        <v>1234</v>
      </c>
    </row>
    <row r="29" spans="1:19" s="34" customFormat="1" ht="194.25" customHeight="1" x14ac:dyDescent="0.25">
      <c r="A29" s="34">
        <v>7</v>
      </c>
      <c r="B29" s="35" t="s">
        <v>1235</v>
      </c>
      <c r="C29" s="59" t="s">
        <v>1236</v>
      </c>
      <c r="D29" s="48" t="s">
        <v>1237</v>
      </c>
      <c r="E29" s="35" t="s">
        <v>1238</v>
      </c>
      <c r="F29" s="36" t="s">
        <v>486</v>
      </c>
      <c r="G29" s="36" t="s">
        <v>92</v>
      </c>
      <c r="H29" s="43" t="s">
        <v>487</v>
      </c>
      <c r="I29" s="43" t="s">
        <v>1227</v>
      </c>
      <c r="J29" s="80" t="s">
        <v>199</v>
      </c>
      <c r="K29" s="80" t="s">
        <v>199</v>
      </c>
      <c r="L29" s="59" t="s">
        <v>1239</v>
      </c>
      <c r="M29" s="78" t="s">
        <v>1240</v>
      </c>
      <c r="N29" s="97" t="s">
        <v>1241</v>
      </c>
      <c r="O29" s="96">
        <v>313042</v>
      </c>
      <c r="P29" s="79">
        <v>313041.5</v>
      </c>
      <c r="Q29" s="59" t="s">
        <v>1242</v>
      </c>
      <c r="R29" s="77" t="s">
        <v>692</v>
      </c>
      <c r="S29" s="142" t="s">
        <v>1574</v>
      </c>
    </row>
    <row r="30" spans="1:19" s="34" customFormat="1" ht="90" customHeight="1" x14ac:dyDescent="0.25">
      <c r="A30" s="34">
        <v>8</v>
      </c>
      <c r="B30" s="35" t="s">
        <v>1243</v>
      </c>
      <c r="C30" s="59" t="s">
        <v>1244</v>
      </c>
      <c r="D30" s="48" t="s">
        <v>1237</v>
      </c>
      <c r="E30" s="35" t="s">
        <v>1245</v>
      </c>
      <c r="F30" s="36" t="s">
        <v>486</v>
      </c>
      <c r="G30" s="36" t="s">
        <v>92</v>
      </c>
      <c r="H30" s="43" t="s">
        <v>487</v>
      </c>
      <c r="I30" s="43" t="s">
        <v>1227</v>
      </c>
      <c r="J30" s="80" t="s">
        <v>199</v>
      </c>
      <c r="K30" s="80" t="s">
        <v>199</v>
      </c>
      <c r="L30" s="59" t="s">
        <v>1246</v>
      </c>
      <c r="M30" s="78" t="s">
        <v>1240</v>
      </c>
      <c r="N30" s="80" t="s">
        <v>199</v>
      </c>
      <c r="O30" s="80">
        <v>0</v>
      </c>
      <c r="P30" s="80">
        <v>0</v>
      </c>
      <c r="Q30" s="59" t="s">
        <v>94</v>
      </c>
      <c r="R30" s="77" t="s">
        <v>692</v>
      </c>
      <c r="S30" s="121" t="s">
        <v>1247</v>
      </c>
    </row>
    <row r="31" spans="1:19" x14ac:dyDescent="0.3">
      <c r="M31" s="93"/>
      <c r="N31" s="93"/>
      <c r="O31" s="93"/>
      <c r="P31" s="93"/>
    </row>
    <row r="32" spans="1:19" ht="15" thickBot="1" x14ac:dyDescent="0.35">
      <c r="M32" s="93"/>
      <c r="N32" s="93"/>
      <c r="O32" s="93"/>
      <c r="P32" s="93"/>
    </row>
    <row r="33" spans="1:19" s="34" customFormat="1" ht="16.5" customHeight="1" x14ac:dyDescent="0.25">
      <c r="B33" s="306" t="s">
        <v>1248</v>
      </c>
      <c r="C33" s="307"/>
      <c r="D33" s="307"/>
      <c r="E33" s="307"/>
      <c r="F33" s="307"/>
      <c r="G33" s="307"/>
      <c r="H33" s="307"/>
      <c r="I33" s="307"/>
      <c r="J33" s="307"/>
      <c r="K33" s="307"/>
      <c r="L33" s="307"/>
      <c r="M33" s="307"/>
      <c r="N33" s="307"/>
      <c r="O33" s="307"/>
      <c r="P33" s="307"/>
      <c r="Q33" s="307"/>
      <c r="R33" s="307"/>
      <c r="S33" s="134"/>
    </row>
    <row r="34" spans="1:19" s="34" customFormat="1" ht="13.8" x14ac:dyDescent="0.25">
      <c r="B34" s="275" t="s">
        <v>7</v>
      </c>
      <c r="C34" s="276"/>
      <c r="D34" s="276"/>
      <c r="E34" s="276"/>
      <c r="F34" s="276"/>
      <c r="G34" s="276"/>
      <c r="H34" s="276"/>
      <c r="I34" s="276"/>
      <c r="J34" s="276"/>
      <c r="K34" s="276"/>
      <c r="L34" s="276"/>
      <c r="M34" s="276"/>
      <c r="N34" s="276"/>
      <c r="O34" s="276"/>
      <c r="P34" s="276"/>
      <c r="Q34" s="276"/>
      <c r="R34" s="276"/>
      <c r="S34" s="54"/>
    </row>
    <row r="35" spans="1:19" s="34" customFormat="1" ht="18.75" customHeight="1" x14ac:dyDescent="0.25">
      <c r="B35" s="281" t="s">
        <v>1249</v>
      </c>
      <c r="C35" s="282"/>
      <c r="D35" s="282"/>
      <c r="E35" s="282"/>
      <c r="F35" s="282"/>
      <c r="G35" s="282"/>
      <c r="H35" s="282"/>
      <c r="I35" s="282"/>
      <c r="J35" s="282"/>
      <c r="K35" s="282"/>
      <c r="L35" s="282"/>
      <c r="M35" s="282"/>
      <c r="N35" s="282"/>
      <c r="O35" s="282"/>
      <c r="P35" s="282"/>
      <c r="Q35" s="282"/>
      <c r="R35" s="282"/>
      <c r="S35" s="56"/>
    </row>
    <row r="36" spans="1:19" s="34" customFormat="1" ht="13.8" x14ac:dyDescent="0.25">
      <c r="B36" s="275" t="s">
        <v>9</v>
      </c>
      <c r="C36" s="276"/>
      <c r="D36" s="276"/>
      <c r="E36" s="276"/>
      <c r="F36" s="276"/>
      <c r="G36" s="276"/>
      <c r="H36" s="276"/>
      <c r="I36" s="276"/>
      <c r="J36" s="276"/>
      <c r="K36" s="276"/>
      <c r="L36" s="276"/>
      <c r="M36" s="276"/>
      <c r="N36" s="276"/>
      <c r="O36" s="276"/>
      <c r="P36" s="276"/>
      <c r="Q36" s="276"/>
      <c r="R36" s="276"/>
      <c r="S36" s="54"/>
    </row>
    <row r="37" spans="1:19" s="34" customFormat="1" ht="21" customHeight="1" x14ac:dyDescent="0.25">
      <c r="B37" s="281" t="s">
        <v>1250</v>
      </c>
      <c r="C37" s="282"/>
      <c r="D37" s="282"/>
      <c r="E37" s="282"/>
      <c r="F37" s="282"/>
      <c r="G37" s="282"/>
      <c r="H37" s="282"/>
      <c r="I37" s="282"/>
      <c r="J37" s="282"/>
      <c r="K37" s="282"/>
      <c r="L37" s="282"/>
      <c r="M37" s="282"/>
      <c r="N37" s="282"/>
      <c r="O37" s="282"/>
      <c r="P37" s="282"/>
      <c r="Q37" s="282"/>
      <c r="R37" s="282"/>
      <c r="S37" s="56"/>
    </row>
    <row r="38" spans="1:19" s="34" customFormat="1" ht="13.8" x14ac:dyDescent="0.25">
      <c r="B38" s="275" t="s">
        <v>65</v>
      </c>
      <c r="C38" s="276"/>
      <c r="D38" s="276"/>
      <c r="E38" s="276"/>
      <c r="F38" s="276"/>
      <c r="G38" s="276"/>
      <c r="H38" s="276"/>
      <c r="I38" s="276"/>
      <c r="J38" s="276"/>
      <c r="K38" s="276"/>
      <c r="L38" s="276"/>
      <c r="M38" s="276"/>
      <c r="N38" s="276"/>
      <c r="O38" s="276"/>
      <c r="P38" s="276"/>
      <c r="Q38" s="276"/>
      <c r="R38" s="276"/>
      <c r="S38" s="54"/>
    </row>
    <row r="39" spans="1:19" s="34" customFormat="1" ht="19.5" customHeight="1" thickBot="1" x14ac:dyDescent="0.3">
      <c r="B39" s="269" t="s">
        <v>1251</v>
      </c>
      <c r="C39" s="270"/>
      <c r="D39" s="270"/>
      <c r="E39" s="270"/>
      <c r="F39" s="270"/>
      <c r="G39" s="270"/>
      <c r="H39" s="270"/>
      <c r="I39" s="270"/>
      <c r="J39" s="270"/>
      <c r="K39" s="270"/>
      <c r="L39" s="270"/>
      <c r="M39" s="270"/>
      <c r="N39" s="270"/>
      <c r="O39" s="270"/>
      <c r="P39" s="270"/>
      <c r="Q39" s="270"/>
      <c r="R39" s="270"/>
      <c r="S39" s="127"/>
    </row>
    <row r="40" spans="1:19" s="2" customFormat="1" ht="37.5" customHeight="1" x14ac:dyDescent="0.3">
      <c r="B40" s="265" t="s">
        <v>13</v>
      </c>
      <c r="C40" s="273" t="s">
        <v>67</v>
      </c>
      <c r="D40" s="290" t="s">
        <v>68</v>
      </c>
      <c r="E40" s="291"/>
      <c r="F40" s="291"/>
      <c r="G40" s="291"/>
      <c r="H40" s="292"/>
      <c r="I40" s="266" t="s">
        <v>69</v>
      </c>
      <c r="J40" s="266"/>
      <c r="K40" s="272"/>
      <c r="L40" s="284" t="s">
        <v>70</v>
      </c>
      <c r="M40" s="278" t="s">
        <v>71</v>
      </c>
      <c r="N40" s="278" t="s">
        <v>72</v>
      </c>
      <c r="O40" s="279" t="s">
        <v>73</v>
      </c>
      <c r="P40" s="267"/>
      <c r="Q40" s="268"/>
      <c r="R40" s="293" t="s">
        <v>74</v>
      </c>
      <c r="S40" s="261" t="s">
        <v>75</v>
      </c>
    </row>
    <row r="41" spans="1:19" s="2" customFormat="1" ht="59.25" customHeight="1" x14ac:dyDescent="0.3">
      <c r="B41" s="286"/>
      <c r="C41" s="274"/>
      <c r="D41" s="49" t="s">
        <v>76</v>
      </c>
      <c r="E41" s="50" t="s">
        <v>77</v>
      </c>
      <c r="F41" s="50" t="s">
        <v>78</v>
      </c>
      <c r="G41" s="50" t="s">
        <v>79</v>
      </c>
      <c r="H41" s="51" t="s">
        <v>80</v>
      </c>
      <c r="I41" s="42" t="s">
        <v>81</v>
      </c>
      <c r="J41" s="42" t="s">
        <v>82</v>
      </c>
      <c r="K41" s="42" t="s">
        <v>83</v>
      </c>
      <c r="L41" s="285"/>
      <c r="M41" s="278"/>
      <c r="N41" s="278"/>
      <c r="O41" s="40" t="s">
        <v>84</v>
      </c>
      <c r="P41" s="40" t="s">
        <v>85</v>
      </c>
      <c r="Q41" s="40" t="s">
        <v>86</v>
      </c>
      <c r="R41" s="294"/>
      <c r="S41" s="261"/>
    </row>
    <row r="42" spans="1:19" s="34" customFormat="1" ht="191.25" customHeight="1" x14ac:dyDescent="0.25">
      <c r="A42" s="34">
        <v>9</v>
      </c>
      <c r="B42" s="35" t="s">
        <v>1252</v>
      </c>
      <c r="C42" s="59" t="s">
        <v>1253</v>
      </c>
      <c r="D42" s="78" t="s">
        <v>1237</v>
      </c>
      <c r="E42" s="59" t="s">
        <v>1254</v>
      </c>
      <c r="F42" s="80" t="s">
        <v>486</v>
      </c>
      <c r="G42" s="80" t="s">
        <v>92</v>
      </c>
      <c r="H42" s="59" t="s">
        <v>487</v>
      </c>
      <c r="I42" s="59" t="s">
        <v>1185</v>
      </c>
      <c r="J42" s="80" t="s">
        <v>94</v>
      </c>
      <c r="K42" s="80" t="s">
        <v>94</v>
      </c>
      <c r="L42" s="59" t="s">
        <v>1255</v>
      </c>
      <c r="M42" s="78" t="s">
        <v>1240</v>
      </c>
      <c r="N42" s="95">
        <v>0.39960000000000001</v>
      </c>
      <c r="O42" s="96">
        <v>737880</v>
      </c>
      <c r="P42" s="96">
        <v>736711</v>
      </c>
      <c r="Q42" s="59" t="s">
        <v>1256</v>
      </c>
      <c r="R42" s="77" t="s">
        <v>692</v>
      </c>
      <c r="S42" s="142" t="s">
        <v>1574</v>
      </c>
    </row>
    <row r="43" spans="1:19" s="94" customFormat="1" ht="123.75" customHeight="1" x14ac:dyDescent="0.2">
      <c r="A43" s="94">
        <v>10</v>
      </c>
      <c r="B43" s="59" t="s">
        <v>1257</v>
      </c>
      <c r="C43" s="59" t="s">
        <v>1258</v>
      </c>
      <c r="D43" s="78" t="s">
        <v>289</v>
      </c>
      <c r="E43" s="59" t="s">
        <v>1259</v>
      </c>
      <c r="F43" s="80" t="s">
        <v>670</v>
      </c>
      <c r="G43" s="80" t="s">
        <v>92</v>
      </c>
      <c r="H43" s="59" t="s">
        <v>487</v>
      </c>
      <c r="I43" s="59" t="s">
        <v>1185</v>
      </c>
      <c r="J43" s="80" t="s">
        <v>199</v>
      </c>
      <c r="K43" s="80" t="s">
        <v>199</v>
      </c>
      <c r="L43" s="59" t="s">
        <v>1260</v>
      </c>
      <c r="M43" s="78" t="s">
        <v>1261</v>
      </c>
      <c r="N43" s="78">
        <v>0.8</v>
      </c>
      <c r="O43" s="79">
        <v>6</v>
      </c>
      <c r="P43" s="79">
        <v>6</v>
      </c>
      <c r="Q43" s="59" t="s">
        <v>726</v>
      </c>
      <c r="R43" s="77" t="s">
        <v>1262</v>
      </c>
      <c r="S43" s="142" t="s">
        <v>1263</v>
      </c>
    </row>
    <row r="44" spans="1:19" s="94" customFormat="1" ht="84" customHeight="1" x14ac:dyDescent="0.2">
      <c r="A44" s="94">
        <v>11</v>
      </c>
      <c r="B44" s="59" t="s">
        <v>1264</v>
      </c>
      <c r="C44" s="59" t="s">
        <v>1265</v>
      </c>
      <c r="D44" s="78" t="s">
        <v>289</v>
      </c>
      <c r="E44" s="59" t="s">
        <v>1266</v>
      </c>
      <c r="F44" s="80" t="s">
        <v>766</v>
      </c>
      <c r="G44" s="80" t="s">
        <v>92</v>
      </c>
      <c r="H44" s="59" t="s">
        <v>487</v>
      </c>
      <c r="I44" s="59" t="s">
        <v>1185</v>
      </c>
      <c r="J44" s="80" t="s">
        <v>199</v>
      </c>
      <c r="K44" s="80" t="s">
        <v>199</v>
      </c>
      <c r="L44" s="59" t="s">
        <v>1267</v>
      </c>
      <c r="M44" s="78" t="s">
        <v>1261</v>
      </c>
      <c r="N44" s="78">
        <v>0.5</v>
      </c>
      <c r="O44" s="79">
        <v>2</v>
      </c>
      <c r="P44" s="79">
        <v>2</v>
      </c>
      <c r="Q44" s="59" t="s">
        <v>726</v>
      </c>
      <c r="R44" s="77" t="s">
        <v>1262</v>
      </c>
      <c r="S44" s="142" t="s">
        <v>1574</v>
      </c>
    </row>
    <row r="46" spans="1:19" ht="15" thickBot="1" x14ac:dyDescent="0.35"/>
    <row r="47" spans="1:19" s="34" customFormat="1" ht="19.5" customHeight="1" x14ac:dyDescent="0.25">
      <c r="B47" s="306" t="s">
        <v>1268</v>
      </c>
      <c r="C47" s="307"/>
      <c r="D47" s="307"/>
      <c r="E47" s="307"/>
      <c r="F47" s="307"/>
      <c r="G47" s="307"/>
      <c r="H47" s="307"/>
      <c r="I47" s="307"/>
      <c r="J47" s="307"/>
      <c r="K47" s="307"/>
      <c r="L47" s="307"/>
      <c r="M47" s="307"/>
      <c r="N47" s="307"/>
      <c r="O47" s="307"/>
      <c r="P47" s="307"/>
      <c r="Q47" s="307"/>
      <c r="R47" s="308"/>
      <c r="S47" s="134"/>
    </row>
    <row r="48" spans="1:19" s="34" customFormat="1" ht="15.75" customHeight="1" x14ac:dyDescent="0.25">
      <c r="B48" s="275" t="s">
        <v>7</v>
      </c>
      <c r="C48" s="276"/>
      <c r="D48" s="276"/>
      <c r="E48" s="276"/>
      <c r="F48" s="276"/>
      <c r="G48" s="276"/>
      <c r="H48" s="276"/>
      <c r="I48" s="276"/>
      <c r="J48" s="276"/>
      <c r="K48" s="276"/>
      <c r="L48" s="276"/>
      <c r="M48" s="276"/>
      <c r="N48" s="276"/>
      <c r="O48" s="276"/>
      <c r="P48" s="276"/>
      <c r="Q48" s="276"/>
      <c r="R48" s="277"/>
      <c r="S48" s="54"/>
    </row>
    <row r="49" spans="1:19" s="34" customFormat="1" ht="20.25" customHeight="1" x14ac:dyDescent="0.25">
      <c r="B49" s="281" t="s">
        <v>1269</v>
      </c>
      <c r="C49" s="282"/>
      <c r="D49" s="282"/>
      <c r="E49" s="282"/>
      <c r="F49" s="282"/>
      <c r="G49" s="282"/>
      <c r="H49" s="282"/>
      <c r="I49" s="282"/>
      <c r="J49" s="282"/>
      <c r="K49" s="282"/>
      <c r="L49" s="282"/>
      <c r="M49" s="282"/>
      <c r="N49" s="282"/>
      <c r="O49" s="282"/>
      <c r="P49" s="282"/>
      <c r="Q49" s="282"/>
      <c r="R49" s="283"/>
      <c r="S49" s="56"/>
    </row>
    <row r="50" spans="1:19" s="34" customFormat="1" ht="15.75" customHeight="1" x14ac:dyDescent="0.25">
      <c r="B50" s="275" t="s">
        <v>9</v>
      </c>
      <c r="C50" s="276"/>
      <c r="D50" s="276"/>
      <c r="E50" s="276"/>
      <c r="F50" s="276"/>
      <c r="G50" s="276"/>
      <c r="H50" s="276"/>
      <c r="I50" s="276"/>
      <c r="J50" s="276"/>
      <c r="K50" s="276"/>
      <c r="L50" s="276"/>
      <c r="M50" s="276"/>
      <c r="N50" s="276"/>
      <c r="O50" s="276"/>
      <c r="P50" s="276"/>
      <c r="Q50" s="276"/>
      <c r="R50" s="277"/>
      <c r="S50" s="54"/>
    </row>
    <row r="51" spans="1:19" s="34" customFormat="1" ht="18.75" customHeight="1" x14ac:dyDescent="0.25">
      <c r="B51" s="281" t="s">
        <v>1270</v>
      </c>
      <c r="C51" s="282"/>
      <c r="D51" s="282"/>
      <c r="E51" s="282"/>
      <c r="F51" s="282"/>
      <c r="G51" s="282"/>
      <c r="H51" s="282"/>
      <c r="I51" s="282"/>
      <c r="J51" s="282"/>
      <c r="K51" s="282"/>
      <c r="L51" s="282"/>
      <c r="M51" s="282"/>
      <c r="N51" s="282"/>
      <c r="O51" s="282"/>
      <c r="P51" s="282"/>
      <c r="Q51" s="282"/>
      <c r="R51" s="283"/>
      <c r="S51" s="56"/>
    </row>
    <row r="52" spans="1:19" s="34" customFormat="1" ht="15.75" customHeight="1" x14ac:dyDescent="0.25">
      <c r="B52" s="275" t="s">
        <v>65</v>
      </c>
      <c r="C52" s="276"/>
      <c r="D52" s="276"/>
      <c r="E52" s="276"/>
      <c r="F52" s="276"/>
      <c r="G52" s="276"/>
      <c r="H52" s="276"/>
      <c r="I52" s="276"/>
      <c r="J52" s="276"/>
      <c r="K52" s="276"/>
      <c r="L52" s="276"/>
      <c r="M52" s="276"/>
      <c r="N52" s="276"/>
      <c r="O52" s="276"/>
      <c r="P52" s="276"/>
      <c r="Q52" s="276"/>
      <c r="R52" s="277"/>
      <c r="S52" s="54"/>
    </row>
    <row r="53" spans="1:19" s="34" customFormat="1" ht="26.25" customHeight="1" thickBot="1" x14ac:dyDescent="0.3">
      <c r="B53" s="269" t="s">
        <v>1271</v>
      </c>
      <c r="C53" s="270"/>
      <c r="D53" s="270"/>
      <c r="E53" s="270"/>
      <c r="F53" s="270"/>
      <c r="G53" s="270"/>
      <c r="H53" s="270"/>
      <c r="I53" s="270"/>
      <c r="J53" s="270"/>
      <c r="K53" s="270"/>
      <c r="L53" s="270"/>
      <c r="M53" s="270"/>
      <c r="N53" s="270"/>
      <c r="O53" s="270"/>
      <c r="P53" s="270"/>
      <c r="Q53" s="270"/>
      <c r="R53" s="271"/>
      <c r="S53" s="127"/>
    </row>
    <row r="54" spans="1:19" s="2" customFormat="1" ht="33.75" customHeight="1" x14ac:dyDescent="0.3">
      <c r="B54" s="265" t="s">
        <v>13</v>
      </c>
      <c r="C54" s="273" t="s">
        <v>67</v>
      </c>
      <c r="D54" s="290" t="s">
        <v>68</v>
      </c>
      <c r="E54" s="291"/>
      <c r="F54" s="291"/>
      <c r="G54" s="291"/>
      <c r="H54" s="292"/>
      <c r="I54" s="266" t="s">
        <v>69</v>
      </c>
      <c r="J54" s="266"/>
      <c r="K54" s="272"/>
      <c r="L54" s="284" t="s">
        <v>70</v>
      </c>
      <c r="M54" s="278" t="s">
        <v>71</v>
      </c>
      <c r="N54" s="278" t="s">
        <v>72</v>
      </c>
      <c r="O54" s="279" t="s">
        <v>73</v>
      </c>
      <c r="P54" s="267"/>
      <c r="Q54" s="268"/>
      <c r="R54" s="293" t="s">
        <v>74</v>
      </c>
      <c r="S54" s="261" t="s">
        <v>75</v>
      </c>
    </row>
    <row r="55" spans="1:19" s="2" customFormat="1" ht="63.75" customHeight="1" x14ac:dyDescent="0.3">
      <c r="B55" s="286"/>
      <c r="C55" s="274"/>
      <c r="D55" s="49" t="s">
        <v>76</v>
      </c>
      <c r="E55" s="50" t="s">
        <v>77</v>
      </c>
      <c r="F55" s="50" t="s">
        <v>78</v>
      </c>
      <c r="G55" s="50" t="s">
        <v>79</v>
      </c>
      <c r="H55" s="51" t="s">
        <v>80</v>
      </c>
      <c r="I55" s="42" t="s">
        <v>81</v>
      </c>
      <c r="J55" s="42" t="s">
        <v>82</v>
      </c>
      <c r="K55" s="42" t="s">
        <v>83</v>
      </c>
      <c r="L55" s="285"/>
      <c r="M55" s="278"/>
      <c r="N55" s="278"/>
      <c r="O55" s="40" t="s">
        <v>84</v>
      </c>
      <c r="P55" s="40" t="s">
        <v>85</v>
      </c>
      <c r="Q55" s="40" t="s">
        <v>110</v>
      </c>
      <c r="R55" s="294"/>
      <c r="S55" s="261"/>
    </row>
    <row r="56" spans="1:19" s="34" customFormat="1" ht="107.25" customHeight="1" x14ac:dyDescent="0.25">
      <c r="A56" s="69">
        <v>12</v>
      </c>
      <c r="B56" s="35" t="s">
        <v>1272</v>
      </c>
      <c r="C56" s="151" t="s">
        <v>1273</v>
      </c>
      <c r="D56" s="48" t="s">
        <v>847</v>
      </c>
      <c r="E56" s="35" t="s">
        <v>1274</v>
      </c>
      <c r="F56" s="36" t="s">
        <v>670</v>
      </c>
      <c r="G56" s="36" t="s">
        <v>92</v>
      </c>
      <c r="H56" s="43" t="s">
        <v>487</v>
      </c>
      <c r="I56" s="91" t="s">
        <v>1185</v>
      </c>
      <c r="J56" s="43" t="s">
        <v>1275</v>
      </c>
      <c r="K56" s="43" t="s">
        <v>1203</v>
      </c>
      <c r="L56" s="35" t="s">
        <v>1276</v>
      </c>
      <c r="M56" s="48" t="s">
        <v>1277</v>
      </c>
      <c r="N56" s="48">
        <v>0</v>
      </c>
      <c r="O56" s="66">
        <v>0</v>
      </c>
      <c r="P56" s="66">
        <v>0</v>
      </c>
      <c r="Q56" s="36" t="s">
        <v>1278</v>
      </c>
      <c r="R56" s="77" t="s">
        <v>16</v>
      </c>
      <c r="S56" s="142" t="s">
        <v>1279</v>
      </c>
    </row>
    <row r="57" spans="1:19" s="34" customFormat="1" ht="87.75" customHeight="1" x14ac:dyDescent="0.25">
      <c r="A57" s="69">
        <v>13</v>
      </c>
      <c r="B57" s="35" t="s">
        <v>1280</v>
      </c>
      <c r="C57" s="150" t="s">
        <v>1281</v>
      </c>
      <c r="D57" s="48" t="s">
        <v>1282</v>
      </c>
      <c r="E57" s="35" t="s">
        <v>1283</v>
      </c>
      <c r="F57" s="36" t="s">
        <v>766</v>
      </c>
      <c r="G57" s="36" t="s">
        <v>92</v>
      </c>
      <c r="H57" s="43" t="s">
        <v>1284</v>
      </c>
      <c r="I57" s="91" t="s">
        <v>1185</v>
      </c>
      <c r="J57" s="36" t="s">
        <v>94</v>
      </c>
      <c r="K57" s="36" t="s">
        <v>94</v>
      </c>
      <c r="L57" s="35" t="s">
        <v>1285</v>
      </c>
      <c r="M57" s="48" t="s">
        <v>1286</v>
      </c>
      <c r="N57" s="48">
        <v>0</v>
      </c>
      <c r="O57" s="66">
        <v>29581250</v>
      </c>
      <c r="P57" s="66">
        <v>29581250</v>
      </c>
      <c r="Q57" s="36" t="s">
        <v>94</v>
      </c>
      <c r="R57" s="77" t="s">
        <v>1287</v>
      </c>
      <c r="S57" s="121" t="s">
        <v>1288</v>
      </c>
    </row>
    <row r="58" spans="1:19" s="34" customFormat="1" ht="149.25" customHeight="1" x14ac:dyDescent="0.25">
      <c r="A58" s="69">
        <v>14</v>
      </c>
      <c r="B58" s="35" t="s">
        <v>1289</v>
      </c>
      <c r="C58" s="163" t="s">
        <v>1290</v>
      </c>
      <c r="D58" s="48" t="s">
        <v>578</v>
      </c>
      <c r="E58" s="35" t="s">
        <v>1291</v>
      </c>
      <c r="F58" s="36" t="s">
        <v>534</v>
      </c>
      <c r="G58" s="36" t="s">
        <v>92</v>
      </c>
      <c r="H58" s="43" t="s">
        <v>1284</v>
      </c>
      <c r="I58" s="91" t="s">
        <v>1185</v>
      </c>
      <c r="J58" s="43" t="s">
        <v>1292</v>
      </c>
      <c r="K58" s="43" t="s">
        <v>1203</v>
      </c>
      <c r="L58" s="35" t="s">
        <v>1293</v>
      </c>
      <c r="M58" s="48" t="s">
        <v>1294</v>
      </c>
      <c r="N58" s="48">
        <v>0</v>
      </c>
      <c r="O58" s="66">
        <v>29581250</v>
      </c>
      <c r="P58" s="66">
        <v>29581250</v>
      </c>
      <c r="Q58" s="36" t="s">
        <v>94</v>
      </c>
      <c r="R58" s="77" t="s">
        <v>234</v>
      </c>
      <c r="S58" s="142" t="s">
        <v>1295</v>
      </c>
    </row>
    <row r="59" spans="1:19" s="34" customFormat="1" ht="126.75" customHeight="1" x14ac:dyDescent="0.25">
      <c r="A59" s="69">
        <v>15</v>
      </c>
      <c r="B59" s="154" t="s">
        <v>1296</v>
      </c>
      <c r="C59" s="43" t="s">
        <v>1297</v>
      </c>
      <c r="D59" s="48" t="s">
        <v>578</v>
      </c>
      <c r="E59" s="35" t="s">
        <v>1291</v>
      </c>
      <c r="F59" s="36" t="s">
        <v>534</v>
      </c>
      <c r="G59" s="36" t="s">
        <v>92</v>
      </c>
      <c r="H59" s="43" t="s">
        <v>1284</v>
      </c>
      <c r="I59" s="91" t="s">
        <v>1185</v>
      </c>
      <c r="J59" s="36" t="s">
        <v>726</v>
      </c>
      <c r="K59" s="36" t="s">
        <v>94</v>
      </c>
      <c r="L59" s="35" t="s">
        <v>1298</v>
      </c>
      <c r="M59" s="48" t="s">
        <v>1294</v>
      </c>
      <c r="N59" s="48">
        <v>0.33</v>
      </c>
      <c r="O59" s="63">
        <v>2</v>
      </c>
      <c r="P59" s="63">
        <v>2</v>
      </c>
      <c r="Q59" s="58" t="s">
        <v>726</v>
      </c>
      <c r="R59" s="77" t="s">
        <v>234</v>
      </c>
      <c r="S59" s="142" t="s">
        <v>1299</v>
      </c>
    </row>
    <row r="60" spans="1:19" s="34" customFormat="1" ht="234" customHeight="1" x14ac:dyDescent="0.25">
      <c r="A60" s="69">
        <v>16</v>
      </c>
      <c r="B60" s="152" t="s">
        <v>1300</v>
      </c>
      <c r="C60" s="43" t="s">
        <v>1301</v>
      </c>
      <c r="D60" s="153" t="s">
        <v>847</v>
      </c>
      <c r="E60" s="35" t="s">
        <v>1302</v>
      </c>
      <c r="F60" s="36" t="s">
        <v>534</v>
      </c>
      <c r="G60" s="36" t="s">
        <v>92</v>
      </c>
      <c r="H60" s="43" t="s">
        <v>1284</v>
      </c>
      <c r="I60" s="91" t="s">
        <v>1185</v>
      </c>
      <c r="J60" s="36" t="s">
        <v>94</v>
      </c>
      <c r="K60" s="36" t="s">
        <v>94</v>
      </c>
      <c r="L60" s="35" t="s">
        <v>1303</v>
      </c>
      <c r="M60" s="48" t="s">
        <v>1304</v>
      </c>
      <c r="N60" s="48">
        <f>0.3/1</f>
        <v>0.3</v>
      </c>
      <c r="O60" s="66" t="s">
        <v>1305</v>
      </c>
      <c r="P60" s="66" t="s">
        <v>1305</v>
      </c>
      <c r="Q60" s="36" t="s">
        <v>94</v>
      </c>
      <c r="R60" s="77" t="s">
        <v>1287</v>
      </c>
      <c r="S60" s="142" t="s">
        <v>1306</v>
      </c>
    </row>
    <row r="61" spans="1:19" s="34" customFormat="1" ht="141" customHeight="1" x14ac:dyDescent="0.25">
      <c r="A61" s="69">
        <v>17</v>
      </c>
      <c r="B61" s="152" t="s">
        <v>576</v>
      </c>
      <c r="C61" s="43" t="s">
        <v>1307</v>
      </c>
      <c r="D61" s="153" t="s">
        <v>578</v>
      </c>
      <c r="E61" s="35" t="s">
        <v>1308</v>
      </c>
      <c r="F61" s="36" t="s">
        <v>534</v>
      </c>
      <c r="G61" s="36" t="s">
        <v>92</v>
      </c>
      <c r="H61" s="43" t="s">
        <v>1284</v>
      </c>
      <c r="I61" s="80" t="s">
        <v>613</v>
      </c>
      <c r="J61" s="36" t="s">
        <v>94</v>
      </c>
      <c r="K61" s="36" t="s">
        <v>94</v>
      </c>
      <c r="L61" s="35" t="s">
        <v>1309</v>
      </c>
      <c r="M61" s="48" t="s">
        <v>1294</v>
      </c>
      <c r="N61" s="48">
        <v>0</v>
      </c>
      <c r="O61" s="66">
        <v>0</v>
      </c>
      <c r="P61" s="66">
        <v>0</v>
      </c>
      <c r="Q61" s="36" t="s">
        <v>1278</v>
      </c>
      <c r="R61" s="77" t="s">
        <v>1287</v>
      </c>
      <c r="S61" s="142" t="s">
        <v>1310</v>
      </c>
    </row>
    <row r="62" spans="1:19" s="34" customFormat="1" ht="177.75" customHeight="1" x14ac:dyDescent="0.25">
      <c r="A62" s="69">
        <v>18</v>
      </c>
      <c r="B62" s="152" t="s">
        <v>1311</v>
      </c>
      <c r="C62" s="43" t="s">
        <v>1312</v>
      </c>
      <c r="D62" s="153" t="s">
        <v>289</v>
      </c>
      <c r="E62" s="35" t="s">
        <v>1313</v>
      </c>
      <c r="F62" s="36" t="s">
        <v>766</v>
      </c>
      <c r="G62" s="36" t="s">
        <v>92</v>
      </c>
      <c r="H62" s="43" t="s">
        <v>1284</v>
      </c>
      <c r="I62" s="80" t="s">
        <v>613</v>
      </c>
      <c r="J62" s="36" t="s">
        <v>94</v>
      </c>
      <c r="K62" s="36" t="s">
        <v>94</v>
      </c>
      <c r="L62" s="35" t="s">
        <v>1314</v>
      </c>
      <c r="M62" s="48" t="s">
        <v>1315</v>
      </c>
      <c r="N62" s="48">
        <v>0.4</v>
      </c>
      <c r="O62" s="66" t="s">
        <v>1305</v>
      </c>
      <c r="P62" s="66" t="s">
        <v>1305</v>
      </c>
      <c r="Q62" s="36" t="s">
        <v>94</v>
      </c>
      <c r="R62" s="77" t="s">
        <v>1316</v>
      </c>
      <c r="S62" s="142" t="s">
        <v>1317</v>
      </c>
    </row>
  </sheetData>
  <mergeCells count="69">
    <mergeCell ref="S40:S41"/>
    <mergeCell ref="S54:S55"/>
    <mergeCell ref="M54:M55"/>
    <mergeCell ref="N54:N55"/>
    <mergeCell ref="B47:R47"/>
    <mergeCell ref="B51:R51"/>
    <mergeCell ref="B52:R52"/>
    <mergeCell ref="B53:R53"/>
    <mergeCell ref="B50:R50"/>
    <mergeCell ref="B49:R49"/>
    <mergeCell ref="B48:R48"/>
    <mergeCell ref="R54:R55"/>
    <mergeCell ref="B54:B55"/>
    <mergeCell ref="C54:C55"/>
    <mergeCell ref="D54:H54"/>
    <mergeCell ref="I54:K54"/>
    <mergeCell ref="I11:K11"/>
    <mergeCell ref="S11:S12"/>
    <mergeCell ref="S26:S27"/>
    <mergeCell ref="M11:M12"/>
    <mergeCell ref="N11:N12"/>
    <mergeCell ref="M26:M27"/>
    <mergeCell ref="N26:N27"/>
    <mergeCell ref="B25:R25"/>
    <mergeCell ref="B20:R20"/>
    <mergeCell ref="B21:R21"/>
    <mergeCell ref="B22:R22"/>
    <mergeCell ref="B23:R23"/>
    <mergeCell ref="B24:R24"/>
    <mergeCell ref="B26:B27"/>
    <mergeCell ref="B5:R5"/>
    <mergeCell ref="B19:R19"/>
    <mergeCell ref="C26:C27"/>
    <mergeCell ref="B2:R2"/>
    <mergeCell ref="B10:R10"/>
    <mergeCell ref="B11:B12"/>
    <mergeCell ref="D11:H11"/>
    <mergeCell ref="L11:L12"/>
    <mergeCell ref="B7:R7"/>
    <mergeCell ref="B8:R8"/>
    <mergeCell ref="B9:R9"/>
    <mergeCell ref="C11:C12"/>
    <mergeCell ref="R11:R12"/>
    <mergeCell ref="B4:R4"/>
    <mergeCell ref="B6:R6"/>
    <mergeCell ref="O11:Q11"/>
    <mergeCell ref="B38:R38"/>
    <mergeCell ref="B35:R35"/>
    <mergeCell ref="B36:R36"/>
    <mergeCell ref="D26:H26"/>
    <mergeCell ref="I26:K26"/>
    <mergeCell ref="L26:L27"/>
    <mergeCell ref="O26:Q26"/>
    <mergeCell ref="L54:L55"/>
    <mergeCell ref="O54:Q54"/>
    <mergeCell ref="R40:R41"/>
    <mergeCell ref="R26:R27"/>
    <mergeCell ref="C40:C41"/>
    <mergeCell ref="D40:H40"/>
    <mergeCell ref="I40:K40"/>
    <mergeCell ref="L40:L41"/>
    <mergeCell ref="O40:Q40"/>
    <mergeCell ref="B39:R39"/>
    <mergeCell ref="B40:B41"/>
    <mergeCell ref="B37:R37"/>
    <mergeCell ref="M40:M41"/>
    <mergeCell ref="N40:N41"/>
    <mergeCell ref="B33:R33"/>
    <mergeCell ref="B34:R34"/>
  </mergeCells>
  <hyperlinks>
    <hyperlink ref="S13" r:id="rId1" xr:uid="{00000000-0004-0000-0C00-000000000000}"/>
    <hyperlink ref="S14" r:id="rId2" xr:uid="{00000000-0004-0000-0C00-000001000000}"/>
    <hyperlink ref="S17" r:id="rId3" xr:uid="{00000000-0004-0000-0C00-000002000000}"/>
    <hyperlink ref="S56" r:id="rId4" xr:uid="{00000000-0004-0000-0C00-000003000000}"/>
    <hyperlink ref="S58" r:id="rId5" xr:uid="{00000000-0004-0000-0C00-000004000000}"/>
    <hyperlink ref="S62" r:id="rId6" xr:uid="{DCB6306E-ECDD-428D-B5F4-0FBFD4A92D09}"/>
    <hyperlink ref="S61" r:id="rId7" xr:uid="{90BDF1CD-E799-49F4-932F-FFDD0BB54E59}"/>
    <hyperlink ref="S15" r:id="rId8" xr:uid="{E953770D-9443-48CA-A47D-39CBFEA35232}"/>
    <hyperlink ref="S60" r:id="rId9" xr:uid="{00000000-0004-0000-0C00-000005000000}"/>
    <hyperlink ref="S59" r:id="rId10" xr:uid="{245956FD-93CE-4336-8D69-1D21AC83BEEB}"/>
    <hyperlink ref="S28" r:id="rId11" xr:uid="{61E32467-8998-450E-A975-6EFB62D29121}"/>
    <hyperlink ref="S43" r:id="rId12" xr:uid="{4FC268AB-0C19-4ADE-B1BB-6D0CF30C14A4}"/>
    <hyperlink ref="S44" r:id="rId13" xr:uid="{56C65044-7E70-477C-AABA-D4C216D70D25}"/>
    <hyperlink ref="S42" r:id="rId14" xr:uid="{2C145CDB-E338-4ABB-9954-14847183C04E}"/>
    <hyperlink ref="S29" r:id="rId15" xr:uid="{D9651A82-4830-4486-9808-5FA0DDE5E9B9}"/>
  </hyperlinks>
  <pageMargins left="0.7" right="0.7" top="0.75" bottom="0.75" header="0.3" footer="0.3"/>
  <pageSetup fitToHeight="0" orientation="portrait"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2:S41"/>
  <sheetViews>
    <sheetView showGridLines="0" zoomScale="120" zoomScaleNormal="120" workbookViewId="0">
      <selection activeCell="A15" sqref="A15"/>
    </sheetView>
  </sheetViews>
  <sheetFormatPr baseColWidth="10" defaultColWidth="9.109375" defaultRowHeight="14.4" x14ac:dyDescent="0.3"/>
  <cols>
    <col min="1" max="1" width="3.109375" customWidth="1"/>
    <col min="2" max="2" width="35.33203125" customWidth="1"/>
    <col min="3" max="3" width="53.6640625" customWidth="1"/>
    <col min="4" max="4" width="16.44140625" customWidth="1"/>
    <col min="5" max="5" width="18.109375" customWidth="1"/>
    <col min="6" max="6" width="16.88671875" customWidth="1"/>
    <col min="7" max="8" width="14.109375" customWidth="1"/>
    <col min="9" max="9" width="26" customWidth="1"/>
    <col min="10" max="10" width="33.44140625" customWidth="1"/>
    <col min="11" max="11" width="25" customWidth="1"/>
    <col min="12" max="12" width="19.5546875" customWidth="1"/>
    <col min="13" max="13" width="31.5546875" customWidth="1"/>
    <col min="14" max="14" width="25.5546875" customWidth="1"/>
    <col min="15" max="15" width="16.44140625" customWidth="1"/>
    <col min="16" max="16" width="17" customWidth="1"/>
    <col min="17" max="17" width="22.44140625" customWidth="1"/>
    <col min="18" max="18" width="13.6640625" customWidth="1"/>
    <col min="19" max="19" width="42.109375" customWidth="1"/>
    <col min="20" max="255" width="11.44140625" customWidth="1"/>
  </cols>
  <sheetData>
    <row r="2" spans="1:19" x14ac:dyDescent="0.3">
      <c r="B2" s="303" t="s">
        <v>1318</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21.75" customHeight="1" x14ac:dyDescent="0.25">
      <c r="B4" s="306" t="s">
        <v>1319</v>
      </c>
      <c r="C4" s="307"/>
      <c r="D4" s="307"/>
      <c r="E4" s="307"/>
      <c r="F4" s="307"/>
      <c r="G4" s="307"/>
      <c r="H4" s="307"/>
      <c r="I4" s="307"/>
      <c r="J4" s="307"/>
      <c r="K4" s="307"/>
      <c r="L4" s="307"/>
      <c r="M4" s="307"/>
      <c r="N4" s="307"/>
      <c r="O4" s="307"/>
      <c r="P4" s="307"/>
      <c r="Q4" s="307"/>
      <c r="R4" s="308"/>
      <c r="S4" s="134"/>
    </row>
    <row r="5" spans="1:19" s="34" customFormat="1" ht="15.75" customHeight="1" x14ac:dyDescent="0.25">
      <c r="B5" s="275" t="s">
        <v>7</v>
      </c>
      <c r="C5" s="276"/>
      <c r="D5" s="276"/>
      <c r="E5" s="276"/>
      <c r="F5" s="276"/>
      <c r="G5" s="276"/>
      <c r="H5" s="276"/>
      <c r="I5" s="276"/>
      <c r="J5" s="276"/>
      <c r="K5" s="276"/>
      <c r="L5" s="276"/>
      <c r="M5" s="276"/>
      <c r="N5" s="276"/>
      <c r="O5" s="276"/>
      <c r="P5" s="276"/>
      <c r="Q5" s="276"/>
      <c r="R5" s="277"/>
      <c r="S5" s="54"/>
    </row>
    <row r="6" spans="1:19" s="34" customFormat="1" ht="21" customHeight="1" x14ac:dyDescent="0.25">
      <c r="B6" s="281" t="s">
        <v>1320</v>
      </c>
      <c r="C6" s="282"/>
      <c r="D6" s="282"/>
      <c r="E6" s="282"/>
      <c r="F6" s="282"/>
      <c r="G6" s="282"/>
      <c r="H6" s="282"/>
      <c r="I6" s="282"/>
      <c r="J6" s="282"/>
      <c r="K6" s="282"/>
      <c r="L6" s="282"/>
      <c r="M6" s="282"/>
      <c r="N6" s="282"/>
      <c r="O6" s="282"/>
      <c r="P6" s="282"/>
      <c r="Q6" s="282"/>
      <c r="R6" s="283"/>
      <c r="S6" s="56"/>
    </row>
    <row r="7" spans="1:19" s="34" customFormat="1" ht="15.75" customHeight="1" x14ac:dyDescent="0.25">
      <c r="B7" s="275" t="s">
        <v>9</v>
      </c>
      <c r="C7" s="276"/>
      <c r="D7" s="276"/>
      <c r="E7" s="276"/>
      <c r="F7" s="276"/>
      <c r="G7" s="276"/>
      <c r="H7" s="276"/>
      <c r="I7" s="276"/>
      <c r="J7" s="276"/>
      <c r="K7" s="276"/>
      <c r="L7" s="276"/>
      <c r="M7" s="276"/>
      <c r="N7" s="276"/>
      <c r="O7" s="276"/>
      <c r="P7" s="276"/>
      <c r="Q7" s="276"/>
      <c r="R7" s="277"/>
      <c r="S7" s="54"/>
    </row>
    <row r="8" spans="1:19" s="34" customFormat="1" ht="19.5" customHeight="1" x14ac:dyDescent="0.25">
      <c r="B8" s="281" t="s">
        <v>1321</v>
      </c>
      <c r="C8" s="282"/>
      <c r="D8" s="282"/>
      <c r="E8" s="282"/>
      <c r="F8" s="282"/>
      <c r="G8" s="282"/>
      <c r="H8" s="282"/>
      <c r="I8" s="282"/>
      <c r="J8" s="282"/>
      <c r="K8" s="282"/>
      <c r="L8" s="282"/>
      <c r="M8" s="282"/>
      <c r="N8" s="282"/>
      <c r="O8" s="282"/>
      <c r="P8" s="282"/>
      <c r="Q8" s="282"/>
      <c r="R8" s="283"/>
      <c r="S8" s="56"/>
    </row>
    <row r="9" spans="1:19" s="34" customFormat="1" ht="15.75" customHeight="1" x14ac:dyDescent="0.25">
      <c r="B9" s="275" t="s">
        <v>65</v>
      </c>
      <c r="C9" s="276"/>
      <c r="D9" s="276"/>
      <c r="E9" s="276"/>
      <c r="F9" s="276"/>
      <c r="G9" s="276"/>
      <c r="H9" s="276"/>
      <c r="I9" s="276"/>
      <c r="J9" s="276"/>
      <c r="K9" s="276"/>
      <c r="L9" s="276"/>
      <c r="M9" s="276"/>
      <c r="N9" s="276"/>
      <c r="O9" s="276"/>
      <c r="P9" s="276"/>
      <c r="Q9" s="276"/>
      <c r="R9" s="277"/>
      <c r="S9" s="54"/>
    </row>
    <row r="10" spans="1:19" s="34" customFormat="1" ht="59.4" customHeight="1" thickBot="1" x14ac:dyDescent="0.3">
      <c r="B10" s="269" t="s">
        <v>1322</v>
      </c>
      <c r="C10" s="270"/>
      <c r="D10" s="270"/>
      <c r="E10" s="270"/>
      <c r="F10" s="270"/>
      <c r="G10" s="270"/>
      <c r="H10" s="270"/>
      <c r="I10" s="270"/>
      <c r="J10" s="270"/>
      <c r="K10" s="270"/>
      <c r="L10" s="270"/>
      <c r="M10" s="270"/>
      <c r="N10" s="270"/>
      <c r="O10" s="270"/>
      <c r="P10" s="270"/>
      <c r="Q10" s="270"/>
      <c r="R10" s="271"/>
      <c r="S10" s="127"/>
    </row>
    <row r="11" spans="1:19" s="2" customFormat="1" ht="33.75"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6.75" customHeight="1" x14ac:dyDescent="0.3">
      <c r="B12" s="286"/>
      <c r="C12" s="274"/>
      <c r="D12" s="49" t="s">
        <v>76</v>
      </c>
      <c r="E12" s="50" t="s">
        <v>77</v>
      </c>
      <c r="F12" s="50" t="s">
        <v>78</v>
      </c>
      <c r="G12" s="50" t="s">
        <v>79</v>
      </c>
      <c r="H12" s="51" t="s">
        <v>80</v>
      </c>
      <c r="I12" s="42" t="s">
        <v>81</v>
      </c>
      <c r="J12" s="42" t="s">
        <v>82</v>
      </c>
      <c r="K12" s="42" t="s">
        <v>83</v>
      </c>
      <c r="L12" s="285"/>
      <c r="M12" s="346"/>
      <c r="N12" s="346"/>
      <c r="O12" s="40" t="s">
        <v>84</v>
      </c>
      <c r="P12" s="40" t="s">
        <v>85</v>
      </c>
      <c r="Q12" s="40" t="s">
        <v>110</v>
      </c>
      <c r="R12" s="294"/>
      <c r="S12" s="261"/>
    </row>
    <row r="13" spans="1:19" s="2" customFormat="1" ht="92.25" customHeight="1" x14ac:dyDescent="0.3">
      <c r="A13" s="2">
        <v>1</v>
      </c>
      <c r="B13" s="147" t="s">
        <v>1323</v>
      </c>
      <c r="C13" s="147" t="s">
        <v>1324</v>
      </c>
      <c r="D13" s="200" t="s">
        <v>1325</v>
      </c>
      <c r="E13" s="147" t="s">
        <v>1326</v>
      </c>
      <c r="F13" s="157" t="s">
        <v>1327</v>
      </c>
      <c r="G13" s="157" t="s">
        <v>1328</v>
      </c>
      <c r="H13" s="202" t="s">
        <v>1329</v>
      </c>
      <c r="I13" s="157" t="s">
        <v>1330</v>
      </c>
      <c r="J13" s="157" t="s">
        <v>94</v>
      </c>
      <c r="K13" s="157" t="s">
        <v>94</v>
      </c>
      <c r="L13" s="147" t="s">
        <v>1331</v>
      </c>
      <c r="M13" s="203" t="s">
        <v>1332</v>
      </c>
      <c r="N13" s="200">
        <v>1</v>
      </c>
      <c r="O13" s="204">
        <v>0</v>
      </c>
      <c r="P13" s="204">
        <v>0</v>
      </c>
      <c r="Q13" s="215" t="s">
        <v>94</v>
      </c>
      <c r="R13" s="205"/>
      <c r="S13" s="207" t="s">
        <v>1333</v>
      </c>
    </row>
    <row r="14" spans="1:19" s="2" customFormat="1" ht="93.75" customHeight="1" x14ac:dyDescent="0.3">
      <c r="A14" s="2">
        <v>2</v>
      </c>
      <c r="B14" s="147" t="s">
        <v>1334</v>
      </c>
      <c r="C14" s="147" t="s">
        <v>1335</v>
      </c>
      <c r="D14" s="200" t="s">
        <v>1336</v>
      </c>
      <c r="E14" s="147" t="s">
        <v>1336</v>
      </c>
      <c r="F14" s="157" t="s">
        <v>1327</v>
      </c>
      <c r="G14" s="157" t="s">
        <v>1328</v>
      </c>
      <c r="H14" s="202" t="s">
        <v>1329</v>
      </c>
      <c r="I14" s="202" t="s">
        <v>1337</v>
      </c>
      <c r="J14" s="202" t="s">
        <v>1338</v>
      </c>
      <c r="K14" s="202" t="s">
        <v>1339</v>
      </c>
      <c r="L14" s="147" t="s">
        <v>1340</v>
      </c>
      <c r="M14" s="203" t="s">
        <v>1341</v>
      </c>
      <c r="N14" s="200">
        <v>0.1</v>
      </c>
      <c r="O14" s="204">
        <v>625000000</v>
      </c>
      <c r="P14" s="204">
        <v>0</v>
      </c>
      <c r="Q14" s="147"/>
      <c r="R14" s="205" t="s">
        <v>16</v>
      </c>
      <c r="S14" s="189" t="s">
        <v>235</v>
      </c>
    </row>
    <row r="15" spans="1:19" s="34" customFormat="1" ht="109.2" customHeight="1" x14ac:dyDescent="0.25">
      <c r="A15" s="34">
        <v>3</v>
      </c>
      <c r="B15" s="35" t="s">
        <v>1342</v>
      </c>
      <c r="C15" s="43" t="s">
        <v>1343</v>
      </c>
      <c r="D15" s="48" t="s">
        <v>1344</v>
      </c>
      <c r="E15" s="35" t="s">
        <v>1345</v>
      </c>
      <c r="F15" s="36" t="s">
        <v>1346</v>
      </c>
      <c r="G15" s="36" t="s">
        <v>1328</v>
      </c>
      <c r="H15" s="43" t="s">
        <v>1329</v>
      </c>
      <c r="I15" s="43" t="s">
        <v>1347</v>
      </c>
      <c r="J15" s="157" t="s">
        <v>94</v>
      </c>
      <c r="K15" s="157" t="s">
        <v>94</v>
      </c>
      <c r="L15" s="35" t="s">
        <v>1348</v>
      </c>
      <c r="M15" s="35" t="s">
        <v>1344</v>
      </c>
      <c r="N15" s="95">
        <v>0.125</v>
      </c>
      <c r="O15" s="114">
        <v>254387000</v>
      </c>
      <c r="P15" s="61"/>
      <c r="Q15" s="35"/>
      <c r="R15" s="77" t="s">
        <v>16</v>
      </c>
      <c r="S15" s="211" t="s">
        <v>1349</v>
      </c>
    </row>
    <row r="17" spans="1:19" ht="15" thickBot="1" x14ac:dyDescent="0.35"/>
    <row r="18" spans="1:19" s="34" customFormat="1" ht="15.75" customHeight="1" x14ac:dyDescent="0.25">
      <c r="B18" s="306" t="s">
        <v>1350</v>
      </c>
      <c r="C18" s="307"/>
      <c r="D18" s="307"/>
      <c r="E18" s="307"/>
      <c r="F18" s="307"/>
      <c r="G18" s="307"/>
      <c r="H18" s="307"/>
      <c r="I18" s="307"/>
      <c r="J18" s="307"/>
      <c r="K18" s="307"/>
      <c r="L18" s="307"/>
      <c r="M18" s="307"/>
      <c r="N18" s="307"/>
      <c r="O18" s="307"/>
      <c r="P18" s="307"/>
      <c r="Q18" s="307"/>
      <c r="R18" s="308"/>
      <c r="S18" s="134"/>
    </row>
    <row r="19" spans="1:19" s="34" customFormat="1" ht="15.75" customHeight="1" x14ac:dyDescent="0.25">
      <c r="B19" s="275" t="s">
        <v>7</v>
      </c>
      <c r="C19" s="276"/>
      <c r="D19" s="276"/>
      <c r="E19" s="276"/>
      <c r="F19" s="276"/>
      <c r="G19" s="276"/>
      <c r="H19" s="276"/>
      <c r="I19" s="276"/>
      <c r="J19" s="276"/>
      <c r="K19" s="276"/>
      <c r="L19" s="276"/>
      <c r="M19" s="276"/>
      <c r="N19" s="276"/>
      <c r="O19" s="276"/>
      <c r="P19" s="276"/>
      <c r="Q19" s="276"/>
      <c r="R19" s="277"/>
      <c r="S19" s="54"/>
    </row>
    <row r="20" spans="1:19" s="34" customFormat="1" ht="15.75" customHeight="1" x14ac:dyDescent="0.25">
      <c r="B20" s="281" t="s">
        <v>1351</v>
      </c>
      <c r="C20" s="282"/>
      <c r="D20" s="282"/>
      <c r="E20" s="282"/>
      <c r="F20" s="282"/>
      <c r="G20" s="282"/>
      <c r="H20" s="282"/>
      <c r="I20" s="282"/>
      <c r="J20" s="282"/>
      <c r="K20" s="282"/>
      <c r="L20" s="282"/>
      <c r="M20" s="282"/>
      <c r="N20" s="282"/>
      <c r="O20" s="282"/>
      <c r="P20" s="282"/>
      <c r="Q20" s="282"/>
      <c r="R20" s="283"/>
      <c r="S20" s="56"/>
    </row>
    <row r="21" spans="1:19" s="34" customFormat="1" ht="15.75" customHeight="1" x14ac:dyDescent="0.25">
      <c r="B21" s="275" t="s">
        <v>9</v>
      </c>
      <c r="C21" s="276"/>
      <c r="D21" s="276"/>
      <c r="E21" s="276"/>
      <c r="F21" s="276"/>
      <c r="G21" s="276"/>
      <c r="H21" s="276"/>
      <c r="I21" s="276"/>
      <c r="J21" s="276"/>
      <c r="K21" s="276"/>
      <c r="L21" s="276"/>
      <c r="M21" s="276"/>
      <c r="N21" s="276"/>
      <c r="O21" s="276"/>
      <c r="P21" s="276"/>
      <c r="Q21" s="276"/>
      <c r="R21" s="277"/>
      <c r="S21" s="54"/>
    </row>
    <row r="22" spans="1:19" s="34" customFormat="1" ht="15" customHeight="1" x14ac:dyDescent="0.25">
      <c r="B22" s="281" t="s">
        <v>1352</v>
      </c>
      <c r="C22" s="282"/>
      <c r="D22" s="282"/>
      <c r="E22" s="282"/>
      <c r="F22" s="282"/>
      <c r="G22" s="282"/>
      <c r="H22" s="282"/>
      <c r="I22" s="282"/>
      <c r="J22" s="282"/>
      <c r="K22" s="282"/>
      <c r="L22" s="282"/>
      <c r="M22" s="282"/>
      <c r="N22" s="282"/>
      <c r="O22" s="282"/>
      <c r="P22" s="282"/>
      <c r="Q22" s="282"/>
      <c r="R22" s="283"/>
      <c r="S22" s="56"/>
    </row>
    <row r="23" spans="1:19" s="34" customFormat="1" ht="15.75" customHeight="1" x14ac:dyDescent="0.25">
      <c r="B23" s="275" t="s">
        <v>65</v>
      </c>
      <c r="C23" s="276"/>
      <c r="D23" s="276"/>
      <c r="E23" s="276"/>
      <c r="F23" s="276"/>
      <c r="G23" s="276"/>
      <c r="H23" s="276"/>
      <c r="I23" s="276"/>
      <c r="J23" s="276"/>
      <c r="K23" s="276"/>
      <c r="L23" s="276"/>
      <c r="M23" s="276"/>
      <c r="N23" s="276"/>
      <c r="O23" s="276"/>
      <c r="P23" s="276"/>
      <c r="Q23" s="276"/>
      <c r="R23" s="277"/>
      <c r="S23" s="54"/>
    </row>
    <row r="24" spans="1:19" s="34" customFormat="1" thickBot="1" x14ac:dyDescent="0.3">
      <c r="B24" s="269" t="s">
        <v>1353</v>
      </c>
      <c r="C24" s="270"/>
      <c r="D24" s="270"/>
      <c r="E24" s="270"/>
      <c r="F24" s="270"/>
      <c r="G24" s="270"/>
      <c r="H24" s="270"/>
      <c r="I24" s="270"/>
      <c r="J24" s="270"/>
      <c r="K24" s="270"/>
      <c r="L24" s="270"/>
      <c r="M24" s="270"/>
      <c r="N24" s="270"/>
      <c r="O24" s="270"/>
      <c r="P24" s="270"/>
      <c r="Q24" s="270"/>
      <c r="R24" s="271"/>
      <c r="S24" s="127"/>
    </row>
    <row r="25" spans="1:19" s="2" customFormat="1" ht="33.75" customHeight="1" x14ac:dyDescent="0.3">
      <c r="B25" s="265" t="s">
        <v>13</v>
      </c>
      <c r="C25" s="273" t="s">
        <v>67</v>
      </c>
      <c r="D25" s="290" t="s">
        <v>68</v>
      </c>
      <c r="E25" s="291"/>
      <c r="F25" s="291"/>
      <c r="G25" s="291"/>
      <c r="H25" s="292"/>
      <c r="I25" s="266" t="s">
        <v>69</v>
      </c>
      <c r="J25" s="266"/>
      <c r="K25" s="272"/>
      <c r="L25" s="284" t="s">
        <v>70</v>
      </c>
      <c r="M25" s="278" t="s">
        <v>71</v>
      </c>
      <c r="N25" s="278" t="s">
        <v>72</v>
      </c>
      <c r="O25" s="279" t="s">
        <v>73</v>
      </c>
      <c r="P25" s="267"/>
      <c r="Q25" s="268"/>
      <c r="R25" s="293" t="s">
        <v>74</v>
      </c>
      <c r="S25" s="261" t="s">
        <v>75</v>
      </c>
    </row>
    <row r="26" spans="1:19" s="2" customFormat="1" ht="61.5" customHeight="1" x14ac:dyDescent="0.3">
      <c r="B26" s="286"/>
      <c r="C26" s="274"/>
      <c r="D26" s="49" t="s">
        <v>76</v>
      </c>
      <c r="E26" s="50" t="s">
        <v>77</v>
      </c>
      <c r="F26" s="50" t="s">
        <v>78</v>
      </c>
      <c r="G26" s="50" t="s">
        <v>79</v>
      </c>
      <c r="H26" s="51" t="s">
        <v>80</v>
      </c>
      <c r="I26" s="42" t="s">
        <v>81</v>
      </c>
      <c r="J26" s="42" t="s">
        <v>82</v>
      </c>
      <c r="K26" s="42" t="s">
        <v>83</v>
      </c>
      <c r="L26" s="285"/>
      <c r="M26" s="278"/>
      <c r="N26" s="278"/>
      <c r="O26" s="40" t="s">
        <v>84</v>
      </c>
      <c r="P26" s="40" t="s">
        <v>85</v>
      </c>
      <c r="Q26" s="40" t="s">
        <v>110</v>
      </c>
      <c r="R26" s="294"/>
      <c r="S26" s="261"/>
    </row>
    <row r="27" spans="1:19" s="34" customFormat="1" ht="129" customHeight="1" x14ac:dyDescent="0.25">
      <c r="A27" s="34">
        <v>4</v>
      </c>
      <c r="B27" s="35" t="s">
        <v>1354</v>
      </c>
      <c r="C27" s="35" t="s">
        <v>1355</v>
      </c>
      <c r="D27" s="48" t="s">
        <v>1356</v>
      </c>
      <c r="E27" s="35" t="s">
        <v>1357</v>
      </c>
      <c r="F27" s="36" t="s">
        <v>91</v>
      </c>
      <c r="G27" s="36" t="s">
        <v>1328</v>
      </c>
      <c r="H27" s="43" t="s">
        <v>1358</v>
      </c>
      <c r="I27" s="43" t="s">
        <v>1359</v>
      </c>
      <c r="J27" s="43" t="s">
        <v>1360</v>
      </c>
      <c r="K27" s="43" t="s">
        <v>1361</v>
      </c>
      <c r="L27" s="35" t="s">
        <v>1362</v>
      </c>
      <c r="M27" s="58" t="s">
        <v>1356</v>
      </c>
      <c r="N27" s="48">
        <v>0</v>
      </c>
      <c r="O27" s="64">
        <v>24649000</v>
      </c>
      <c r="P27" s="64">
        <v>0</v>
      </c>
      <c r="Q27" s="35" t="s">
        <v>1363</v>
      </c>
      <c r="R27" s="77" t="s">
        <v>1364</v>
      </c>
      <c r="S27" s="142" t="s">
        <v>1365</v>
      </c>
    </row>
    <row r="28" spans="1:19" s="34" customFormat="1" ht="98.25" customHeight="1" x14ac:dyDescent="0.25">
      <c r="A28" s="34">
        <v>5</v>
      </c>
      <c r="B28" s="35" t="s">
        <v>1366</v>
      </c>
      <c r="C28" s="35" t="s">
        <v>1367</v>
      </c>
      <c r="D28" s="48" t="s">
        <v>1368</v>
      </c>
      <c r="E28" s="35" t="s">
        <v>1369</v>
      </c>
      <c r="F28" s="36" t="s">
        <v>91</v>
      </c>
      <c r="G28" s="36" t="s">
        <v>1328</v>
      </c>
      <c r="H28" s="43" t="s">
        <v>1358</v>
      </c>
      <c r="I28" s="43" t="s">
        <v>1359</v>
      </c>
      <c r="J28" s="43" t="s">
        <v>1370</v>
      </c>
      <c r="K28" s="43" t="s">
        <v>1371</v>
      </c>
      <c r="L28" s="35" t="s">
        <v>1372</v>
      </c>
      <c r="M28" s="58" t="s">
        <v>1372</v>
      </c>
      <c r="N28" s="48">
        <v>0.8</v>
      </c>
      <c r="O28" s="64">
        <v>55460000</v>
      </c>
      <c r="P28" s="64">
        <v>30000000</v>
      </c>
      <c r="Q28" s="58" t="s">
        <v>94</v>
      </c>
      <c r="R28" s="77" t="s">
        <v>16</v>
      </c>
      <c r="S28" s="142" t="s">
        <v>1373</v>
      </c>
    </row>
    <row r="30" spans="1:19" ht="15" thickBot="1" x14ac:dyDescent="0.35"/>
    <row r="31" spans="1:19" s="34" customFormat="1" ht="15.75" customHeight="1" x14ac:dyDescent="0.25">
      <c r="B31" s="306" t="s">
        <v>1374</v>
      </c>
      <c r="C31" s="307"/>
      <c r="D31" s="307"/>
      <c r="E31" s="307"/>
      <c r="F31" s="307"/>
      <c r="G31" s="307"/>
      <c r="H31" s="307"/>
      <c r="I31" s="307"/>
      <c r="J31" s="307"/>
      <c r="K31" s="307"/>
      <c r="L31" s="307"/>
      <c r="M31" s="307"/>
      <c r="N31" s="307"/>
      <c r="O31" s="307"/>
      <c r="P31" s="307"/>
      <c r="Q31" s="307"/>
      <c r="R31" s="308"/>
      <c r="S31" s="134"/>
    </row>
    <row r="32" spans="1:19" s="34" customFormat="1" ht="15.75" customHeight="1" x14ac:dyDescent="0.25">
      <c r="B32" s="275" t="s">
        <v>7</v>
      </c>
      <c r="C32" s="276"/>
      <c r="D32" s="276"/>
      <c r="E32" s="276"/>
      <c r="F32" s="276"/>
      <c r="G32" s="276"/>
      <c r="H32" s="276"/>
      <c r="I32" s="276"/>
      <c r="J32" s="276"/>
      <c r="K32" s="276"/>
      <c r="L32" s="276"/>
      <c r="M32" s="276"/>
      <c r="N32" s="276"/>
      <c r="O32" s="276"/>
      <c r="P32" s="276"/>
      <c r="Q32" s="276"/>
      <c r="R32" s="277"/>
      <c r="S32" s="54"/>
    </row>
    <row r="33" spans="1:19" s="34" customFormat="1" ht="15.75" customHeight="1" x14ac:dyDescent="0.25">
      <c r="B33" s="281" t="s">
        <v>1375</v>
      </c>
      <c r="C33" s="282"/>
      <c r="D33" s="282"/>
      <c r="E33" s="282"/>
      <c r="F33" s="282"/>
      <c r="G33" s="282"/>
      <c r="H33" s="282"/>
      <c r="I33" s="282"/>
      <c r="J33" s="282"/>
      <c r="K33" s="282"/>
      <c r="L33" s="282"/>
      <c r="M33" s="282"/>
      <c r="N33" s="282"/>
      <c r="O33" s="282"/>
      <c r="P33" s="282"/>
      <c r="Q33" s="282"/>
      <c r="R33" s="283"/>
      <c r="S33" s="56"/>
    </row>
    <row r="34" spans="1:19" s="34" customFormat="1" ht="15.75" customHeight="1" x14ac:dyDescent="0.25">
      <c r="B34" s="275" t="s">
        <v>9</v>
      </c>
      <c r="C34" s="276"/>
      <c r="D34" s="276"/>
      <c r="E34" s="276"/>
      <c r="F34" s="276"/>
      <c r="G34" s="276"/>
      <c r="H34" s="276"/>
      <c r="I34" s="276"/>
      <c r="J34" s="276"/>
      <c r="K34" s="276"/>
      <c r="L34" s="276"/>
      <c r="M34" s="276"/>
      <c r="N34" s="276"/>
      <c r="O34" s="276"/>
      <c r="P34" s="276"/>
      <c r="Q34" s="276"/>
      <c r="R34" s="277"/>
      <c r="S34" s="54"/>
    </row>
    <row r="35" spans="1:19" s="34" customFormat="1" ht="15" customHeight="1" x14ac:dyDescent="0.25">
      <c r="B35" s="281" t="s">
        <v>1376</v>
      </c>
      <c r="C35" s="282"/>
      <c r="D35" s="282"/>
      <c r="E35" s="282"/>
      <c r="F35" s="282"/>
      <c r="G35" s="282"/>
      <c r="H35" s="282"/>
      <c r="I35" s="282"/>
      <c r="J35" s="282"/>
      <c r="K35" s="282"/>
      <c r="L35" s="282"/>
      <c r="M35" s="282"/>
      <c r="N35" s="282"/>
      <c r="O35" s="282"/>
      <c r="P35" s="282"/>
      <c r="Q35" s="282"/>
      <c r="R35" s="283"/>
      <c r="S35" s="56"/>
    </row>
    <row r="36" spans="1:19" s="34" customFormat="1" ht="15.75" customHeight="1" x14ac:dyDescent="0.25">
      <c r="B36" s="275" t="s">
        <v>65</v>
      </c>
      <c r="C36" s="276"/>
      <c r="D36" s="276"/>
      <c r="E36" s="276"/>
      <c r="F36" s="276"/>
      <c r="G36" s="276"/>
      <c r="H36" s="276"/>
      <c r="I36" s="276"/>
      <c r="J36" s="276"/>
      <c r="K36" s="276"/>
      <c r="L36" s="276"/>
      <c r="M36" s="276"/>
      <c r="N36" s="276"/>
      <c r="O36" s="276"/>
      <c r="P36" s="276"/>
      <c r="Q36" s="276"/>
      <c r="R36" s="277"/>
      <c r="S36" s="54"/>
    </row>
    <row r="37" spans="1:19" s="34" customFormat="1" ht="35.25" customHeight="1" thickBot="1" x14ac:dyDescent="0.3">
      <c r="B37" s="343" t="s">
        <v>1377</v>
      </c>
      <c r="C37" s="344"/>
      <c r="D37" s="344"/>
      <c r="E37" s="344"/>
      <c r="F37" s="344"/>
      <c r="G37" s="344"/>
      <c r="H37" s="344"/>
      <c r="I37" s="344"/>
      <c r="J37" s="344"/>
      <c r="K37" s="344"/>
      <c r="L37" s="344"/>
      <c r="M37" s="344"/>
      <c r="N37" s="344"/>
      <c r="O37" s="344"/>
      <c r="P37" s="344"/>
      <c r="Q37" s="344"/>
      <c r="R37" s="345"/>
      <c r="S37" s="47"/>
    </row>
    <row r="38" spans="1:19" s="2" customFormat="1" ht="33.75" customHeight="1" x14ac:dyDescent="0.3">
      <c r="B38" s="265" t="s">
        <v>13</v>
      </c>
      <c r="C38" s="273" t="s">
        <v>67</v>
      </c>
      <c r="D38" s="290" t="s">
        <v>68</v>
      </c>
      <c r="E38" s="291"/>
      <c r="F38" s="291"/>
      <c r="G38" s="291"/>
      <c r="H38" s="292"/>
      <c r="I38" s="266" t="s">
        <v>69</v>
      </c>
      <c r="J38" s="266"/>
      <c r="K38" s="272"/>
      <c r="L38" s="284" t="s">
        <v>70</v>
      </c>
      <c r="M38" s="278" t="s">
        <v>71</v>
      </c>
      <c r="N38" s="278" t="s">
        <v>72</v>
      </c>
      <c r="O38" s="279" t="s">
        <v>73</v>
      </c>
      <c r="P38" s="267"/>
      <c r="Q38" s="268"/>
      <c r="R38" s="293" t="s">
        <v>74</v>
      </c>
      <c r="S38" s="261" t="s">
        <v>75</v>
      </c>
    </row>
    <row r="39" spans="1:19" s="2" customFormat="1" ht="65.25" customHeight="1" x14ac:dyDescent="0.3">
      <c r="B39" s="286"/>
      <c r="C39" s="274"/>
      <c r="D39" s="49" t="s">
        <v>76</v>
      </c>
      <c r="E39" s="50" t="s">
        <v>77</v>
      </c>
      <c r="F39" s="50" t="s">
        <v>78</v>
      </c>
      <c r="G39" s="50" t="s">
        <v>79</v>
      </c>
      <c r="H39" s="51" t="s">
        <v>80</v>
      </c>
      <c r="I39" s="42" t="s">
        <v>81</v>
      </c>
      <c r="J39" s="42" t="s">
        <v>82</v>
      </c>
      <c r="K39" s="42" t="s">
        <v>83</v>
      </c>
      <c r="L39" s="285"/>
      <c r="M39" s="278"/>
      <c r="N39" s="278"/>
      <c r="O39" s="40" t="s">
        <v>84</v>
      </c>
      <c r="P39" s="40" t="s">
        <v>85</v>
      </c>
      <c r="Q39" s="40" t="s">
        <v>110</v>
      </c>
      <c r="R39" s="294"/>
      <c r="S39" s="261"/>
    </row>
    <row r="40" spans="1:19" s="34" customFormat="1" ht="101.25" customHeight="1" x14ac:dyDescent="0.25">
      <c r="A40" s="34">
        <v>6</v>
      </c>
      <c r="B40" s="35" t="s">
        <v>1378</v>
      </c>
      <c r="C40" s="35" t="s">
        <v>1379</v>
      </c>
      <c r="D40" s="48" t="s">
        <v>1380</v>
      </c>
      <c r="E40" s="35" t="s">
        <v>1381</v>
      </c>
      <c r="F40" s="36" t="s">
        <v>143</v>
      </c>
      <c r="G40" s="36" t="s">
        <v>1328</v>
      </c>
      <c r="H40" s="43" t="s">
        <v>1358</v>
      </c>
      <c r="I40" s="43" t="s">
        <v>1382</v>
      </c>
      <c r="J40" s="43" t="s">
        <v>1383</v>
      </c>
      <c r="K40" s="43" t="s">
        <v>1384</v>
      </c>
      <c r="L40" s="35" t="s">
        <v>1385</v>
      </c>
      <c r="M40" s="65" t="s">
        <v>1386</v>
      </c>
      <c r="N40" s="48">
        <v>0.8</v>
      </c>
      <c r="O40" s="61">
        <v>0</v>
      </c>
      <c r="P40" s="61">
        <v>0</v>
      </c>
      <c r="Q40" s="35" t="s">
        <v>1387</v>
      </c>
      <c r="R40" s="77" t="s">
        <v>16</v>
      </c>
      <c r="S40" s="142" t="s">
        <v>1388</v>
      </c>
    </row>
    <row r="41" spans="1:19" ht="12" customHeight="1" x14ac:dyDescent="0.3"/>
  </sheetData>
  <mergeCells count="52">
    <mergeCell ref="S38:S39"/>
    <mergeCell ref="S11:S12"/>
    <mergeCell ref="M11:M12"/>
    <mergeCell ref="N11:N12"/>
    <mergeCell ref="M25:M26"/>
    <mergeCell ref="N25:N26"/>
    <mergeCell ref="S25:S26"/>
    <mergeCell ref="B21:R21"/>
    <mergeCell ref="I25:K25"/>
    <mergeCell ref="O25:Q25"/>
    <mergeCell ref="B18:R18"/>
    <mergeCell ref="B19:R19"/>
    <mergeCell ref="B20:R20"/>
    <mergeCell ref="B11:B12"/>
    <mergeCell ref="D11:H11"/>
    <mergeCell ref="L11:L12"/>
    <mergeCell ref="B36:R36"/>
    <mergeCell ref="B22:R22"/>
    <mergeCell ref="B23:R23"/>
    <mergeCell ref="B32:R32"/>
    <mergeCell ref="B33:R33"/>
    <mergeCell ref="B34:R34"/>
    <mergeCell ref="B24:R24"/>
    <mergeCell ref="B25:B26"/>
    <mergeCell ref="D25:H25"/>
    <mergeCell ref="L25:L26"/>
    <mergeCell ref="R25:R26"/>
    <mergeCell ref="B35:R35"/>
    <mergeCell ref="O11:Q11"/>
    <mergeCell ref="C25:C26"/>
    <mergeCell ref="B37:R37"/>
    <mergeCell ref="B38:B39"/>
    <mergeCell ref="D38:H38"/>
    <mergeCell ref="L38:L39"/>
    <mergeCell ref="R38:R39"/>
    <mergeCell ref="C38:C39"/>
    <mergeCell ref="I38:K38"/>
    <mergeCell ref="O38:Q38"/>
    <mergeCell ref="M38:M39"/>
    <mergeCell ref="N38:N39"/>
    <mergeCell ref="R11:R12"/>
    <mergeCell ref="I11:K11"/>
    <mergeCell ref="B31:R31"/>
    <mergeCell ref="C11:C12"/>
    <mergeCell ref="B7:R7"/>
    <mergeCell ref="B8:R8"/>
    <mergeCell ref="B9:R9"/>
    <mergeCell ref="B2:R2"/>
    <mergeCell ref="B10:R10"/>
    <mergeCell ref="B4:R4"/>
    <mergeCell ref="B5:R5"/>
    <mergeCell ref="B6:R6"/>
  </mergeCells>
  <hyperlinks>
    <hyperlink ref="S14" r:id="rId1" xr:uid="{4BB90953-02CF-4B85-AAA2-31AA70769307}"/>
    <hyperlink ref="S27" r:id="rId2" xr:uid="{F746AC18-9712-41B3-8032-1C36317BB054}"/>
    <hyperlink ref="S28" r:id="rId3" xr:uid="{ED79E5BE-1420-4810-9504-F16F8BBDBA58}"/>
    <hyperlink ref="S40" r:id="rId4" xr:uid="{F3E2C024-372C-432C-B687-178ADA91F689}"/>
    <hyperlink ref="S13" r:id="rId5" xr:uid="{B6D2E653-6C7A-4154-8CA4-5AD1D3EF5002}"/>
    <hyperlink ref="S15" r:id="rId6" xr:uid="{3E4B1077-CEFA-40F2-980B-5552B173B263}"/>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2:S51"/>
  <sheetViews>
    <sheetView showGridLines="0" zoomScale="120" zoomScaleNormal="120" workbookViewId="0">
      <selection activeCell="C13" sqref="C13"/>
    </sheetView>
  </sheetViews>
  <sheetFormatPr baseColWidth="10" defaultColWidth="9.109375" defaultRowHeight="14.4" x14ac:dyDescent="0.3"/>
  <cols>
    <col min="1" max="1" width="3.109375" customWidth="1"/>
    <col min="2" max="2" width="33.6640625" customWidth="1"/>
    <col min="3" max="3" width="64.5546875" customWidth="1"/>
    <col min="4" max="4" width="13.88671875" customWidth="1"/>
    <col min="5" max="5" width="21" customWidth="1"/>
    <col min="6" max="6" width="11.44140625" customWidth="1"/>
    <col min="7" max="7" width="10.88671875" customWidth="1"/>
    <col min="8" max="8" width="16" customWidth="1"/>
    <col min="9" max="9" width="25.5546875" customWidth="1"/>
    <col min="10" max="10" width="23.5546875" customWidth="1"/>
    <col min="11" max="11" width="13" customWidth="1"/>
    <col min="12" max="12" width="22.44140625" customWidth="1"/>
    <col min="13" max="13" width="29.109375" customWidth="1"/>
    <col min="14" max="14" width="19.44140625" customWidth="1"/>
    <col min="15" max="16" width="19.5546875" customWidth="1"/>
    <col min="17" max="17" width="26.6640625" customWidth="1"/>
    <col min="18" max="18" width="17" customWidth="1"/>
    <col min="19" max="19" width="45.5546875" customWidth="1"/>
    <col min="20" max="255" width="11.44140625" customWidth="1"/>
  </cols>
  <sheetData>
    <row r="2" spans="1:19" x14ac:dyDescent="0.3">
      <c r="B2" s="303" t="s">
        <v>1389</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19.5" customHeight="1" x14ac:dyDescent="0.25">
      <c r="B4" s="306" t="s">
        <v>1390</v>
      </c>
      <c r="C4" s="307"/>
      <c r="D4" s="307"/>
      <c r="E4" s="307"/>
      <c r="F4" s="307"/>
      <c r="G4" s="307"/>
      <c r="H4" s="307"/>
      <c r="I4" s="307"/>
      <c r="J4" s="307"/>
      <c r="K4" s="307"/>
      <c r="L4" s="307"/>
      <c r="M4" s="307"/>
      <c r="N4" s="307"/>
      <c r="O4" s="307"/>
      <c r="P4" s="307"/>
      <c r="Q4" s="307"/>
      <c r="R4" s="308"/>
      <c r="S4" s="134"/>
    </row>
    <row r="5" spans="1:19" s="34" customFormat="1" ht="15.75" customHeight="1" x14ac:dyDescent="0.25">
      <c r="B5" s="53" t="s">
        <v>7</v>
      </c>
      <c r="C5" s="54"/>
      <c r="D5" s="54"/>
      <c r="E5" s="54"/>
      <c r="F5" s="54"/>
      <c r="G5" s="54"/>
      <c r="H5" s="54"/>
      <c r="I5" s="54"/>
      <c r="J5" s="54"/>
      <c r="K5" s="54"/>
      <c r="L5" s="54"/>
      <c r="M5" s="54"/>
      <c r="N5" s="54"/>
      <c r="O5" s="54"/>
      <c r="P5" s="54"/>
      <c r="Q5" s="54"/>
      <c r="R5" s="55"/>
      <c r="S5" s="54"/>
    </row>
    <row r="6" spans="1:19" s="34" customFormat="1" ht="21.75" customHeight="1" x14ac:dyDescent="0.25">
      <c r="B6" s="281" t="s">
        <v>1391</v>
      </c>
      <c r="C6" s="282"/>
      <c r="D6" s="282"/>
      <c r="E6" s="282"/>
      <c r="F6" s="282"/>
      <c r="G6" s="282"/>
      <c r="H6" s="282"/>
      <c r="I6" s="282"/>
      <c r="J6" s="56"/>
      <c r="K6" s="56"/>
      <c r="L6" s="56"/>
      <c r="M6" s="56"/>
      <c r="N6" s="56"/>
      <c r="O6" s="56"/>
      <c r="P6" s="56"/>
      <c r="Q6" s="56"/>
      <c r="R6" s="57"/>
      <c r="S6" s="56"/>
    </row>
    <row r="7" spans="1:19" s="34" customFormat="1" ht="15.75" customHeight="1" x14ac:dyDescent="0.25">
      <c r="B7" s="275" t="s">
        <v>9</v>
      </c>
      <c r="C7" s="276"/>
      <c r="D7" s="276"/>
      <c r="E7" s="276"/>
      <c r="F7" s="276"/>
      <c r="G7" s="276"/>
      <c r="H7" s="276"/>
      <c r="I7" s="276"/>
      <c r="J7" s="276"/>
      <c r="K7" s="276"/>
      <c r="L7" s="276"/>
      <c r="M7" s="276"/>
      <c r="N7" s="276"/>
      <c r="O7" s="276"/>
      <c r="P7" s="276"/>
      <c r="Q7" s="276"/>
      <c r="R7" s="277"/>
      <c r="S7" s="54"/>
    </row>
    <row r="8" spans="1:19" s="34" customFormat="1" ht="17.25" customHeight="1" x14ac:dyDescent="0.25">
      <c r="B8" s="281" t="s">
        <v>1392</v>
      </c>
      <c r="C8" s="282"/>
      <c r="D8" s="282"/>
      <c r="E8" s="282"/>
      <c r="F8" s="282"/>
      <c r="G8" s="282"/>
      <c r="H8" s="282"/>
      <c r="I8" s="282"/>
      <c r="J8" s="282"/>
      <c r="K8" s="282"/>
      <c r="L8" s="282"/>
      <c r="M8" s="282"/>
      <c r="N8" s="282"/>
      <c r="O8" s="282"/>
      <c r="P8" s="282"/>
      <c r="Q8" s="282"/>
      <c r="R8" s="283"/>
      <c r="S8" s="56"/>
    </row>
    <row r="9" spans="1:19" s="34" customFormat="1" ht="15.75" customHeight="1" x14ac:dyDescent="0.25">
      <c r="B9" s="275" t="s">
        <v>65</v>
      </c>
      <c r="C9" s="276"/>
      <c r="D9" s="276"/>
      <c r="E9" s="276"/>
      <c r="F9" s="276"/>
      <c r="G9" s="276"/>
      <c r="H9" s="276"/>
      <c r="I9" s="276"/>
      <c r="J9" s="276"/>
      <c r="K9" s="276"/>
      <c r="L9" s="276"/>
      <c r="M9" s="276"/>
      <c r="N9" s="276"/>
      <c r="O9" s="276"/>
      <c r="P9" s="276"/>
      <c r="Q9" s="276"/>
      <c r="R9" s="277"/>
      <c r="S9" s="54"/>
    </row>
    <row r="10" spans="1:19" s="34" customFormat="1" ht="21.75" customHeight="1" thickBot="1" x14ac:dyDescent="0.3">
      <c r="B10" s="347" t="s">
        <v>1393</v>
      </c>
      <c r="C10" s="348"/>
      <c r="D10" s="348"/>
      <c r="E10" s="348"/>
      <c r="F10" s="348"/>
      <c r="G10" s="348"/>
      <c r="H10" s="348"/>
      <c r="I10" s="348"/>
      <c r="J10" s="348"/>
      <c r="K10" s="348"/>
      <c r="L10" s="348"/>
      <c r="M10" s="348"/>
      <c r="N10" s="348"/>
      <c r="O10" s="348"/>
      <c r="P10" s="348"/>
      <c r="Q10" s="348"/>
      <c r="R10" s="349"/>
      <c r="S10" s="127"/>
    </row>
    <row r="11" spans="1:19" s="2" customFormat="1" ht="33.75"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4.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29" customHeight="1" x14ac:dyDescent="0.25">
      <c r="A13" s="34">
        <v>1</v>
      </c>
      <c r="B13" s="184" t="s">
        <v>1394</v>
      </c>
      <c r="C13" s="183" t="s">
        <v>1395</v>
      </c>
      <c r="D13" s="186" t="s">
        <v>289</v>
      </c>
      <c r="E13" s="187" t="s">
        <v>1396</v>
      </c>
      <c r="F13" s="187" t="s">
        <v>534</v>
      </c>
      <c r="G13" s="187" t="s">
        <v>92</v>
      </c>
      <c r="H13" s="187" t="s">
        <v>1397</v>
      </c>
      <c r="I13" s="187" t="s">
        <v>1398</v>
      </c>
      <c r="J13" s="187" t="s">
        <v>853</v>
      </c>
      <c r="K13" s="187" t="s">
        <v>853</v>
      </c>
      <c r="L13" s="187" t="s">
        <v>1399</v>
      </c>
      <c r="M13" s="186" t="s">
        <v>1400</v>
      </c>
      <c r="N13" s="78">
        <v>1</v>
      </c>
      <c r="O13" s="114">
        <v>0</v>
      </c>
      <c r="P13" s="114">
        <v>0</v>
      </c>
      <c r="Q13" s="59" t="s">
        <v>1401</v>
      </c>
      <c r="R13" s="185" t="s">
        <v>1402</v>
      </c>
      <c r="S13" s="142" t="s">
        <v>1403</v>
      </c>
    </row>
    <row r="14" spans="1:19" s="34" customFormat="1" ht="94.2" customHeight="1" x14ac:dyDescent="0.25">
      <c r="A14" s="34">
        <v>2</v>
      </c>
      <c r="B14" s="59" t="s">
        <v>1404</v>
      </c>
      <c r="C14" s="59" t="s">
        <v>1405</v>
      </c>
      <c r="D14" s="78" t="s">
        <v>289</v>
      </c>
      <c r="E14" s="59" t="s">
        <v>1396</v>
      </c>
      <c r="F14" s="80" t="s">
        <v>534</v>
      </c>
      <c r="G14" s="80" t="s">
        <v>92</v>
      </c>
      <c r="H14" s="59" t="s">
        <v>1397</v>
      </c>
      <c r="I14" s="59" t="s">
        <v>1398</v>
      </c>
      <c r="J14" s="187" t="s">
        <v>853</v>
      </c>
      <c r="K14" s="187" t="s">
        <v>853</v>
      </c>
      <c r="L14" s="59" t="s">
        <v>1399</v>
      </c>
      <c r="M14" s="78" t="s">
        <v>1400</v>
      </c>
      <c r="N14" s="78">
        <v>1</v>
      </c>
      <c r="O14" s="115">
        <v>26400000</v>
      </c>
      <c r="P14" s="115">
        <v>26400000</v>
      </c>
      <c r="Q14" s="80" t="s">
        <v>94</v>
      </c>
      <c r="R14" s="77" t="s">
        <v>1402</v>
      </c>
      <c r="S14" s="142" t="s">
        <v>1406</v>
      </c>
    </row>
    <row r="15" spans="1:19" s="34" customFormat="1" ht="94.95" customHeight="1" x14ac:dyDescent="0.25">
      <c r="A15" s="34">
        <v>3</v>
      </c>
      <c r="B15" s="59" t="s">
        <v>1407</v>
      </c>
      <c r="C15" s="43" t="s">
        <v>1408</v>
      </c>
      <c r="D15" s="78" t="s">
        <v>289</v>
      </c>
      <c r="E15" s="59" t="s">
        <v>1396</v>
      </c>
      <c r="F15" s="80" t="s">
        <v>534</v>
      </c>
      <c r="G15" s="80" t="s">
        <v>92</v>
      </c>
      <c r="H15" s="59" t="s">
        <v>1397</v>
      </c>
      <c r="I15" s="59" t="s">
        <v>1398</v>
      </c>
      <c r="J15" s="187" t="s">
        <v>853</v>
      </c>
      <c r="K15" s="187" t="s">
        <v>853</v>
      </c>
      <c r="L15" s="59" t="s">
        <v>1399</v>
      </c>
      <c r="M15" s="78" t="s">
        <v>1400</v>
      </c>
      <c r="N15" s="78">
        <v>1</v>
      </c>
      <c r="O15" s="115">
        <v>547804000</v>
      </c>
      <c r="P15" s="115">
        <v>100000000</v>
      </c>
      <c r="Q15" s="80" t="s">
        <v>94</v>
      </c>
      <c r="R15" s="77" t="s">
        <v>1402</v>
      </c>
      <c r="S15" s="196" t="s">
        <v>1409</v>
      </c>
    </row>
    <row r="16" spans="1:19" s="34" customFormat="1" ht="188.25" customHeight="1" x14ac:dyDescent="0.25">
      <c r="A16" s="34">
        <v>4</v>
      </c>
      <c r="B16" s="181" t="s">
        <v>1410</v>
      </c>
      <c r="C16" s="182" t="s">
        <v>1411</v>
      </c>
      <c r="D16" s="182" t="s">
        <v>289</v>
      </c>
      <c r="E16" s="182" t="s">
        <v>1412</v>
      </c>
      <c r="F16" s="182" t="s">
        <v>534</v>
      </c>
      <c r="G16" s="182" t="s">
        <v>92</v>
      </c>
      <c r="H16" s="182" t="s">
        <v>1413</v>
      </c>
      <c r="I16" s="182" t="s">
        <v>1398</v>
      </c>
      <c r="J16" s="187" t="s">
        <v>853</v>
      </c>
      <c r="K16" s="187" t="s">
        <v>853</v>
      </c>
      <c r="L16" s="182" t="s">
        <v>1414</v>
      </c>
      <c r="M16" s="182" t="s">
        <v>1415</v>
      </c>
      <c r="N16" s="192">
        <v>1</v>
      </c>
      <c r="O16" s="193">
        <v>394419000</v>
      </c>
      <c r="P16" s="193">
        <v>50000000</v>
      </c>
      <c r="Q16" s="80" t="s">
        <v>94</v>
      </c>
      <c r="R16" s="77" t="s">
        <v>1416</v>
      </c>
      <c r="S16" s="196" t="s">
        <v>1403</v>
      </c>
    </row>
    <row r="17" spans="1:19" s="34" customFormat="1" ht="116.25" customHeight="1" x14ac:dyDescent="0.25">
      <c r="A17" s="34">
        <v>5</v>
      </c>
      <c r="B17" s="59" t="s">
        <v>1417</v>
      </c>
      <c r="C17" s="59" t="s">
        <v>1418</v>
      </c>
      <c r="D17" s="78" t="s">
        <v>289</v>
      </c>
      <c r="E17" s="59" t="s">
        <v>1412</v>
      </c>
      <c r="F17" s="80" t="s">
        <v>534</v>
      </c>
      <c r="G17" s="80" t="s">
        <v>92</v>
      </c>
      <c r="H17" s="59" t="s">
        <v>1413</v>
      </c>
      <c r="I17" s="217" t="s">
        <v>1398</v>
      </c>
      <c r="J17" s="80" t="s">
        <v>853</v>
      </c>
      <c r="K17" s="80" t="s">
        <v>853</v>
      </c>
      <c r="L17" s="218" t="s">
        <v>1414</v>
      </c>
      <c r="M17" s="78" t="s">
        <v>1415</v>
      </c>
      <c r="N17" s="78">
        <v>1</v>
      </c>
      <c r="O17" s="194">
        <v>26400000</v>
      </c>
      <c r="P17" s="194">
        <v>26400000</v>
      </c>
      <c r="Q17" s="80" t="s">
        <v>94</v>
      </c>
      <c r="R17" s="77" t="s">
        <v>1416</v>
      </c>
      <c r="S17" s="196" t="s">
        <v>1406</v>
      </c>
    </row>
    <row r="19" spans="1:19" ht="15" thickBot="1" x14ac:dyDescent="0.35"/>
    <row r="20" spans="1:19" s="34" customFormat="1" ht="19.5" customHeight="1" x14ac:dyDescent="0.25">
      <c r="B20" s="306" t="s">
        <v>1419</v>
      </c>
      <c r="C20" s="307"/>
      <c r="D20" s="307"/>
      <c r="E20" s="307"/>
      <c r="F20" s="307"/>
      <c r="G20" s="307"/>
      <c r="H20" s="307"/>
      <c r="I20" s="307"/>
      <c r="J20" s="307"/>
      <c r="K20" s="307"/>
      <c r="L20" s="307"/>
      <c r="M20" s="307"/>
      <c r="N20" s="307"/>
      <c r="O20" s="307"/>
      <c r="P20" s="307"/>
      <c r="Q20" s="307"/>
      <c r="R20" s="308"/>
      <c r="S20" s="134"/>
    </row>
    <row r="21" spans="1:19" s="34" customFormat="1" ht="15.75" customHeight="1" x14ac:dyDescent="0.25">
      <c r="B21" s="275" t="s">
        <v>7</v>
      </c>
      <c r="C21" s="276"/>
      <c r="D21" s="276"/>
      <c r="E21" s="276"/>
      <c r="F21" s="276"/>
      <c r="G21" s="276"/>
      <c r="H21" s="276"/>
      <c r="I21" s="276"/>
      <c r="J21" s="276"/>
      <c r="K21" s="276"/>
      <c r="L21" s="276"/>
      <c r="M21" s="276"/>
      <c r="N21" s="276"/>
      <c r="O21" s="276"/>
      <c r="P21" s="276"/>
      <c r="Q21" s="276"/>
      <c r="R21" s="277"/>
      <c r="S21" s="54"/>
    </row>
    <row r="22" spans="1:19" s="34" customFormat="1" ht="15.75" customHeight="1" x14ac:dyDescent="0.25">
      <c r="B22" s="281" t="s">
        <v>1420</v>
      </c>
      <c r="C22" s="282"/>
      <c r="D22" s="282"/>
      <c r="E22" s="282"/>
      <c r="F22" s="282"/>
      <c r="G22" s="282"/>
      <c r="H22" s="282"/>
      <c r="I22" s="282"/>
      <c r="J22" s="282"/>
      <c r="K22" s="282"/>
      <c r="L22" s="282"/>
      <c r="M22" s="282"/>
      <c r="N22" s="282"/>
      <c r="O22" s="282"/>
      <c r="P22" s="282"/>
      <c r="Q22" s="282"/>
      <c r="R22" s="283"/>
      <c r="S22" s="56"/>
    </row>
    <row r="23" spans="1:19" s="34" customFormat="1" ht="15.75" customHeight="1" x14ac:dyDescent="0.25">
      <c r="B23" s="275" t="s">
        <v>9</v>
      </c>
      <c r="C23" s="276"/>
      <c r="D23" s="276"/>
      <c r="E23" s="276"/>
      <c r="F23" s="276"/>
      <c r="G23" s="276"/>
      <c r="H23" s="276"/>
      <c r="I23" s="276"/>
      <c r="J23" s="276"/>
      <c r="K23" s="276"/>
      <c r="L23" s="276"/>
      <c r="M23" s="276"/>
      <c r="N23" s="276"/>
      <c r="O23" s="276"/>
      <c r="P23" s="276"/>
      <c r="Q23" s="276"/>
      <c r="R23" s="277"/>
      <c r="S23" s="54"/>
    </row>
    <row r="24" spans="1:19" s="34" customFormat="1" ht="15" customHeight="1" x14ac:dyDescent="0.25">
      <c r="B24" s="281" t="s">
        <v>1421</v>
      </c>
      <c r="C24" s="282"/>
      <c r="D24" s="282"/>
      <c r="E24" s="282"/>
      <c r="F24" s="282"/>
      <c r="G24" s="282"/>
      <c r="H24" s="282"/>
      <c r="I24" s="282"/>
      <c r="J24" s="282"/>
      <c r="K24" s="282"/>
      <c r="L24" s="282"/>
      <c r="M24" s="282"/>
      <c r="N24" s="282"/>
      <c r="O24" s="282"/>
      <c r="P24" s="282"/>
      <c r="Q24" s="282"/>
      <c r="R24" s="283"/>
      <c r="S24" s="56"/>
    </row>
    <row r="25" spans="1:19" s="34" customFormat="1" ht="15.75" customHeight="1" x14ac:dyDescent="0.25">
      <c r="B25" s="275" t="s">
        <v>65</v>
      </c>
      <c r="C25" s="276"/>
      <c r="D25" s="276"/>
      <c r="E25" s="276"/>
      <c r="F25" s="276"/>
      <c r="G25" s="276"/>
      <c r="H25" s="276"/>
      <c r="I25" s="276"/>
      <c r="J25" s="276"/>
      <c r="K25" s="276"/>
      <c r="L25" s="276"/>
      <c r="M25" s="276"/>
      <c r="N25" s="276"/>
      <c r="O25" s="276"/>
      <c r="P25" s="276"/>
      <c r="Q25" s="276"/>
      <c r="R25" s="277"/>
      <c r="S25" s="54"/>
    </row>
    <row r="26" spans="1:19" s="34" customFormat="1" thickBot="1" x14ac:dyDescent="0.3">
      <c r="B26" s="269" t="s">
        <v>1422</v>
      </c>
      <c r="C26" s="270"/>
      <c r="D26" s="270"/>
      <c r="E26" s="270"/>
      <c r="F26" s="270"/>
      <c r="G26" s="270"/>
      <c r="H26" s="270"/>
      <c r="I26" s="270"/>
      <c r="J26" s="270"/>
      <c r="K26" s="270"/>
      <c r="L26" s="270"/>
      <c r="M26" s="270"/>
      <c r="N26" s="270"/>
      <c r="O26" s="270"/>
      <c r="P26" s="270"/>
      <c r="Q26" s="270"/>
      <c r="R26" s="271"/>
      <c r="S26" s="127"/>
    </row>
    <row r="27" spans="1:19" s="2" customFormat="1" ht="33.75" customHeight="1" x14ac:dyDescent="0.3">
      <c r="B27" s="265" t="s">
        <v>13</v>
      </c>
      <c r="C27" s="273" t="s">
        <v>67</v>
      </c>
      <c r="D27" s="290" t="s">
        <v>68</v>
      </c>
      <c r="E27" s="291"/>
      <c r="F27" s="291"/>
      <c r="G27" s="291"/>
      <c r="H27" s="292"/>
      <c r="I27" s="266" t="s">
        <v>69</v>
      </c>
      <c r="J27" s="266"/>
      <c r="K27" s="272"/>
      <c r="L27" s="284" t="s">
        <v>70</v>
      </c>
      <c r="M27" s="278" t="s">
        <v>71</v>
      </c>
      <c r="N27" s="278" t="s">
        <v>72</v>
      </c>
      <c r="O27" s="279" t="s">
        <v>73</v>
      </c>
      <c r="P27" s="267"/>
      <c r="Q27" s="268"/>
      <c r="R27" s="293" t="s">
        <v>74</v>
      </c>
      <c r="S27" s="261" t="s">
        <v>75</v>
      </c>
    </row>
    <row r="28" spans="1:19" s="2" customFormat="1" ht="62.25" customHeight="1" x14ac:dyDescent="0.3">
      <c r="B28" s="286"/>
      <c r="C28" s="274"/>
      <c r="D28" s="49" t="s">
        <v>76</v>
      </c>
      <c r="E28" s="50" t="s">
        <v>77</v>
      </c>
      <c r="F28" s="50" t="s">
        <v>78</v>
      </c>
      <c r="G28" s="50" t="s">
        <v>79</v>
      </c>
      <c r="H28" s="51" t="s">
        <v>80</v>
      </c>
      <c r="I28" s="42" t="s">
        <v>81</v>
      </c>
      <c r="J28" s="42" t="s">
        <v>82</v>
      </c>
      <c r="K28" s="42" t="s">
        <v>83</v>
      </c>
      <c r="L28" s="285"/>
      <c r="M28" s="278"/>
      <c r="N28" s="278"/>
      <c r="O28" s="40" t="s">
        <v>84</v>
      </c>
      <c r="P28" s="40" t="s">
        <v>85</v>
      </c>
      <c r="Q28" s="40" t="s">
        <v>110</v>
      </c>
      <c r="R28" s="294"/>
      <c r="S28" s="261"/>
    </row>
    <row r="29" spans="1:19" s="34" customFormat="1" ht="184.5" customHeight="1" x14ac:dyDescent="0.25">
      <c r="A29" s="117">
        <v>6</v>
      </c>
      <c r="B29" s="181" t="s">
        <v>1423</v>
      </c>
      <c r="C29" s="182" t="s">
        <v>1411</v>
      </c>
      <c r="D29" s="182" t="s">
        <v>289</v>
      </c>
      <c r="E29" s="182" t="s">
        <v>1424</v>
      </c>
      <c r="F29" s="182" t="s">
        <v>670</v>
      </c>
      <c r="G29" s="182" t="s">
        <v>92</v>
      </c>
      <c r="H29" s="182" t="s">
        <v>1413</v>
      </c>
      <c r="I29" s="182" t="s">
        <v>1398</v>
      </c>
      <c r="J29" s="182" t="s">
        <v>1425</v>
      </c>
      <c r="K29" s="172" t="s">
        <v>1426</v>
      </c>
      <c r="L29" s="182" t="s">
        <v>1427</v>
      </c>
      <c r="M29" s="182" t="s">
        <v>1428</v>
      </c>
      <c r="N29" s="192">
        <v>1</v>
      </c>
      <c r="O29" s="182" t="s">
        <v>1429</v>
      </c>
      <c r="P29" s="182" t="s">
        <v>1429</v>
      </c>
      <c r="Q29" s="80" t="s">
        <v>94</v>
      </c>
      <c r="R29" s="197" t="s">
        <v>1430</v>
      </c>
      <c r="S29" s="195" t="s">
        <v>1403</v>
      </c>
    </row>
    <row r="30" spans="1:19" s="34" customFormat="1" ht="123" customHeight="1" x14ac:dyDescent="0.25">
      <c r="A30" s="116">
        <v>7</v>
      </c>
      <c r="B30" s="59" t="s">
        <v>1431</v>
      </c>
      <c r="C30" s="59" t="s">
        <v>1405</v>
      </c>
      <c r="D30" s="78" t="s">
        <v>289</v>
      </c>
      <c r="E30" s="59" t="s">
        <v>1424</v>
      </c>
      <c r="F30" s="80" t="s">
        <v>670</v>
      </c>
      <c r="G30" s="80" t="s">
        <v>92</v>
      </c>
      <c r="H30" s="59" t="s">
        <v>1413</v>
      </c>
      <c r="I30" s="59" t="s">
        <v>1398</v>
      </c>
      <c r="J30" s="80" t="s">
        <v>94</v>
      </c>
      <c r="K30" s="80" t="s">
        <v>94</v>
      </c>
      <c r="L30" s="59" t="s">
        <v>1427</v>
      </c>
      <c r="M30" s="78" t="s">
        <v>1428</v>
      </c>
      <c r="N30" s="78">
        <v>1</v>
      </c>
      <c r="O30" s="194">
        <v>26400000</v>
      </c>
      <c r="P30" s="194">
        <v>26400000</v>
      </c>
      <c r="Q30" s="80" t="s">
        <v>94</v>
      </c>
      <c r="R30" s="77" t="s">
        <v>1430</v>
      </c>
      <c r="S30" s="142" t="s">
        <v>1406</v>
      </c>
    </row>
    <row r="31" spans="1:19" s="34" customFormat="1" ht="132.75" customHeight="1" x14ac:dyDescent="0.25">
      <c r="A31" s="34">
        <v>8</v>
      </c>
      <c r="B31" s="181" t="s">
        <v>1432</v>
      </c>
      <c r="C31" s="182" t="s">
        <v>1433</v>
      </c>
      <c r="D31" s="182" t="s">
        <v>1434</v>
      </c>
      <c r="E31" s="182" t="s">
        <v>1435</v>
      </c>
      <c r="F31" s="182" t="s">
        <v>1436</v>
      </c>
      <c r="G31" s="182" t="s">
        <v>92</v>
      </c>
      <c r="H31" s="182" t="s">
        <v>1413</v>
      </c>
      <c r="I31" s="182" t="s">
        <v>1398</v>
      </c>
      <c r="J31" s="172" t="s">
        <v>1437</v>
      </c>
      <c r="K31" s="172" t="s">
        <v>1426</v>
      </c>
      <c r="L31" s="182" t="s">
        <v>1438</v>
      </c>
      <c r="M31" s="182" t="s">
        <v>1439</v>
      </c>
      <c r="N31" s="78">
        <v>1</v>
      </c>
      <c r="O31" s="193">
        <v>280644000</v>
      </c>
      <c r="P31" s="193">
        <v>50000000</v>
      </c>
      <c r="Q31" s="219" t="s">
        <v>94</v>
      </c>
      <c r="R31" s="77" t="s">
        <v>1430</v>
      </c>
      <c r="S31" s="144" t="s">
        <v>1440</v>
      </c>
    </row>
    <row r="34" spans="1:19" ht="15" thickBot="1" x14ac:dyDescent="0.35"/>
    <row r="35" spans="1:19" s="34" customFormat="1" ht="16.5" customHeight="1" x14ac:dyDescent="0.25">
      <c r="B35" s="306" t="s">
        <v>1441</v>
      </c>
      <c r="C35" s="307"/>
      <c r="D35" s="307"/>
      <c r="E35" s="307"/>
      <c r="F35" s="307"/>
      <c r="G35" s="307"/>
      <c r="H35" s="307"/>
      <c r="I35" s="307"/>
      <c r="J35" s="307"/>
      <c r="K35" s="307"/>
      <c r="L35" s="307"/>
      <c r="M35" s="307"/>
      <c r="N35" s="307"/>
      <c r="O35" s="307"/>
      <c r="P35" s="307"/>
      <c r="Q35" s="307"/>
      <c r="R35" s="308"/>
      <c r="S35" s="134"/>
    </row>
    <row r="36" spans="1:19" s="34" customFormat="1" ht="15.75" customHeight="1" x14ac:dyDescent="0.25">
      <c r="B36" s="275" t="s">
        <v>7</v>
      </c>
      <c r="C36" s="276"/>
      <c r="D36" s="276"/>
      <c r="E36" s="276"/>
      <c r="F36" s="276"/>
      <c r="G36" s="276"/>
      <c r="H36" s="276"/>
      <c r="I36" s="276"/>
      <c r="J36" s="276"/>
      <c r="K36" s="276"/>
      <c r="L36" s="276"/>
      <c r="M36" s="276"/>
      <c r="N36" s="276"/>
      <c r="O36" s="276"/>
      <c r="P36" s="276"/>
      <c r="Q36" s="276"/>
      <c r="R36" s="277"/>
      <c r="S36" s="54"/>
    </row>
    <row r="37" spans="1:19" s="34" customFormat="1" ht="15.75" customHeight="1" x14ac:dyDescent="0.25">
      <c r="B37" s="281" t="s">
        <v>1442</v>
      </c>
      <c r="C37" s="282"/>
      <c r="D37" s="282"/>
      <c r="E37" s="282"/>
      <c r="F37" s="282"/>
      <c r="G37" s="282"/>
      <c r="H37" s="282"/>
      <c r="I37" s="282"/>
      <c r="J37" s="282"/>
      <c r="K37" s="282"/>
      <c r="L37" s="282"/>
      <c r="M37" s="282"/>
      <c r="N37" s="282"/>
      <c r="O37" s="282"/>
      <c r="P37" s="282"/>
      <c r="Q37" s="282"/>
      <c r="R37" s="283"/>
      <c r="S37" s="56"/>
    </row>
    <row r="38" spans="1:19" s="34" customFormat="1" ht="15.75" customHeight="1" x14ac:dyDescent="0.25">
      <c r="B38" s="275" t="s">
        <v>9</v>
      </c>
      <c r="C38" s="276"/>
      <c r="D38" s="276"/>
      <c r="E38" s="276"/>
      <c r="F38" s="276"/>
      <c r="G38" s="276"/>
      <c r="H38" s="276"/>
      <c r="I38" s="276"/>
      <c r="J38" s="276"/>
      <c r="K38" s="276"/>
      <c r="L38" s="276"/>
      <c r="M38" s="276"/>
      <c r="N38" s="276"/>
      <c r="O38" s="276"/>
      <c r="P38" s="276"/>
      <c r="Q38" s="276"/>
      <c r="R38" s="277"/>
      <c r="S38" s="54"/>
    </row>
    <row r="39" spans="1:19" s="34" customFormat="1" ht="15" customHeight="1" x14ac:dyDescent="0.25">
      <c r="B39" s="281" t="s">
        <v>1443</v>
      </c>
      <c r="C39" s="282"/>
      <c r="D39" s="282"/>
      <c r="E39" s="282"/>
      <c r="F39" s="282"/>
      <c r="G39" s="282"/>
      <c r="H39" s="282"/>
      <c r="I39" s="282"/>
      <c r="J39" s="282"/>
      <c r="K39" s="282"/>
      <c r="L39" s="282"/>
      <c r="M39" s="282"/>
      <c r="N39" s="282"/>
      <c r="O39" s="282"/>
      <c r="P39" s="282"/>
      <c r="Q39" s="282"/>
      <c r="R39" s="283"/>
      <c r="S39" s="56"/>
    </row>
    <row r="40" spans="1:19" s="34" customFormat="1" ht="15.75" customHeight="1" x14ac:dyDescent="0.25">
      <c r="B40" s="275" t="s">
        <v>65</v>
      </c>
      <c r="C40" s="276"/>
      <c r="D40" s="276"/>
      <c r="E40" s="276"/>
      <c r="F40" s="276"/>
      <c r="G40" s="276"/>
      <c r="H40" s="276"/>
      <c r="I40" s="276"/>
      <c r="J40" s="276"/>
      <c r="K40" s="276"/>
      <c r="L40" s="276"/>
      <c r="M40" s="276"/>
      <c r="N40" s="276"/>
      <c r="O40" s="276"/>
      <c r="P40" s="276"/>
      <c r="Q40" s="276"/>
      <c r="R40" s="277"/>
      <c r="S40" s="54"/>
    </row>
    <row r="41" spans="1:19" s="34" customFormat="1" ht="30.75" customHeight="1" thickBot="1" x14ac:dyDescent="0.3">
      <c r="B41" s="269" t="s">
        <v>1444</v>
      </c>
      <c r="C41" s="270"/>
      <c r="D41" s="270"/>
      <c r="E41" s="270"/>
      <c r="F41" s="270"/>
      <c r="G41" s="270"/>
      <c r="H41" s="270"/>
      <c r="I41" s="270"/>
      <c r="J41" s="270"/>
      <c r="K41" s="270"/>
      <c r="L41" s="270"/>
      <c r="M41" s="270"/>
      <c r="N41" s="270"/>
      <c r="O41" s="270"/>
      <c r="P41" s="270"/>
      <c r="Q41" s="270"/>
      <c r="R41" s="271"/>
      <c r="S41" s="127"/>
    </row>
    <row r="42" spans="1:19" s="2" customFormat="1" ht="35.25" customHeight="1" x14ac:dyDescent="0.3">
      <c r="B42" s="265" t="s">
        <v>13</v>
      </c>
      <c r="C42" s="273" t="s">
        <v>67</v>
      </c>
      <c r="D42" s="290" t="s">
        <v>68</v>
      </c>
      <c r="E42" s="291"/>
      <c r="F42" s="291"/>
      <c r="G42" s="291"/>
      <c r="H42" s="292"/>
      <c r="I42" s="266" t="s">
        <v>69</v>
      </c>
      <c r="J42" s="266"/>
      <c r="K42" s="272"/>
      <c r="L42" s="284" t="s">
        <v>70</v>
      </c>
      <c r="M42" s="278" t="s">
        <v>71</v>
      </c>
      <c r="N42" s="278" t="s">
        <v>72</v>
      </c>
      <c r="O42" s="279" t="s">
        <v>73</v>
      </c>
      <c r="P42" s="267"/>
      <c r="Q42" s="268"/>
      <c r="R42" s="293" t="s">
        <v>74</v>
      </c>
      <c r="S42" s="261" t="s">
        <v>75</v>
      </c>
    </row>
    <row r="43" spans="1:19" s="2" customFormat="1" ht="59.25" customHeight="1" x14ac:dyDescent="0.3">
      <c r="B43" s="286"/>
      <c r="C43" s="274"/>
      <c r="D43" s="49" t="s">
        <v>76</v>
      </c>
      <c r="E43" s="50" t="s">
        <v>77</v>
      </c>
      <c r="F43" s="50" t="s">
        <v>78</v>
      </c>
      <c r="G43" s="50" t="s">
        <v>79</v>
      </c>
      <c r="H43" s="51" t="s">
        <v>80</v>
      </c>
      <c r="I43" s="42" t="s">
        <v>81</v>
      </c>
      <c r="J43" s="42" t="s">
        <v>82</v>
      </c>
      <c r="K43" s="42" t="s">
        <v>83</v>
      </c>
      <c r="L43" s="285"/>
      <c r="M43" s="278"/>
      <c r="N43" s="278"/>
      <c r="O43" s="40" t="s">
        <v>84</v>
      </c>
      <c r="P43" s="40" t="s">
        <v>85</v>
      </c>
      <c r="Q43" s="40" t="s">
        <v>110</v>
      </c>
      <c r="R43" s="294"/>
      <c r="S43" s="261"/>
    </row>
    <row r="44" spans="1:19" s="34" customFormat="1" ht="157.5" customHeight="1" x14ac:dyDescent="0.25">
      <c r="A44" s="34">
        <v>9</v>
      </c>
      <c r="B44" s="59" t="s">
        <v>1445</v>
      </c>
      <c r="C44" s="59" t="s">
        <v>1446</v>
      </c>
      <c r="D44" s="78" t="s">
        <v>289</v>
      </c>
      <c r="E44" s="59" t="s">
        <v>1447</v>
      </c>
      <c r="F44" s="80" t="s">
        <v>670</v>
      </c>
      <c r="G44" s="80" t="s">
        <v>92</v>
      </c>
      <c r="H44" s="59" t="s">
        <v>1201</v>
      </c>
      <c r="I44" s="59" t="s">
        <v>1448</v>
      </c>
      <c r="J44" s="80" t="s">
        <v>94</v>
      </c>
      <c r="K44" s="80" t="s">
        <v>94</v>
      </c>
      <c r="L44" s="59" t="s">
        <v>1449</v>
      </c>
      <c r="M44" s="78" t="s">
        <v>1450</v>
      </c>
      <c r="N44" s="78">
        <v>1</v>
      </c>
      <c r="O44" s="114">
        <v>0</v>
      </c>
      <c r="P44" s="114"/>
      <c r="Q44" s="80" t="s">
        <v>94</v>
      </c>
      <c r="R44" s="77" t="s">
        <v>1416</v>
      </c>
      <c r="S44" s="142" t="s">
        <v>1403</v>
      </c>
    </row>
    <row r="45" spans="1:19" s="34" customFormat="1" ht="108.75" customHeight="1" x14ac:dyDescent="0.25">
      <c r="A45" s="34">
        <v>10</v>
      </c>
      <c r="B45" s="59" t="s">
        <v>1451</v>
      </c>
      <c r="C45" s="59" t="s">
        <v>1418</v>
      </c>
      <c r="D45" s="78" t="s">
        <v>289</v>
      </c>
      <c r="E45" s="59" t="s">
        <v>1447</v>
      </c>
      <c r="F45" s="80" t="s">
        <v>670</v>
      </c>
      <c r="G45" s="80" t="s">
        <v>92</v>
      </c>
      <c r="H45" s="59" t="s">
        <v>1201</v>
      </c>
      <c r="I45" s="59" t="s">
        <v>1448</v>
      </c>
      <c r="J45" s="80" t="s">
        <v>94</v>
      </c>
      <c r="K45" s="80" t="s">
        <v>94</v>
      </c>
      <c r="L45" s="59" t="s">
        <v>1449</v>
      </c>
      <c r="M45" s="78" t="s">
        <v>1450</v>
      </c>
      <c r="N45" s="78">
        <v>1</v>
      </c>
      <c r="O45" s="168">
        <v>0</v>
      </c>
      <c r="P45" s="168">
        <v>0</v>
      </c>
      <c r="Q45" s="80" t="s">
        <v>94</v>
      </c>
      <c r="R45" s="77" t="s">
        <v>1416</v>
      </c>
      <c r="S45" s="142" t="s">
        <v>1406</v>
      </c>
    </row>
    <row r="46" spans="1:19" s="34" customFormat="1" ht="159" customHeight="1" x14ac:dyDescent="0.25">
      <c r="A46" s="34">
        <v>11</v>
      </c>
      <c r="B46" s="59" t="s">
        <v>1452</v>
      </c>
      <c r="C46" s="59" t="s">
        <v>1446</v>
      </c>
      <c r="D46" s="78" t="s">
        <v>289</v>
      </c>
      <c r="E46" s="59" t="s">
        <v>1453</v>
      </c>
      <c r="F46" s="80" t="s">
        <v>670</v>
      </c>
      <c r="G46" s="80" t="s">
        <v>92</v>
      </c>
      <c r="H46" s="59" t="s">
        <v>1201</v>
      </c>
      <c r="I46" s="59" t="s">
        <v>1448</v>
      </c>
      <c r="J46" s="80" t="s">
        <v>94</v>
      </c>
      <c r="K46" s="80" t="s">
        <v>94</v>
      </c>
      <c r="L46" s="59" t="s">
        <v>1454</v>
      </c>
      <c r="M46" s="78" t="s">
        <v>1455</v>
      </c>
      <c r="N46" s="78">
        <v>1</v>
      </c>
      <c r="O46" s="114"/>
      <c r="P46" s="114"/>
      <c r="Q46" s="80" t="s">
        <v>94</v>
      </c>
      <c r="R46" s="77" t="s">
        <v>1456</v>
      </c>
      <c r="S46" s="142" t="s">
        <v>1403</v>
      </c>
    </row>
    <row r="47" spans="1:19" s="34" customFormat="1" ht="126" customHeight="1" x14ac:dyDescent="0.25">
      <c r="A47" s="34">
        <v>12</v>
      </c>
      <c r="B47" s="59" t="s">
        <v>1457</v>
      </c>
      <c r="C47" s="59" t="s">
        <v>1418</v>
      </c>
      <c r="D47" s="78" t="s">
        <v>289</v>
      </c>
      <c r="E47" s="59" t="s">
        <v>1453</v>
      </c>
      <c r="F47" s="80" t="s">
        <v>670</v>
      </c>
      <c r="G47" s="80" t="s">
        <v>92</v>
      </c>
      <c r="H47" s="59" t="s">
        <v>1201</v>
      </c>
      <c r="I47" s="59" t="s">
        <v>1448</v>
      </c>
      <c r="J47" s="80" t="s">
        <v>94</v>
      </c>
      <c r="K47" s="80" t="s">
        <v>94</v>
      </c>
      <c r="L47" s="59" t="s">
        <v>1454</v>
      </c>
      <c r="M47" s="78" t="s">
        <v>1455</v>
      </c>
      <c r="N47" s="78">
        <v>1</v>
      </c>
      <c r="O47" s="168">
        <v>0</v>
      </c>
      <c r="P47" s="168">
        <v>0</v>
      </c>
      <c r="Q47" s="80" t="s">
        <v>94</v>
      </c>
      <c r="R47" s="77" t="s">
        <v>1456</v>
      </c>
      <c r="S47" s="142" t="s">
        <v>1406</v>
      </c>
    </row>
    <row r="48" spans="1:19" s="34" customFormat="1" ht="177" customHeight="1" x14ac:dyDescent="0.25">
      <c r="A48" s="34">
        <v>13</v>
      </c>
      <c r="B48" s="59" t="s">
        <v>1458</v>
      </c>
      <c r="C48" s="59" t="s">
        <v>1446</v>
      </c>
      <c r="D48" s="78" t="s">
        <v>289</v>
      </c>
      <c r="E48" s="59" t="s">
        <v>1459</v>
      </c>
      <c r="F48" s="80" t="s">
        <v>534</v>
      </c>
      <c r="G48" s="80" t="s">
        <v>92</v>
      </c>
      <c r="H48" s="59" t="s">
        <v>1460</v>
      </c>
      <c r="I48" s="59" t="s">
        <v>1448</v>
      </c>
      <c r="J48" s="80" t="s">
        <v>94</v>
      </c>
      <c r="K48" s="80" t="s">
        <v>94</v>
      </c>
      <c r="L48" s="59" t="s">
        <v>1461</v>
      </c>
      <c r="M48" s="78" t="s">
        <v>1462</v>
      </c>
      <c r="N48" s="78">
        <v>1</v>
      </c>
      <c r="O48" s="114">
        <v>185411000</v>
      </c>
      <c r="P48" s="114">
        <v>50000000</v>
      </c>
      <c r="Q48" s="80" t="s">
        <v>94</v>
      </c>
      <c r="R48" s="77" t="s">
        <v>1456</v>
      </c>
      <c r="S48" s="142" t="s">
        <v>1403</v>
      </c>
    </row>
    <row r="49" spans="1:19" s="34" customFormat="1" ht="108.75" customHeight="1" x14ac:dyDescent="0.25">
      <c r="A49" s="34">
        <v>14</v>
      </c>
      <c r="B49" s="59" t="s">
        <v>1463</v>
      </c>
      <c r="C49" s="59" t="s">
        <v>1418</v>
      </c>
      <c r="D49" s="78" t="s">
        <v>289</v>
      </c>
      <c r="E49" s="59" t="s">
        <v>1459</v>
      </c>
      <c r="F49" s="80" t="s">
        <v>534</v>
      </c>
      <c r="G49" s="80" t="s">
        <v>92</v>
      </c>
      <c r="H49" s="59" t="s">
        <v>1460</v>
      </c>
      <c r="I49" s="59" t="s">
        <v>1448</v>
      </c>
      <c r="J49" s="80" t="s">
        <v>94</v>
      </c>
      <c r="K49" s="80" t="s">
        <v>94</v>
      </c>
      <c r="L49" s="59" t="s">
        <v>1461</v>
      </c>
      <c r="M49" s="78" t="s">
        <v>1462</v>
      </c>
      <c r="N49" s="78">
        <v>1</v>
      </c>
      <c r="O49" s="168">
        <v>0</v>
      </c>
      <c r="P49" s="168">
        <v>0</v>
      </c>
      <c r="Q49" s="80" t="s">
        <v>94</v>
      </c>
      <c r="R49" s="77" t="s">
        <v>1456</v>
      </c>
      <c r="S49" s="142" t="s">
        <v>1406</v>
      </c>
    </row>
    <row r="50" spans="1:19" s="34" customFormat="1" ht="111" customHeight="1" x14ac:dyDescent="0.25">
      <c r="A50" s="34">
        <v>15</v>
      </c>
      <c r="B50" s="59" t="s">
        <v>1464</v>
      </c>
      <c r="C50" s="59" t="s">
        <v>1465</v>
      </c>
      <c r="D50" s="78" t="s">
        <v>289</v>
      </c>
      <c r="E50" s="59" t="s">
        <v>1459</v>
      </c>
      <c r="F50" s="80" t="s">
        <v>534</v>
      </c>
      <c r="G50" s="80" t="s">
        <v>92</v>
      </c>
      <c r="H50" s="59" t="s">
        <v>1460</v>
      </c>
      <c r="I50" s="59" t="s">
        <v>1448</v>
      </c>
      <c r="J50" s="59" t="s">
        <v>853</v>
      </c>
      <c r="K50" s="59" t="s">
        <v>853</v>
      </c>
      <c r="L50" s="59" t="s">
        <v>1461</v>
      </c>
      <c r="M50" s="78" t="s">
        <v>1462</v>
      </c>
      <c r="N50" s="78">
        <v>1</v>
      </c>
      <c r="O50" s="59">
        <v>0</v>
      </c>
      <c r="P50" s="59">
        <v>0</v>
      </c>
      <c r="Q50" s="80" t="s">
        <v>94</v>
      </c>
      <c r="R50" s="77" t="s">
        <v>1456</v>
      </c>
      <c r="S50" s="142" t="s">
        <v>1466</v>
      </c>
    </row>
    <row r="51" spans="1:19" ht="15.6" x14ac:dyDescent="0.3">
      <c r="B51" s="201"/>
    </row>
  </sheetData>
  <autoFilter ref="B4:S17" xr:uid="{00000000-0001-0000-0E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51">
    <mergeCell ref="S11:S12"/>
    <mergeCell ref="M27:M28"/>
    <mergeCell ref="N27:N28"/>
    <mergeCell ref="S27:S28"/>
    <mergeCell ref="B39:R39"/>
    <mergeCell ref="B23:R23"/>
    <mergeCell ref="B24:R24"/>
    <mergeCell ref="C27:C28"/>
    <mergeCell ref="D27:H27"/>
    <mergeCell ref="L27:L28"/>
    <mergeCell ref="R27:R28"/>
    <mergeCell ref="B25:R25"/>
    <mergeCell ref="B26:R26"/>
    <mergeCell ref="B35:R35"/>
    <mergeCell ref="B36:R36"/>
    <mergeCell ref="M11:M12"/>
    <mergeCell ref="S42:S43"/>
    <mergeCell ref="R42:R43"/>
    <mergeCell ref="M42:M43"/>
    <mergeCell ref="O42:Q42"/>
    <mergeCell ref="N42:N43"/>
    <mergeCell ref="B41:R41"/>
    <mergeCell ref="B42:B43"/>
    <mergeCell ref="C42:C43"/>
    <mergeCell ref="D42:H42"/>
    <mergeCell ref="I42:K42"/>
    <mergeCell ref="L42:L43"/>
    <mergeCell ref="B40:R40"/>
    <mergeCell ref="B38:R38"/>
    <mergeCell ref="B37:R37"/>
    <mergeCell ref="I27:K27"/>
    <mergeCell ref="B20:R20"/>
    <mergeCell ref="B21:R21"/>
    <mergeCell ref="O27:Q27"/>
    <mergeCell ref="B27:B28"/>
    <mergeCell ref="B22:R22"/>
    <mergeCell ref="B2:R2"/>
    <mergeCell ref="B10:R10"/>
    <mergeCell ref="B11:B12"/>
    <mergeCell ref="D11:H11"/>
    <mergeCell ref="L11:L12"/>
    <mergeCell ref="B4:R4"/>
    <mergeCell ref="C11:C12"/>
    <mergeCell ref="I11:K11"/>
    <mergeCell ref="B6:I6"/>
    <mergeCell ref="R11:R12"/>
    <mergeCell ref="B7:R7"/>
    <mergeCell ref="B8:R8"/>
    <mergeCell ref="B9:R9"/>
    <mergeCell ref="O11:Q11"/>
    <mergeCell ref="N11:N12"/>
  </mergeCells>
  <hyperlinks>
    <hyperlink ref="S50" r:id="rId1" xr:uid="{9B0AB8BA-5727-4604-8F88-6B7B232E882A}"/>
    <hyperlink ref="S14" r:id="rId2" xr:uid="{E1635435-323E-4896-99AA-8417BEF85860}"/>
    <hyperlink ref="S17" r:id="rId3" xr:uid="{D21EB329-9842-46A4-BDF8-235A78DD9E44}"/>
    <hyperlink ref="S30" r:id="rId4" xr:uid="{0EAD779E-FD46-4A16-B71E-B235B3826C6A}"/>
    <hyperlink ref="S49" r:id="rId5" xr:uid="{A8CD6F7A-4F79-4DE0-9E2F-E6462FD94DD8}"/>
    <hyperlink ref="S47" r:id="rId6" xr:uid="{43B0EC91-8565-49EB-87CF-7EC19925D63C}"/>
    <hyperlink ref="S45" r:id="rId7" xr:uid="{9296135B-5319-476A-8C8F-B7BEA35C47B4}"/>
    <hyperlink ref="S15" r:id="rId8" xr:uid="{ECB6C823-9A01-4E13-9C52-A16267C28F4D}"/>
    <hyperlink ref="S29" r:id="rId9" xr:uid="{8DB2A5F8-041F-4567-904B-2962AAD24B1F}"/>
    <hyperlink ref="S44" r:id="rId10" xr:uid="{FDEF4CB8-CCB7-435C-978C-2933DB698D86}"/>
    <hyperlink ref="S46" r:id="rId11" xr:uid="{F09AC9F1-F19F-47DD-972D-C650C8B93BF2}"/>
    <hyperlink ref="S48" r:id="rId12" xr:uid="{F16C085D-8C44-4725-828B-98ECE0BE17EF}"/>
    <hyperlink ref="S16" r:id="rId13" xr:uid="{85D29DC9-75A6-4133-A43A-FF871BF2CB14}"/>
    <hyperlink ref="S13" r:id="rId14" xr:uid="{82D10267-E649-41B2-8DAE-608FFA38CA19}"/>
  </hyperlinks>
  <pageMargins left="0.7" right="0.7" top="0.75" bottom="0.75" header="0.3" footer="0.3"/>
  <pageSetup paperSize="9" fitToHeight="0" orientation="portrait"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2:S51"/>
  <sheetViews>
    <sheetView zoomScale="120" zoomScaleNormal="120" workbookViewId="0">
      <selection activeCell="A27" sqref="A27"/>
    </sheetView>
  </sheetViews>
  <sheetFormatPr baseColWidth="10" defaultColWidth="9.109375" defaultRowHeight="14.4" x14ac:dyDescent="0.3"/>
  <cols>
    <col min="1" max="1" width="3.109375" style="81" customWidth="1"/>
    <col min="2" max="2" width="42.88671875" style="81" customWidth="1"/>
    <col min="3" max="3" width="68.44140625" style="81" customWidth="1"/>
    <col min="4" max="4" width="12" style="81" customWidth="1"/>
    <col min="5" max="5" width="14.33203125" style="81" customWidth="1"/>
    <col min="6" max="8" width="11.44140625" style="81" customWidth="1"/>
    <col min="9" max="9" width="33" style="81" customWidth="1"/>
    <col min="10" max="10" width="15.109375" style="81" customWidth="1"/>
    <col min="11" max="11" width="16.44140625" style="81" customWidth="1"/>
    <col min="12" max="12" width="16.109375" style="81" customWidth="1"/>
    <col min="13" max="13" width="35" style="81" customWidth="1"/>
    <col min="14" max="14" width="37.88671875" style="81" customWidth="1"/>
    <col min="15" max="16" width="16.109375" style="81" customWidth="1"/>
    <col min="17" max="17" width="26.44140625" style="81" customWidth="1"/>
    <col min="18" max="18" width="11.44140625" style="81" customWidth="1"/>
    <col min="19" max="19" width="60.88671875" style="81" customWidth="1"/>
    <col min="20" max="256" width="11.44140625" customWidth="1"/>
  </cols>
  <sheetData>
    <row r="2" spans="1:19" x14ac:dyDescent="0.3">
      <c r="B2" s="350" t="s">
        <v>1467</v>
      </c>
      <c r="C2" s="350"/>
      <c r="D2" s="350"/>
      <c r="E2" s="350"/>
      <c r="F2" s="350"/>
      <c r="G2" s="350"/>
      <c r="H2" s="350"/>
      <c r="I2" s="350"/>
      <c r="J2" s="350"/>
      <c r="K2" s="350"/>
      <c r="L2" s="350"/>
      <c r="M2" s="350"/>
      <c r="N2" s="350"/>
      <c r="O2" s="350"/>
      <c r="P2" s="350"/>
      <c r="Q2" s="350"/>
      <c r="R2" s="350"/>
      <c r="S2" s="130"/>
    </row>
    <row r="3" spans="1:19" ht="15" thickBot="1" x14ac:dyDescent="0.35"/>
    <row r="4" spans="1:19" s="34" customFormat="1" ht="20.399999999999999" customHeight="1" x14ac:dyDescent="0.25">
      <c r="A4" s="82"/>
      <c r="B4" s="351" t="s">
        <v>1468</v>
      </c>
      <c r="C4" s="352"/>
      <c r="D4" s="352"/>
      <c r="E4" s="352"/>
      <c r="F4" s="352"/>
      <c r="G4" s="352"/>
      <c r="H4" s="352"/>
      <c r="I4" s="352"/>
      <c r="J4" s="352"/>
      <c r="K4" s="352"/>
      <c r="L4" s="352"/>
      <c r="M4" s="352"/>
      <c r="N4" s="352"/>
      <c r="O4" s="352"/>
      <c r="P4" s="352"/>
      <c r="Q4" s="352"/>
      <c r="R4" s="353"/>
      <c r="S4" s="136"/>
    </row>
    <row r="5" spans="1:19" s="34" customFormat="1" ht="15.75" customHeight="1" x14ac:dyDescent="0.25">
      <c r="A5" s="82"/>
      <c r="B5" s="275" t="s">
        <v>7</v>
      </c>
      <c r="C5" s="276"/>
      <c r="D5" s="276"/>
      <c r="E5" s="276"/>
      <c r="F5" s="276"/>
      <c r="G5" s="276"/>
      <c r="H5" s="276"/>
      <c r="I5" s="276"/>
      <c r="J5" s="276"/>
      <c r="K5" s="276"/>
      <c r="L5" s="276"/>
      <c r="M5" s="276"/>
      <c r="N5" s="276"/>
      <c r="O5" s="276"/>
      <c r="P5" s="276"/>
      <c r="Q5" s="276"/>
      <c r="R5" s="277"/>
      <c r="S5" s="54"/>
    </row>
    <row r="6" spans="1:19" s="34" customFormat="1" ht="15.75" customHeight="1" x14ac:dyDescent="0.25">
      <c r="A6" s="82"/>
      <c r="B6" s="281" t="s">
        <v>1469</v>
      </c>
      <c r="C6" s="282"/>
      <c r="D6" s="282"/>
      <c r="E6" s="282"/>
      <c r="F6" s="282"/>
      <c r="G6" s="282"/>
      <c r="H6" s="282"/>
      <c r="I6" s="282"/>
      <c r="J6" s="282"/>
      <c r="K6" s="282"/>
      <c r="L6" s="282"/>
      <c r="M6" s="282"/>
      <c r="N6" s="282"/>
      <c r="O6" s="282"/>
      <c r="P6" s="282"/>
      <c r="Q6" s="282"/>
      <c r="R6" s="283"/>
      <c r="S6" s="56"/>
    </row>
    <row r="7" spans="1:19" s="34" customFormat="1" ht="15.75" customHeight="1" x14ac:dyDescent="0.25">
      <c r="A7" s="82"/>
      <c r="B7" s="275" t="s">
        <v>9</v>
      </c>
      <c r="C7" s="276"/>
      <c r="D7" s="276"/>
      <c r="E7" s="276"/>
      <c r="F7" s="276"/>
      <c r="G7" s="276"/>
      <c r="H7" s="276"/>
      <c r="I7" s="276"/>
      <c r="J7" s="276"/>
      <c r="K7" s="276"/>
      <c r="L7" s="276"/>
      <c r="M7" s="276"/>
      <c r="N7" s="276"/>
      <c r="O7" s="276"/>
      <c r="P7" s="276"/>
      <c r="Q7" s="276"/>
      <c r="R7" s="277"/>
      <c r="S7" s="54"/>
    </row>
    <row r="8" spans="1:19" s="34" customFormat="1" ht="15" customHeight="1" x14ac:dyDescent="0.25">
      <c r="A8" s="82"/>
      <c r="B8" s="281" t="s">
        <v>1470</v>
      </c>
      <c r="C8" s="282"/>
      <c r="D8" s="282"/>
      <c r="E8" s="282"/>
      <c r="F8" s="282"/>
      <c r="G8" s="282"/>
      <c r="H8" s="282"/>
      <c r="I8" s="282"/>
      <c r="J8" s="282"/>
      <c r="K8" s="282"/>
      <c r="L8" s="282"/>
      <c r="M8" s="282"/>
      <c r="N8" s="282"/>
      <c r="O8" s="282"/>
      <c r="P8" s="282"/>
      <c r="Q8" s="282"/>
      <c r="R8" s="283"/>
      <c r="S8" s="56"/>
    </row>
    <row r="9" spans="1:19" s="34" customFormat="1" ht="15.75" customHeight="1" x14ac:dyDescent="0.25">
      <c r="A9" s="82"/>
      <c r="B9" s="275" t="s">
        <v>65</v>
      </c>
      <c r="C9" s="276"/>
      <c r="D9" s="276"/>
      <c r="E9" s="276"/>
      <c r="F9" s="276"/>
      <c r="G9" s="276"/>
      <c r="H9" s="276"/>
      <c r="I9" s="276"/>
      <c r="J9" s="276"/>
      <c r="K9" s="276"/>
      <c r="L9" s="276"/>
      <c r="M9" s="276"/>
      <c r="N9" s="276"/>
      <c r="O9" s="276"/>
      <c r="P9" s="276"/>
      <c r="Q9" s="276"/>
      <c r="R9" s="277"/>
      <c r="S9" s="54"/>
    </row>
    <row r="10" spans="1:19" s="34" customFormat="1" ht="67.2" customHeight="1" thickBot="1" x14ac:dyDescent="0.3">
      <c r="A10" s="82"/>
      <c r="B10" s="269" t="s">
        <v>1471</v>
      </c>
      <c r="C10" s="270"/>
      <c r="D10" s="270"/>
      <c r="E10" s="270"/>
      <c r="F10" s="270"/>
      <c r="G10" s="270"/>
      <c r="H10" s="270"/>
      <c r="I10" s="270"/>
      <c r="J10" s="270"/>
      <c r="K10" s="270"/>
      <c r="L10" s="270"/>
      <c r="M10" s="270"/>
      <c r="N10" s="270"/>
      <c r="O10" s="270"/>
      <c r="P10" s="270"/>
      <c r="Q10" s="270"/>
      <c r="R10" s="271"/>
      <c r="S10" s="127"/>
    </row>
    <row r="11" spans="1:19" s="2" customFormat="1" ht="33.75" customHeight="1" x14ac:dyDescent="0.3">
      <c r="B11" s="354" t="s">
        <v>13</v>
      </c>
      <c r="C11" s="356" t="s">
        <v>67</v>
      </c>
      <c r="D11" s="358" t="s">
        <v>68</v>
      </c>
      <c r="E11" s="359"/>
      <c r="F11" s="359"/>
      <c r="G11" s="359"/>
      <c r="H11" s="360"/>
      <c r="I11" s="361" t="s">
        <v>69</v>
      </c>
      <c r="J11" s="361"/>
      <c r="K11" s="362"/>
      <c r="L11" s="363" t="s">
        <v>70</v>
      </c>
      <c r="M11" s="278" t="s">
        <v>71</v>
      </c>
      <c r="N11" s="278" t="s">
        <v>72</v>
      </c>
      <c r="O11" s="365" t="s">
        <v>73</v>
      </c>
      <c r="P11" s="366"/>
      <c r="Q11" s="367"/>
      <c r="R11" s="368" t="s">
        <v>74</v>
      </c>
      <c r="S11" s="261" t="s">
        <v>75</v>
      </c>
    </row>
    <row r="12" spans="1:19" s="2" customFormat="1" ht="76.5" customHeight="1" x14ac:dyDescent="0.3">
      <c r="B12" s="355"/>
      <c r="C12" s="357"/>
      <c r="D12" s="118" t="s">
        <v>76</v>
      </c>
      <c r="E12" s="119" t="s">
        <v>77</v>
      </c>
      <c r="F12" s="119" t="s">
        <v>78</v>
      </c>
      <c r="G12" s="119" t="s">
        <v>79</v>
      </c>
      <c r="H12" s="120" t="s">
        <v>80</v>
      </c>
      <c r="I12" s="42" t="s">
        <v>81</v>
      </c>
      <c r="J12" s="83" t="s">
        <v>82</v>
      </c>
      <c r="K12" s="83" t="s">
        <v>83</v>
      </c>
      <c r="L12" s="364"/>
      <c r="M12" s="278"/>
      <c r="N12" s="278"/>
      <c r="O12" s="84" t="s">
        <v>84</v>
      </c>
      <c r="P12" s="84" t="s">
        <v>85</v>
      </c>
      <c r="Q12" s="84" t="s">
        <v>110</v>
      </c>
      <c r="R12" s="369"/>
      <c r="S12" s="261"/>
    </row>
    <row r="13" spans="1:19" s="34" customFormat="1" ht="151.5" customHeight="1" x14ac:dyDescent="0.25">
      <c r="A13" s="82">
        <v>1</v>
      </c>
      <c r="B13" s="59" t="s">
        <v>1472</v>
      </c>
      <c r="C13" s="59" t="s">
        <v>1473</v>
      </c>
      <c r="D13" s="78" t="s">
        <v>1474</v>
      </c>
      <c r="E13" s="59" t="s">
        <v>1475</v>
      </c>
      <c r="F13" s="80" t="s">
        <v>1476</v>
      </c>
      <c r="G13" s="80" t="s">
        <v>92</v>
      </c>
      <c r="H13" s="59" t="s">
        <v>1064</v>
      </c>
      <c r="I13" s="59" t="s">
        <v>1477</v>
      </c>
      <c r="J13" s="59" t="s">
        <v>199</v>
      </c>
      <c r="K13" s="59" t="s">
        <v>199</v>
      </c>
      <c r="L13" s="59" t="s">
        <v>1478</v>
      </c>
      <c r="M13" s="62" t="s">
        <v>1479</v>
      </c>
      <c r="N13" s="62" t="s">
        <v>1480</v>
      </c>
      <c r="O13" s="208">
        <v>26633000</v>
      </c>
      <c r="P13" s="208">
        <v>13316500</v>
      </c>
      <c r="Q13" s="59" t="s">
        <v>199</v>
      </c>
      <c r="R13" s="121" t="s">
        <v>16</v>
      </c>
      <c r="S13" s="121" t="s">
        <v>1481</v>
      </c>
    </row>
    <row r="14" spans="1:19" s="34" customFormat="1" ht="125.25" customHeight="1" x14ac:dyDescent="0.25">
      <c r="A14" s="82">
        <v>2</v>
      </c>
      <c r="B14" s="59" t="s">
        <v>1482</v>
      </c>
      <c r="C14" s="59" t="s">
        <v>1483</v>
      </c>
      <c r="D14" s="78" t="s">
        <v>1484</v>
      </c>
      <c r="E14" s="59" t="s">
        <v>1485</v>
      </c>
      <c r="F14" s="80" t="s">
        <v>1476</v>
      </c>
      <c r="G14" s="80" t="s">
        <v>92</v>
      </c>
      <c r="H14" s="59" t="s">
        <v>1064</v>
      </c>
      <c r="I14" s="59" t="s">
        <v>1486</v>
      </c>
      <c r="J14" s="59" t="s">
        <v>199</v>
      </c>
      <c r="K14" s="59" t="s">
        <v>199</v>
      </c>
      <c r="L14" s="59" t="s">
        <v>1478</v>
      </c>
      <c r="M14" s="62" t="s">
        <v>1487</v>
      </c>
      <c r="N14" s="62" t="s">
        <v>1480</v>
      </c>
      <c r="O14" s="208">
        <v>32367000</v>
      </c>
      <c r="P14" s="209">
        <v>32367000</v>
      </c>
      <c r="Q14" s="59" t="s">
        <v>199</v>
      </c>
      <c r="R14" s="121" t="s">
        <v>16</v>
      </c>
      <c r="S14" s="121" t="s">
        <v>1481</v>
      </c>
    </row>
    <row r="15" spans="1:19" s="34" customFormat="1" ht="166.5" customHeight="1" x14ac:dyDescent="0.25">
      <c r="A15" s="82">
        <v>3</v>
      </c>
      <c r="B15" s="59" t="s">
        <v>1488</v>
      </c>
      <c r="C15" s="59" t="s">
        <v>1489</v>
      </c>
      <c r="D15" s="78" t="s">
        <v>1490</v>
      </c>
      <c r="E15" s="59" t="s">
        <v>1491</v>
      </c>
      <c r="F15" s="80" t="s">
        <v>486</v>
      </c>
      <c r="G15" s="80" t="s">
        <v>92</v>
      </c>
      <c r="H15" s="59" t="s">
        <v>1064</v>
      </c>
      <c r="I15" s="59" t="s">
        <v>1486</v>
      </c>
      <c r="J15" s="59" t="s">
        <v>199</v>
      </c>
      <c r="K15" s="59" t="s">
        <v>199</v>
      </c>
      <c r="L15" s="59" t="s">
        <v>1478</v>
      </c>
      <c r="M15" s="62" t="s">
        <v>1492</v>
      </c>
      <c r="N15" s="62" t="s">
        <v>1480</v>
      </c>
      <c r="O15" s="208">
        <v>87580000</v>
      </c>
      <c r="P15" s="208">
        <v>43790000</v>
      </c>
      <c r="Q15" s="59" t="s">
        <v>199</v>
      </c>
      <c r="R15" s="121" t="s">
        <v>16</v>
      </c>
      <c r="S15" s="121" t="s">
        <v>1481</v>
      </c>
    </row>
    <row r="16" spans="1:19" s="34" customFormat="1" ht="163.95" customHeight="1" x14ac:dyDescent="0.25">
      <c r="A16" s="82">
        <v>4</v>
      </c>
      <c r="B16" s="59" t="s">
        <v>1493</v>
      </c>
      <c r="C16" s="59" t="s">
        <v>1494</v>
      </c>
      <c r="D16" s="78" t="s">
        <v>1495</v>
      </c>
      <c r="E16" s="59" t="s">
        <v>1496</v>
      </c>
      <c r="F16" s="80" t="s">
        <v>486</v>
      </c>
      <c r="G16" s="80" t="s">
        <v>92</v>
      </c>
      <c r="H16" s="59" t="s">
        <v>1064</v>
      </c>
      <c r="I16" s="59" t="s">
        <v>1486</v>
      </c>
      <c r="J16" s="59" t="s">
        <v>199</v>
      </c>
      <c r="K16" s="59" t="s">
        <v>199</v>
      </c>
      <c r="L16" s="59" t="s">
        <v>1478</v>
      </c>
      <c r="M16" s="62" t="s">
        <v>1492</v>
      </c>
      <c r="N16" s="62" t="s">
        <v>1480</v>
      </c>
      <c r="O16" s="208">
        <v>108432000</v>
      </c>
      <c r="P16" s="208">
        <v>54216000</v>
      </c>
      <c r="Q16" s="59" t="s">
        <v>199</v>
      </c>
      <c r="R16" s="121" t="s">
        <v>1497</v>
      </c>
      <c r="S16" s="121" t="s">
        <v>1481</v>
      </c>
    </row>
    <row r="17" spans="1:19" s="34" customFormat="1" ht="169.5" customHeight="1" x14ac:dyDescent="0.25">
      <c r="A17" s="82">
        <v>5</v>
      </c>
      <c r="B17" s="59" t="s">
        <v>1498</v>
      </c>
      <c r="C17" s="59" t="s">
        <v>1499</v>
      </c>
      <c r="D17" s="78" t="s">
        <v>1495</v>
      </c>
      <c r="E17" s="80" t="s">
        <v>1496</v>
      </c>
      <c r="F17" s="80" t="s">
        <v>486</v>
      </c>
      <c r="G17" s="80" t="s">
        <v>92</v>
      </c>
      <c r="H17" s="59" t="s">
        <v>1064</v>
      </c>
      <c r="I17" s="59" t="s">
        <v>1486</v>
      </c>
      <c r="J17" s="59" t="s">
        <v>199</v>
      </c>
      <c r="K17" s="59" t="s">
        <v>199</v>
      </c>
      <c r="L17" s="59" t="s">
        <v>1500</v>
      </c>
      <c r="M17" s="62" t="s">
        <v>1492</v>
      </c>
      <c r="N17" s="59" t="s">
        <v>1501</v>
      </c>
      <c r="O17" s="122">
        <v>2134439000</v>
      </c>
      <c r="P17" s="122">
        <v>2134439000</v>
      </c>
      <c r="Q17" s="59" t="s">
        <v>1502</v>
      </c>
      <c r="R17" s="121" t="s">
        <v>1497</v>
      </c>
      <c r="S17" s="144" t="s">
        <v>1575</v>
      </c>
    </row>
    <row r="19" spans="1:19" ht="15" thickBot="1" x14ac:dyDescent="0.35"/>
    <row r="20" spans="1:19" s="34" customFormat="1" ht="21" customHeight="1" x14ac:dyDescent="0.25">
      <c r="A20" s="82"/>
      <c r="B20" s="351" t="s">
        <v>1503</v>
      </c>
      <c r="C20" s="352"/>
      <c r="D20" s="352"/>
      <c r="E20" s="352"/>
      <c r="F20" s="352"/>
      <c r="G20" s="352"/>
      <c r="H20" s="352"/>
      <c r="I20" s="352"/>
      <c r="J20" s="352"/>
      <c r="K20" s="352"/>
      <c r="L20" s="352"/>
      <c r="M20" s="352"/>
      <c r="N20" s="352"/>
      <c r="O20" s="352"/>
      <c r="P20" s="352"/>
      <c r="Q20" s="352"/>
      <c r="R20" s="353"/>
      <c r="S20" s="136"/>
    </row>
    <row r="21" spans="1:19" s="34" customFormat="1" ht="15.75" customHeight="1" x14ac:dyDescent="0.25">
      <c r="A21" s="82"/>
      <c r="B21" s="275" t="s">
        <v>7</v>
      </c>
      <c r="C21" s="276"/>
      <c r="D21" s="276"/>
      <c r="E21" s="276"/>
      <c r="F21" s="276"/>
      <c r="G21" s="276"/>
      <c r="H21" s="276"/>
      <c r="I21" s="276"/>
      <c r="J21" s="276"/>
      <c r="K21" s="276"/>
      <c r="L21" s="276"/>
      <c r="M21" s="276"/>
      <c r="N21" s="276"/>
      <c r="O21" s="276"/>
      <c r="P21" s="276"/>
      <c r="Q21" s="276"/>
      <c r="R21" s="277"/>
      <c r="S21" s="54"/>
    </row>
    <row r="22" spans="1:19" s="34" customFormat="1" ht="15.75" customHeight="1" x14ac:dyDescent="0.25">
      <c r="A22" s="82"/>
      <c r="B22" s="281" t="s">
        <v>1504</v>
      </c>
      <c r="C22" s="282"/>
      <c r="D22" s="282"/>
      <c r="E22" s="282"/>
      <c r="F22" s="282"/>
      <c r="G22" s="282"/>
      <c r="H22" s="282"/>
      <c r="I22" s="282"/>
      <c r="J22" s="282"/>
      <c r="K22" s="282"/>
      <c r="L22" s="282"/>
      <c r="M22" s="282"/>
      <c r="N22" s="282"/>
      <c r="O22" s="282"/>
      <c r="P22" s="282"/>
      <c r="Q22" s="282"/>
      <c r="R22" s="283"/>
      <c r="S22" s="56"/>
    </row>
    <row r="23" spans="1:19" s="34" customFormat="1" ht="15.75" customHeight="1" x14ac:dyDescent="0.25">
      <c r="A23" s="82"/>
      <c r="B23" s="275" t="s">
        <v>9</v>
      </c>
      <c r="C23" s="276"/>
      <c r="D23" s="276"/>
      <c r="E23" s="276"/>
      <c r="F23" s="276"/>
      <c r="G23" s="276"/>
      <c r="H23" s="276"/>
      <c r="I23" s="276"/>
      <c r="J23" s="276"/>
      <c r="K23" s="276"/>
      <c r="L23" s="276"/>
      <c r="M23" s="276"/>
      <c r="N23" s="276"/>
      <c r="O23" s="276"/>
      <c r="P23" s="276"/>
      <c r="Q23" s="276"/>
      <c r="R23" s="277"/>
      <c r="S23" s="54"/>
    </row>
    <row r="24" spans="1:19" s="34" customFormat="1" ht="30" customHeight="1" x14ac:dyDescent="0.25">
      <c r="A24" s="82"/>
      <c r="B24" s="281" t="s">
        <v>1505</v>
      </c>
      <c r="C24" s="282"/>
      <c r="D24" s="282"/>
      <c r="E24" s="282"/>
      <c r="F24" s="282"/>
      <c r="G24" s="282"/>
      <c r="H24" s="282"/>
      <c r="I24" s="282"/>
      <c r="J24" s="282"/>
      <c r="K24" s="282"/>
      <c r="L24" s="282"/>
      <c r="M24" s="282"/>
      <c r="N24" s="282"/>
      <c r="O24" s="282"/>
      <c r="P24" s="282"/>
      <c r="Q24" s="282"/>
      <c r="R24" s="283"/>
      <c r="S24" s="56"/>
    </row>
    <row r="25" spans="1:19" s="34" customFormat="1" ht="15.75" customHeight="1" x14ac:dyDescent="0.25">
      <c r="A25" s="82"/>
      <c r="B25" s="275" t="s">
        <v>65</v>
      </c>
      <c r="C25" s="276"/>
      <c r="D25" s="276"/>
      <c r="E25" s="276"/>
      <c r="F25" s="276"/>
      <c r="G25" s="276"/>
      <c r="H25" s="276"/>
      <c r="I25" s="276"/>
      <c r="J25" s="276"/>
      <c r="K25" s="276"/>
      <c r="L25" s="276"/>
      <c r="M25" s="276"/>
      <c r="N25" s="276"/>
      <c r="O25" s="276"/>
      <c r="P25" s="276"/>
      <c r="Q25" s="276"/>
      <c r="R25" s="277"/>
      <c r="S25" s="54"/>
    </row>
    <row r="26" spans="1:19" s="34" customFormat="1" ht="48" customHeight="1" thickBot="1" x14ac:dyDescent="0.3">
      <c r="A26" s="82"/>
      <c r="B26" s="269" t="s">
        <v>1506</v>
      </c>
      <c r="C26" s="270"/>
      <c r="D26" s="270"/>
      <c r="E26" s="270"/>
      <c r="F26" s="270"/>
      <c r="G26" s="270"/>
      <c r="H26" s="270"/>
      <c r="I26" s="270"/>
      <c r="J26" s="270"/>
      <c r="K26" s="270"/>
      <c r="L26" s="270"/>
      <c r="M26" s="270"/>
      <c r="N26" s="270"/>
      <c r="O26" s="270"/>
      <c r="P26" s="270"/>
      <c r="Q26" s="270"/>
      <c r="R26" s="271"/>
      <c r="S26" s="127"/>
    </row>
    <row r="27" spans="1:19" s="2" customFormat="1" ht="33.75" customHeight="1" x14ac:dyDescent="0.3">
      <c r="B27" s="354" t="s">
        <v>13</v>
      </c>
      <c r="C27" s="356" t="s">
        <v>67</v>
      </c>
      <c r="D27" s="358" t="s">
        <v>68</v>
      </c>
      <c r="E27" s="359"/>
      <c r="F27" s="359"/>
      <c r="G27" s="359"/>
      <c r="H27" s="360"/>
      <c r="I27" s="361" t="s">
        <v>69</v>
      </c>
      <c r="J27" s="361"/>
      <c r="K27" s="362"/>
      <c r="L27" s="363" t="s">
        <v>70</v>
      </c>
      <c r="M27" s="278" t="s">
        <v>71</v>
      </c>
      <c r="N27" s="278" t="s">
        <v>72</v>
      </c>
      <c r="O27" s="365" t="s">
        <v>73</v>
      </c>
      <c r="P27" s="366"/>
      <c r="Q27" s="367"/>
      <c r="R27" s="368" t="s">
        <v>74</v>
      </c>
      <c r="S27" s="261" t="s">
        <v>75</v>
      </c>
    </row>
    <row r="28" spans="1:19" s="2" customFormat="1" ht="90.75" customHeight="1" x14ac:dyDescent="0.3">
      <c r="B28" s="355"/>
      <c r="C28" s="357"/>
      <c r="D28" s="118" t="s">
        <v>76</v>
      </c>
      <c r="E28" s="119" t="s">
        <v>77</v>
      </c>
      <c r="F28" s="119" t="s">
        <v>78</v>
      </c>
      <c r="G28" s="119" t="s">
        <v>79</v>
      </c>
      <c r="H28" s="120" t="s">
        <v>80</v>
      </c>
      <c r="I28" s="42" t="s">
        <v>81</v>
      </c>
      <c r="J28" s="83" t="s">
        <v>82</v>
      </c>
      <c r="K28" s="83" t="s">
        <v>83</v>
      </c>
      <c r="L28" s="364"/>
      <c r="M28" s="278"/>
      <c r="N28" s="278"/>
      <c r="O28" s="84" t="s">
        <v>84</v>
      </c>
      <c r="P28" s="84" t="s">
        <v>85</v>
      </c>
      <c r="Q28" s="84" t="s">
        <v>110</v>
      </c>
      <c r="R28" s="369"/>
      <c r="S28" s="261"/>
    </row>
    <row r="29" spans="1:19" s="34" customFormat="1" ht="124.5" customHeight="1" x14ac:dyDescent="0.25">
      <c r="A29" s="82">
        <v>6</v>
      </c>
      <c r="B29" s="59" t="s">
        <v>1507</v>
      </c>
      <c r="C29" s="59" t="s">
        <v>1483</v>
      </c>
      <c r="D29" s="78" t="s">
        <v>1508</v>
      </c>
      <c r="E29" s="59" t="s">
        <v>1509</v>
      </c>
      <c r="F29" s="80" t="s">
        <v>1476</v>
      </c>
      <c r="G29" s="80" t="s">
        <v>92</v>
      </c>
      <c r="H29" s="59" t="s">
        <v>1064</v>
      </c>
      <c r="I29" s="59" t="s">
        <v>536</v>
      </c>
      <c r="J29" s="59" t="s">
        <v>199</v>
      </c>
      <c r="K29" s="59" t="s">
        <v>199</v>
      </c>
      <c r="L29" s="59" t="s">
        <v>1510</v>
      </c>
      <c r="M29" s="62" t="s">
        <v>1511</v>
      </c>
      <c r="N29" s="62" t="s">
        <v>1480</v>
      </c>
      <c r="O29" s="208">
        <v>108432000</v>
      </c>
      <c r="P29" s="208">
        <v>54216000</v>
      </c>
      <c r="Q29" s="59" t="s">
        <v>199</v>
      </c>
      <c r="R29" s="121" t="s">
        <v>16</v>
      </c>
      <c r="S29" s="121" t="s">
        <v>1481</v>
      </c>
    </row>
    <row r="30" spans="1:19" s="34" customFormat="1" ht="110.25" customHeight="1" x14ac:dyDescent="0.25">
      <c r="A30" s="82">
        <v>7</v>
      </c>
      <c r="B30" s="59" t="s">
        <v>1512</v>
      </c>
      <c r="C30" s="59" t="s">
        <v>1513</v>
      </c>
      <c r="D30" s="78" t="s">
        <v>1514</v>
      </c>
      <c r="E30" s="59" t="s">
        <v>1515</v>
      </c>
      <c r="F30" s="80" t="s">
        <v>1476</v>
      </c>
      <c r="G30" s="80" t="s">
        <v>92</v>
      </c>
      <c r="H30" s="59" t="s">
        <v>1064</v>
      </c>
      <c r="I30" s="59" t="s">
        <v>536</v>
      </c>
      <c r="J30" s="59" t="s">
        <v>199</v>
      </c>
      <c r="K30" s="59" t="s">
        <v>199</v>
      </c>
      <c r="L30" s="59" t="s">
        <v>1510</v>
      </c>
      <c r="M30" s="62" t="s">
        <v>1516</v>
      </c>
      <c r="N30" s="62" t="s">
        <v>1480</v>
      </c>
      <c r="O30" s="114">
        <v>0</v>
      </c>
      <c r="P30" s="114">
        <v>0</v>
      </c>
      <c r="Q30" s="59" t="s">
        <v>199</v>
      </c>
      <c r="R30" s="121" t="s">
        <v>16</v>
      </c>
      <c r="S30" s="121" t="s">
        <v>1481</v>
      </c>
    </row>
    <row r="31" spans="1:19" s="34" customFormat="1" ht="369.75" customHeight="1" x14ac:dyDescent="0.25">
      <c r="A31" s="82">
        <v>8</v>
      </c>
      <c r="B31" s="59" t="s">
        <v>1517</v>
      </c>
      <c r="C31" s="59" t="s">
        <v>1518</v>
      </c>
      <c r="D31" s="78" t="s">
        <v>1514</v>
      </c>
      <c r="E31" s="59" t="s">
        <v>1519</v>
      </c>
      <c r="F31" s="80" t="s">
        <v>486</v>
      </c>
      <c r="G31" s="80" t="s">
        <v>92</v>
      </c>
      <c r="H31" s="59" t="s">
        <v>1064</v>
      </c>
      <c r="I31" s="59" t="s">
        <v>536</v>
      </c>
      <c r="J31" s="59" t="s">
        <v>199</v>
      </c>
      <c r="K31" s="59" t="s">
        <v>199</v>
      </c>
      <c r="L31" s="59" t="s">
        <v>1520</v>
      </c>
      <c r="M31" s="62" t="s">
        <v>1521</v>
      </c>
      <c r="N31" s="62" t="s">
        <v>1480</v>
      </c>
      <c r="O31" s="114">
        <v>0</v>
      </c>
      <c r="P31" s="114">
        <v>0</v>
      </c>
      <c r="Q31" s="59" t="s">
        <v>199</v>
      </c>
      <c r="R31" s="121" t="s">
        <v>1522</v>
      </c>
      <c r="S31" s="121" t="s">
        <v>1481</v>
      </c>
    </row>
    <row r="32" spans="1:19" s="34" customFormat="1" ht="126.75" customHeight="1" x14ac:dyDescent="0.25">
      <c r="A32" s="82">
        <v>9</v>
      </c>
      <c r="B32" s="59" t="s">
        <v>1523</v>
      </c>
      <c r="C32" s="59" t="s">
        <v>1524</v>
      </c>
      <c r="D32" s="78" t="s">
        <v>1525</v>
      </c>
      <c r="E32" s="59" t="s">
        <v>1526</v>
      </c>
      <c r="F32" s="80" t="s">
        <v>1476</v>
      </c>
      <c r="G32" s="80" t="s">
        <v>92</v>
      </c>
      <c r="H32" s="59" t="s">
        <v>1064</v>
      </c>
      <c r="I32" s="59" t="s">
        <v>1527</v>
      </c>
      <c r="J32" s="59" t="s">
        <v>199</v>
      </c>
      <c r="K32" s="59" t="s">
        <v>199</v>
      </c>
      <c r="L32" s="59" t="s">
        <v>1528</v>
      </c>
      <c r="M32" s="62" t="s">
        <v>1529</v>
      </c>
      <c r="N32" s="62" t="s">
        <v>1480</v>
      </c>
      <c r="O32" s="210">
        <v>82003000</v>
      </c>
      <c r="P32" s="123"/>
      <c r="Q32" s="59" t="s">
        <v>199</v>
      </c>
      <c r="R32" s="121" t="s">
        <v>16</v>
      </c>
      <c r="S32" s="142" t="s">
        <v>1530</v>
      </c>
    </row>
    <row r="33" spans="1:19" s="34" customFormat="1" ht="119.25" customHeight="1" x14ac:dyDescent="0.25">
      <c r="A33" s="82">
        <v>10</v>
      </c>
      <c r="B33" s="59" t="s">
        <v>1531</v>
      </c>
      <c r="C33" s="59" t="s">
        <v>1532</v>
      </c>
      <c r="D33" s="78" t="s">
        <v>1533</v>
      </c>
      <c r="E33" s="59" t="s">
        <v>1534</v>
      </c>
      <c r="F33" s="80" t="s">
        <v>486</v>
      </c>
      <c r="G33" s="80" t="s">
        <v>92</v>
      </c>
      <c r="H33" s="59" t="s">
        <v>1064</v>
      </c>
      <c r="I33" s="59" t="s">
        <v>536</v>
      </c>
      <c r="J33" s="59" t="s">
        <v>199</v>
      </c>
      <c r="K33" s="59" t="s">
        <v>199</v>
      </c>
      <c r="L33" s="59" t="s">
        <v>1510</v>
      </c>
      <c r="M33" s="62" t="s">
        <v>1535</v>
      </c>
      <c r="N33" s="62" t="s">
        <v>1480</v>
      </c>
      <c r="O33" s="210">
        <v>61198000</v>
      </c>
      <c r="P33" s="123">
        <v>0</v>
      </c>
      <c r="Q33" s="59" t="s">
        <v>199</v>
      </c>
      <c r="R33" s="121" t="s">
        <v>16</v>
      </c>
      <c r="S33" s="121" t="s">
        <v>1481</v>
      </c>
    </row>
    <row r="34" spans="1:19" s="34" customFormat="1" ht="110.25" customHeight="1" x14ac:dyDescent="0.25">
      <c r="A34" s="82">
        <v>11</v>
      </c>
      <c r="B34" s="59" t="s">
        <v>1536</v>
      </c>
      <c r="C34" s="59" t="s">
        <v>1537</v>
      </c>
      <c r="D34" s="78" t="s">
        <v>1538</v>
      </c>
      <c r="E34" s="59" t="s">
        <v>1539</v>
      </c>
      <c r="F34" s="80" t="s">
        <v>486</v>
      </c>
      <c r="G34" s="80" t="s">
        <v>92</v>
      </c>
      <c r="H34" s="59" t="s">
        <v>1064</v>
      </c>
      <c r="I34" s="59" t="s">
        <v>536</v>
      </c>
      <c r="J34" s="59" t="s">
        <v>199</v>
      </c>
      <c r="K34" s="59" t="s">
        <v>199</v>
      </c>
      <c r="L34" s="59" t="s">
        <v>1540</v>
      </c>
      <c r="M34" s="62" t="s">
        <v>1541</v>
      </c>
      <c r="N34" s="62" t="s">
        <v>1480</v>
      </c>
      <c r="O34" s="210">
        <v>173801000</v>
      </c>
      <c r="P34" s="210">
        <v>86900500</v>
      </c>
      <c r="Q34" s="59" t="s">
        <v>199</v>
      </c>
      <c r="R34" s="121" t="s">
        <v>16</v>
      </c>
      <c r="S34" s="121" t="s">
        <v>1481</v>
      </c>
    </row>
    <row r="36" spans="1:19" ht="15" thickBot="1" x14ac:dyDescent="0.35"/>
    <row r="37" spans="1:19" s="34" customFormat="1" ht="18.75" customHeight="1" x14ac:dyDescent="0.25">
      <c r="A37" s="82"/>
      <c r="B37" s="351" t="s">
        <v>1542</v>
      </c>
      <c r="C37" s="352"/>
      <c r="D37" s="352"/>
      <c r="E37" s="352"/>
      <c r="F37" s="352"/>
      <c r="G37" s="352"/>
      <c r="H37" s="352"/>
      <c r="I37" s="352"/>
      <c r="J37" s="352"/>
      <c r="K37" s="352"/>
      <c r="L37" s="352"/>
      <c r="M37" s="352"/>
      <c r="N37" s="352"/>
      <c r="O37" s="352"/>
      <c r="P37" s="352"/>
      <c r="Q37" s="352"/>
      <c r="R37" s="353"/>
      <c r="S37" s="136"/>
    </row>
    <row r="38" spans="1:19" s="34" customFormat="1" ht="15.75" customHeight="1" x14ac:dyDescent="0.25">
      <c r="A38" s="82"/>
      <c r="B38" s="275" t="s">
        <v>7</v>
      </c>
      <c r="C38" s="276"/>
      <c r="D38" s="276"/>
      <c r="E38" s="276"/>
      <c r="F38" s="276"/>
      <c r="G38" s="276"/>
      <c r="H38" s="276"/>
      <c r="I38" s="276"/>
      <c r="J38" s="276"/>
      <c r="K38" s="276"/>
      <c r="L38" s="276"/>
      <c r="M38" s="276"/>
      <c r="N38" s="276"/>
      <c r="O38" s="276"/>
      <c r="P38" s="276"/>
      <c r="Q38" s="276"/>
      <c r="R38" s="277"/>
      <c r="S38" s="54"/>
    </row>
    <row r="39" spans="1:19" s="34" customFormat="1" ht="15.75" customHeight="1" x14ac:dyDescent="0.25">
      <c r="A39" s="82"/>
      <c r="B39" s="281" t="s">
        <v>1543</v>
      </c>
      <c r="C39" s="282"/>
      <c r="D39" s="282"/>
      <c r="E39" s="282"/>
      <c r="F39" s="282"/>
      <c r="G39" s="282"/>
      <c r="H39" s="282"/>
      <c r="I39" s="282"/>
      <c r="J39" s="282"/>
      <c r="K39" s="282"/>
      <c r="L39" s="282"/>
      <c r="M39" s="282"/>
      <c r="N39" s="282"/>
      <c r="O39" s="282"/>
      <c r="P39" s="282"/>
      <c r="Q39" s="282"/>
      <c r="R39" s="283"/>
      <c r="S39" s="56"/>
    </row>
    <row r="40" spans="1:19" s="34" customFormat="1" ht="15.75" customHeight="1" x14ac:dyDescent="0.25">
      <c r="A40" s="82"/>
      <c r="B40" s="275" t="s">
        <v>9</v>
      </c>
      <c r="C40" s="276"/>
      <c r="D40" s="276"/>
      <c r="E40" s="276"/>
      <c r="F40" s="276"/>
      <c r="G40" s="276"/>
      <c r="H40" s="276"/>
      <c r="I40" s="276"/>
      <c r="J40" s="276"/>
      <c r="K40" s="276"/>
      <c r="L40" s="276"/>
      <c r="M40" s="276"/>
      <c r="N40" s="276"/>
      <c r="O40" s="276"/>
      <c r="P40" s="276"/>
      <c r="Q40" s="276"/>
      <c r="R40" s="277"/>
      <c r="S40" s="54"/>
    </row>
    <row r="41" spans="1:19" s="34" customFormat="1" ht="17.25" customHeight="1" x14ac:dyDescent="0.25">
      <c r="A41" s="82"/>
      <c r="B41" s="281" t="s">
        <v>1544</v>
      </c>
      <c r="C41" s="282"/>
      <c r="D41" s="282"/>
      <c r="E41" s="282"/>
      <c r="F41" s="282"/>
      <c r="G41" s="282"/>
      <c r="H41" s="282"/>
      <c r="I41" s="282"/>
      <c r="J41" s="282"/>
      <c r="K41" s="282"/>
      <c r="L41" s="282"/>
      <c r="M41" s="282"/>
      <c r="N41" s="282"/>
      <c r="O41" s="282"/>
      <c r="P41" s="282"/>
      <c r="Q41" s="282"/>
      <c r="R41" s="283"/>
      <c r="S41" s="56"/>
    </row>
    <row r="42" spans="1:19" s="34" customFormat="1" ht="15.75" customHeight="1" x14ac:dyDescent="0.25">
      <c r="A42" s="82"/>
      <c r="B42" s="275" t="s">
        <v>65</v>
      </c>
      <c r="C42" s="276"/>
      <c r="D42" s="276"/>
      <c r="E42" s="276"/>
      <c r="F42" s="276"/>
      <c r="G42" s="276"/>
      <c r="H42" s="276"/>
      <c r="I42" s="276"/>
      <c r="J42" s="276"/>
      <c r="K42" s="276"/>
      <c r="L42" s="276"/>
      <c r="M42" s="276"/>
      <c r="N42" s="276"/>
      <c r="O42" s="276"/>
      <c r="P42" s="276"/>
      <c r="Q42" s="276"/>
      <c r="R42" s="277"/>
      <c r="S42" s="54"/>
    </row>
    <row r="43" spans="1:19" s="34" customFormat="1" ht="35.25" customHeight="1" thickBot="1" x14ac:dyDescent="0.3">
      <c r="A43" s="82"/>
      <c r="B43" s="269" t="s">
        <v>1545</v>
      </c>
      <c r="C43" s="270"/>
      <c r="D43" s="270"/>
      <c r="E43" s="270"/>
      <c r="F43" s="270"/>
      <c r="G43" s="270"/>
      <c r="H43" s="270"/>
      <c r="I43" s="270"/>
      <c r="J43" s="270"/>
      <c r="K43" s="270"/>
      <c r="L43" s="270"/>
      <c r="M43" s="270"/>
      <c r="N43" s="270"/>
      <c r="O43" s="270"/>
      <c r="P43" s="270"/>
      <c r="Q43" s="270"/>
      <c r="R43" s="271"/>
      <c r="S43" s="127"/>
    </row>
    <row r="44" spans="1:19" s="2" customFormat="1" ht="37.5" customHeight="1" x14ac:dyDescent="0.3">
      <c r="B44" s="354" t="s">
        <v>13</v>
      </c>
      <c r="C44" s="356" t="s">
        <v>67</v>
      </c>
      <c r="D44" s="358" t="s">
        <v>68</v>
      </c>
      <c r="E44" s="359"/>
      <c r="F44" s="359"/>
      <c r="G44" s="359"/>
      <c r="H44" s="360"/>
      <c r="I44" s="361" t="s">
        <v>69</v>
      </c>
      <c r="J44" s="361"/>
      <c r="K44" s="362"/>
      <c r="L44" s="363" t="s">
        <v>70</v>
      </c>
      <c r="M44" s="278" t="s">
        <v>71</v>
      </c>
      <c r="N44" s="278" t="s">
        <v>72</v>
      </c>
      <c r="O44" s="365" t="s">
        <v>73</v>
      </c>
      <c r="P44" s="366"/>
      <c r="Q44" s="367"/>
      <c r="R44" s="370" t="s">
        <v>74</v>
      </c>
      <c r="S44" s="261" t="s">
        <v>75</v>
      </c>
    </row>
    <row r="45" spans="1:19" s="2" customFormat="1" ht="71.25" customHeight="1" x14ac:dyDescent="0.3">
      <c r="B45" s="355"/>
      <c r="C45" s="357"/>
      <c r="D45" s="118" t="s">
        <v>76</v>
      </c>
      <c r="E45" s="119" t="s">
        <v>77</v>
      </c>
      <c r="F45" s="119" t="s">
        <v>78</v>
      </c>
      <c r="G45" s="119" t="s">
        <v>79</v>
      </c>
      <c r="H45" s="120" t="s">
        <v>80</v>
      </c>
      <c r="I45" s="42" t="s">
        <v>81</v>
      </c>
      <c r="J45" s="83" t="s">
        <v>82</v>
      </c>
      <c r="K45" s="83" t="s">
        <v>83</v>
      </c>
      <c r="L45" s="364"/>
      <c r="M45" s="278"/>
      <c r="N45" s="278"/>
      <c r="O45" s="84" t="s">
        <v>84</v>
      </c>
      <c r="P45" s="84" t="s">
        <v>85</v>
      </c>
      <c r="Q45" s="84" t="s">
        <v>110</v>
      </c>
      <c r="R45" s="371"/>
      <c r="S45" s="261"/>
    </row>
    <row r="46" spans="1:19" s="34" customFormat="1" ht="133.19999999999999" customHeight="1" x14ac:dyDescent="0.25">
      <c r="A46" s="82">
        <v>12</v>
      </c>
      <c r="B46" s="59" t="s">
        <v>1546</v>
      </c>
      <c r="C46" s="59" t="s">
        <v>1547</v>
      </c>
      <c r="D46" s="78" t="s">
        <v>1548</v>
      </c>
      <c r="E46" s="59" t="s">
        <v>1549</v>
      </c>
      <c r="F46" s="80" t="s">
        <v>486</v>
      </c>
      <c r="G46" s="80" t="s">
        <v>92</v>
      </c>
      <c r="H46" s="59" t="s">
        <v>1064</v>
      </c>
      <c r="I46" s="59" t="s">
        <v>1486</v>
      </c>
      <c r="J46" s="59" t="s">
        <v>199</v>
      </c>
      <c r="K46" s="59" t="s">
        <v>199</v>
      </c>
      <c r="L46" s="59" t="s">
        <v>1528</v>
      </c>
      <c r="M46" s="62" t="s">
        <v>1550</v>
      </c>
      <c r="N46" s="62">
        <v>1</v>
      </c>
      <c r="O46" s="208">
        <v>115051000</v>
      </c>
      <c r="P46" s="208">
        <v>57525500</v>
      </c>
      <c r="Q46" s="59" t="s">
        <v>726</v>
      </c>
      <c r="R46" s="121" t="s">
        <v>16</v>
      </c>
      <c r="S46" s="142" t="s">
        <v>1551</v>
      </c>
    </row>
    <row r="47" spans="1:19" s="34" customFormat="1" ht="103.5" customHeight="1" x14ac:dyDescent="0.25">
      <c r="A47" s="82">
        <v>13</v>
      </c>
      <c r="B47" s="59" t="s">
        <v>1552</v>
      </c>
      <c r="C47" s="59" t="s">
        <v>1553</v>
      </c>
      <c r="D47" s="78" t="s">
        <v>1554</v>
      </c>
      <c r="E47" s="59" t="s">
        <v>1549</v>
      </c>
      <c r="F47" s="80" t="s">
        <v>1476</v>
      </c>
      <c r="G47" s="80" t="s">
        <v>92</v>
      </c>
      <c r="H47" s="59" t="s">
        <v>1064</v>
      </c>
      <c r="I47" s="59" t="s">
        <v>1486</v>
      </c>
      <c r="J47" s="59" t="s">
        <v>199</v>
      </c>
      <c r="K47" s="59" t="s">
        <v>199</v>
      </c>
      <c r="L47" s="59" t="s">
        <v>1555</v>
      </c>
      <c r="M47" s="62" t="s">
        <v>1556</v>
      </c>
      <c r="N47" s="62">
        <v>1</v>
      </c>
      <c r="O47" s="114">
        <v>105397000</v>
      </c>
      <c r="P47" s="114">
        <v>52698500</v>
      </c>
      <c r="Q47" s="59" t="s">
        <v>726</v>
      </c>
      <c r="R47" s="121" t="s">
        <v>16</v>
      </c>
      <c r="S47" s="142" t="s">
        <v>1557</v>
      </c>
    </row>
    <row r="48" spans="1:19" s="34" customFormat="1" ht="111.75" customHeight="1" x14ac:dyDescent="0.25">
      <c r="A48" s="82">
        <v>14</v>
      </c>
      <c r="B48" s="59" t="s">
        <v>1558</v>
      </c>
      <c r="C48" s="59" t="s">
        <v>1559</v>
      </c>
      <c r="D48" s="78" t="s">
        <v>1560</v>
      </c>
      <c r="E48" s="59" t="s">
        <v>1549</v>
      </c>
      <c r="F48" s="80" t="s">
        <v>486</v>
      </c>
      <c r="G48" s="80" t="s">
        <v>92</v>
      </c>
      <c r="H48" s="59" t="s">
        <v>1064</v>
      </c>
      <c r="I48" s="59" t="s">
        <v>1486</v>
      </c>
      <c r="J48" s="59" t="s">
        <v>199</v>
      </c>
      <c r="K48" s="59" t="s">
        <v>199</v>
      </c>
      <c r="L48" s="59" t="s">
        <v>1555</v>
      </c>
      <c r="M48" s="62" t="s">
        <v>1561</v>
      </c>
      <c r="N48" s="62">
        <v>1</v>
      </c>
      <c r="O48" s="114">
        <v>59475000</v>
      </c>
      <c r="P48" s="114">
        <v>29737500</v>
      </c>
      <c r="Q48" s="59" t="s">
        <v>726</v>
      </c>
      <c r="R48" s="121" t="s">
        <v>16</v>
      </c>
      <c r="S48" s="142" t="s">
        <v>1562</v>
      </c>
    </row>
    <row r="49" spans="1:19" s="34" customFormat="1" ht="144" customHeight="1" x14ac:dyDescent="0.25">
      <c r="A49" s="82">
        <v>15</v>
      </c>
      <c r="B49" s="59" t="s">
        <v>1563</v>
      </c>
      <c r="C49" s="59" t="s">
        <v>1564</v>
      </c>
      <c r="D49" s="78" t="s">
        <v>1560</v>
      </c>
      <c r="E49" s="59" t="s">
        <v>1549</v>
      </c>
      <c r="F49" s="80" t="s">
        <v>486</v>
      </c>
      <c r="G49" s="80" t="s">
        <v>92</v>
      </c>
      <c r="H49" s="59" t="s">
        <v>1064</v>
      </c>
      <c r="I49" s="59" t="s">
        <v>1486</v>
      </c>
      <c r="J49" s="59" t="s">
        <v>199</v>
      </c>
      <c r="K49" s="59" t="s">
        <v>199</v>
      </c>
      <c r="L49" s="59" t="s">
        <v>1555</v>
      </c>
      <c r="M49" s="62" t="s">
        <v>1565</v>
      </c>
      <c r="N49" s="62" t="s">
        <v>1480</v>
      </c>
      <c r="O49" s="114">
        <v>41546000</v>
      </c>
      <c r="P49" s="114">
        <v>41546000</v>
      </c>
      <c r="Q49" s="59" t="s">
        <v>726</v>
      </c>
      <c r="R49" s="121" t="s">
        <v>16</v>
      </c>
      <c r="S49" s="121" t="s">
        <v>1481</v>
      </c>
    </row>
    <row r="50" spans="1:19" s="34" customFormat="1" ht="166.5" customHeight="1" x14ac:dyDescent="0.25">
      <c r="A50" s="82">
        <v>16</v>
      </c>
      <c r="B50" s="59" t="s">
        <v>1566</v>
      </c>
      <c r="C50" s="59" t="s">
        <v>1567</v>
      </c>
      <c r="D50" s="78" t="s">
        <v>1560</v>
      </c>
      <c r="E50" s="59" t="s">
        <v>1549</v>
      </c>
      <c r="F50" s="80" t="s">
        <v>486</v>
      </c>
      <c r="G50" s="80" t="s">
        <v>92</v>
      </c>
      <c r="H50" s="59" t="s">
        <v>1064</v>
      </c>
      <c r="I50" s="59" t="s">
        <v>1486</v>
      </c>
      <c r="J50" s="59" t="s">
        <v>199</v>
      </c>
      <c r="K50" s="59" t="s">
        <v>199</v>
      </c>
      <c r="L50" s="59" t="s">
        <v>1555</v>
      </c>
      <c r="M50" s="62" t="s">
        <v>1568</v>
      </c>
      <c r="N50" s="62">
        <v>1</v>
      </c>
      <c r="O50" s="114">
        <v>108659000</v>
      </c>
      <c r="P50" s="114">
        <v>54329500</v>
      </c>
      <c r="Q50" s="59" t="s">
        <v>726</v>
      </c>
      <c r="R50" s="121" t="s">
        <v>16</v>
      </c>
      <c r="S50" s="142" t="s">
        <v>1569</v>
      </c>
    </row>
    <row r="51" spans="1:19" s="34" customFormat="1" ht="110.25" customHeight="1" x14ac:dyDescent="0.25">
      <c r="A51" s="82">
        <v>17</v>
      </c>
      <c r="B51" s="59" t="s">
        <v>1570</v>
      </c>
      <c r="C51" s="59" t="s">
        <v>1571</v>
      </c>
      <c r="D51" s="78" t="s">
        <v>1572</v>
      </c>
      <c r="E51" s="59" t="s">
        <v>1549</v>
      </c>
      <c r="F51" s="80" t="s">
        <v>486</v>
      </c>
      <c r="G51" s="80" t="s">
        <v>92</v>
      </c>
      <c r="H51" s="59" t="s">
        <v>1064</v>
      </c>
      <c r="I51" s="59" t="s">
        <v>1486</v>
      </c>
      <c r="J51" s="59" t="s">
        <v>199</v>
      </c>
      <c r="K51" s="59" t="s">
        <v>199</v>
      </c>
      <c r="L51" s="59" t="s">
        <v>1555</v>
      </c>
      <c r="M51" s="62" t="s">
        <v>1573</v>
      </c>
      <c r="N51" s="62" t="s">
        <v>1480</v>
      </c>
      <c r="O51" s="114">
        <v>156392000</v>
      </c>
      <c r="P51" s="114">
        <v>78196000</v>
      </c>
      <c r="Q51" s="59" t="s">
        <v>726</v>
      </c>
      <c r="R51" s="121" t="s">
        <v>16</v>
      </c>
      <c r="S51" s="121" t="s">
        <v>1481</v>
      </c>
    </row>
  </sheetData>
  <mergeCells count="52">
    <mergeCell ref="S11:S12"/>
    <mergeCell ref="M27:M28"/>
    <mergeCell ref="N27:N28"/>
    <mergeCell ref="S27:S28"/>
    <mergeCell ref="M44:M45"/>
    <mergeCell ref="N44:N45"/>
    <mergeCell ref="S44:S45"/>
    <mergeCell ref="B43:R43"/>
    <mergeCell ref="B44:B45"/>
    <mergeCell ref="B42:R42"/>
    <mergeCell ref="C44:C45"/>
    <mergeCell ref="D44:H44"/>
    <mergeCell ref="I44:K44"/>
    <mergeCell ref="L44:L45"/>
    <mergeCell ref="O44:Q44"/>
    <mergeCell ref="R44:R45"/>
    <mergeCell ref="B37:R37"/>
    <mergeCell ref="B38:R38"/>
    <mergeCell ref="B39:R39"/>
    <mergeCell ref="B40:R40"/>
    <mergeCell ref="B41:R41"/>
    <mergeCell ref="B25:R25"/>
    <mergeCell ref="B26:R26"/>
    <mergeCell ref="B27:B28"/>
    <mergeCell ref="C27:C28"/>
    <mergeCell ref="D27:H27"/>
    <mergeCell ref="I27:K27"/>
    <mergeCell ref="L27:L28"/>
    <mergeCell ref="O27:Q27"/>
    <mergeCell ref="R27:R28"/>
    <mergeCell ref="B20:R20"/>
    <mergeCell ref="B21:R21"/>
    <mergeCell ref="B22:R22"/>
    <mergeCell ref="B23:R23"/>
    <mergeCell ref="B24:R24"/>
    <mergeCell ref="B8:R8"/>
    <mergeCell ref="B9:R9"/>
    <mergeCell ref="B10:R10"/>
    <mergeCell ref="B11:B12"/>
    <mergeCell ref="C11:C12"/>
    <mergeCell ref="D11:H11"/>
    <mergeCell ref="I11:K11"/>
    <mergeCell ref="L11:L12"/>
    <mergeCell ref="O11:Q11"/>
    <mergeCell ref="R11:R12"/>
    <mergeCell ref="M11:M12"/>
    <mergeCell ref="N11:N12"/>
    <mergeCell ref="B2:R2"/>
    <mergeCell ref="B4:R4"/>
    <mergeCell ref="B5:R5"/>
    <mergeCell ref="B6:R6"/>
    <mergeCell ref="B7:R7"/>
  </mergeCells>
  <phoneticPr fontId="24" type="noConversion"/>
  <hyperlinks>
    <hyperlink ref="S17" r:id="rId1" display="http://nuevo.ambientebogota.gov.co/web/transparencia/ncsab" xr:uid="{54388E2F-6F4D-4127-82DF-8A13C7E08F8B}"/>
    <hyperlink ref="S46" r:id="rId2" display="https://uaespdc-my.sharepoint.com/:f:/r/personal/monica_bonilla_uaesp_gov_co/Documents/Evidencias%20PGIRS%20cultura%20ciudadana%202022/I%20SEMESTRE/Proyecto%203/Campa%C3%B1as%20acerca%20de%20los%20beneficios%20de%20la%20separaci%C3%B3n%20y%20el%20aprovechamiento?csf=1&amp;web=1&amp;e=qFibjN" xr:uid="{8B156BE7-B229-4A78-A3D3-C6902D6244D2}"/>
    <hyperlink ref="S48" r:id="rId3" display="https://uaespdc-my.sharepoint.com/:f:/r/personal/monica_bonilla_uaesp_gov_co/Documents/Evidencias%20PGIRS%20cultura%20ciudadana%202022/I%20SEMESTRE/Proyecto%203/Difusi%C3%B3n%20de%20informaci%C3%B3n%20mediante%20productos%20audiovisuales%20sobre%20los%20beneficios%20de%20la%20econom%C3%ADa%20circular?csf=1&amp;web=1&amp;e=uQY0xo" xr:uid="{7882154A-A371-4AE1-90F5-3D49D51B4CA9}"/>
    <hyperlink ref="S47" r:id="rId4" display="https://uaespdc-my.sharepoint.com/:f:/r/personal/monica_bonilla_uaesp_gov_co/Documents/Evidencias%20PGIRS%20cultura%20ciudadana%202022/I%20SEMESTRE/Proyecto%203/Difusi%C3%B3n%20mediante%20productos%20audiovisuales%20de%20los%20proyectos%20de%20aprovechamiento?csf=1&amp;web=1&amp;e=O3EhXf" xr:uid="{B64E1B73-8BF9-4269-903A-1CB74C17323D}"/>
    <hyperlink ref="S32" r:id="rId5" xr:uid="{856E8E4D-D042-4DF6-9309-0EA60E2536DE}"/>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30"/>
  <sheetViews>
    <sheetView topLeftCell="A4" zoomScaleNormal="100" zoomScaleSheetLayoutView="100" workbookViewId="0">
      <selection activeCell="E12" sqref="E12"/>
    </sheetView>
  </sheetViews>
  <sheetFormatPr baseColWidth="10" defaultColWidth="12.44140625" defaultRowHeight="10.199999999999999" x14ac:dyDescent="0.2"/>
  <cols>
    <col min="1" max="1" width="39.44140625" style="7" customWidth="1"/>
    <col min="2" max="2" width="29" style="7" customWidth="1"/>
    <col min="3" max="3" width="10.33203125" style="7" bestFit="1" customWidth="1"/>
    <col min="4" max="4" width="7.44140625" style="7" bestFit="1" customWidth="1"/>
    <col min="5" max="5" width="6.33203125" style="7" bestFit="1" customWidth="1"/>
    <col min="6" max="6" width="9.44140625" style="7" bestFit="1" customWidth="1"/>
    <col min="7" max="7" width="5.6640625" style="7" bestFit="1" customWidth="1"/>
    <col min="8" max="16384" width="12.44140625" style="7"/>
  </cols>
  <sheetData>
    <row r="1" spans="1:8" ht="10.8" thickBot="1" x14ac:dyDescent="0.25"/>
    <row r="2" spans="1:8" ht="12.6" thickBot="1" x14ac:dyDescent="0.25">
      <c r="A2" s="234" t="s">
        <v>0</v>
      </c>
      <c r="B2" s="236" t="s">
        <v>1</v>
      </c>
      <c r="C2" s="238" t="s">
        <v>47</v>
      </c>
      <c r="D2" s="239"/>
      <c r="E2" s="239"/>
      <c r="F2" s="239"/>
      <c r="G2" s="240"/>
    </row>
    <row r="3" spans="1:8" ht="12.6" thickBot="1" x14ac:dyDescent="0.25">
      <c r="A3" s="235"/>
      <c r="B3" s="237"/>
      <c r="C3" s="31" t="s">
        <v>48</v>
      </c>
      <c r="D3" s="32" t="s">
        <v>49</v>
      </c>
      <c r="E3" s="32" t="s">
        <v>50</v>
      </c>
      <c r="F3" s="32" t="s">
        <v>51</v>
      </c>
      <c r="G3" s="33" t="s">
        <v>52</v>
      </c>
    </row>
    <row r="4" spans="1:8" ht="12" thickBot="1" x14ac:dyDescent="0.25">
      <c r="A4" s="241" t="s">
        <v>6</v>
      </c>
      <c r="B4" s="242"/>
      <c r="C4" s="242"/>
      <c r="D4" s="242"/>
      <c r="E4" s="242"/>
      <c r="F4" s="242"/>
      <c r="G4" s="243"/>
    </row>
    <row r="5" spans="1:8" ht="10.8" thickBot="1" x14ac:dyDescent="0.25">
      <c r="A5" s="247" t="s">
        <v>7</v>
      </c>
      <c r="B5" s="248"/>
      <c r="C5" s="248"/>
      <c r="D5" s="248"/>
      <c r="E5" s="248"/>
      <c r="F5" s="248"/>
      <c r="G5" s="249"/>
    </row>
    <row r="6" spans="1:8" ht="10.8" thickBot="1" x14ac:dyDescent="0.25">
      <c r="A6" s="250" t="s">
        <v>8</v>
      </c>
      <c r="B6" s="251"/>
      <c r="C6" s="251"/>
      <c r="D6" s="251"/>
      <c r="E6" s="251"/>
      <c r="F6" s="251"/>
      <c r="G6" s="252"/>
    </row>
    <row r="7" spans="1:8" ht="10.8" thickBot="1" x14ac:dyDescent="0.25">
      <c r="A7" s="244" t="s">
        <v>53</v>
      </c>
      <c r="B7" s="245"/>
      <c r="C7" s="245"/>
      <c r="D7" s="245"/>
      <c r="E7" s="245"/>
      <c r="F7" s="245"/>
      <c r="G7" s="246"/>
    </row>
    <row r="8" spans="1:8" ht="10.8" thickBot="1" x14ac:dyDescent="0.25">
      <c r="A8" s="250" t="s">
        <v>10</v>
      </c>
      <c r="B8" s="253"/>
      <c r="C8" s="253"/>
      <c r="D8" s="253"/>
      <c r="E8" s="253"/>
      <c r="F8" s="253"/>
      <c r="G8" s="254"/>
    </row>
    <row r="9" spans="1:8" ht="10.8" thickBot="1" x14ac:dyDescent="0.25">
      <c r="A9" s="255" t="s">
        <v>11</v>
      </c>
      <c r="B9" s="256"/>
      <c r="C9" s="256"/>
      <c r="D9" s="256"/>
      <c r="E9" s="256"/>
      <c r="F9" s="256"/>
      <c r="G9" s="257"/>
    </row>
    <row r="10" spans="1:8" ht="115.5" customHeight="1" thickBot="1" x14ac:dyDescent="0.25">
      <c r="A10" s="228" t="s">
        <v>54</v>
      </c>
      <c r="B10" s="229"/>
      <c r="C10" s="229"/>
      <c r="D10" s="229"/>
      <c r="E10" s="229"/>
      <c r="F10" s="229"/>
      <c r="G10" s="230"/>
    </row>
    <row r="11" spans="1:8" ht="10.8" thickBot="1" x14ac:dyDescent="0.25">
      <c r="A11" s="244" t="s">
        <v>13</v>
      </c>
      <c r="B11" s="245"/>
      <c r="C11" s="245"/>
      <c r="D11" s="245"/>
      <c r="E11" s="245"/>
      <c r="F11" s="245"/>
      <c r="G11" s="246"/>
    </row>
    <row r="12" spans="1:8" ht="61.2" x14ac:dyDescent="0.2">
      <c r="A12" s="4" t="s">
        <v>55</v>
      </c>
      <c r="B12" s="4" t="s">
        <v>15</v>
      </c>
      <c r="C12" s="20" t="s">
        <v>56</v>
      </c>
      <c r="D12" s="20" t="s">
        <v>57</v>
      </c>
      <c r="E12" s="20" t="s">
        <v>57</v>
      </c>
      <c r="F12" s="20" t="s">
        <v>57</v>
      </c>
      <c r="G12" s="20" t="s">
        <v>57</v>
      </c>
      <c r="H12" s="21"/>
    </row>
    <row r="13" spans="1:8" ht="111" customHeight="1" x14ac:dyDescent="0.2">
      <c r="A13" s="8" t="s">
        <v>20</v>
      </c>
      <c r="B13" s="8" t="s">
        <v>21</v>
      </c>
      <c r="C13" s="22" t="s">
        <v>58</v>
      </c>
      <c r="D13" s="22" t="s">
        <v>57</v>
      </c>
      <c r="E13" s="22" t="s">
        <v>57</v>
      </c>
      <c r="F13" s="22" t="s">
        <v>57</v>
      </c>
      <c r="G13" s="22" t="s">
        <v>57</v>
      </c>
      <c r="H13" s="21"/>
    </row>
    <row r="14" spans="1:8" ht="72" thickBot="1" x14ac:dyDescent="0.25">
      <c r="A14" s="8" t="s">
        <v>24</v>
      </c>
      <c r="B14" s="8" t="s">
        <v>25</v>
      </c>
      <c r="C14" s="22" t="s">
        <v>58</v>
      </c>
      <c r="D14" s="22" t="s">
        <v>56</v>
      </c>
      <c r="E14" s="22" t="s">
        <v>58</v>
      </c>
      <c r="F14" s="22" t="s">
        <v>57</v>
      </c>
      <c r="G14" s="22" t="s">
        <v>57</v>
      </c>
      <c r="H14" s="21"/>
    </row>
    <row r="15" spans="1:8" ht="12.6" thickBot="1" x14ac:dyDescent="0.25">
      <c r="A15" s="234" t="s">
        <v>0</v>
      </c>
      <c r="B15" s="236" t="s">
        <v>1</v>
      </c>
      <c r="C15" s="238" t="s">
        <v>47</v>
      </c>
      <c r="D15" s="239"/>
      <c r="E15" s="239"/>
      <c r="F15" s="239"/>
      <c r="G15" s="240"/>
    </row>
    <row r="16" spans="1:8" ht="12.6" thickBot="1" x14ac:dyDescent="0.25">
      <c r="A16" s="235"/>
      <c r="B16" s="237"/>
      <c r="C16" s="31" t="s">
        <v>48</v>
      </c>
      <c r="D16" s="32" t="s">
        <v>49</v>
      </c>
      <c r="E16" s="32" t="s">
        <v>50</v>
      </c>
      <c r="F16" s="32" t="s">
        <v>51</v>
      </c>
      <c r="G16" s="33" t="s">
        <v>52</v>
      </c>
    </row>
    <row r="17" spans="1:8" ht="12" thickBot="1" x14ac:dyDescent="0.25">
      <c r="A17" s="241" t="s">
        <v>6</v>
      </c>
      <c r="B17" s="242"/>
      <c r="C17" s="242"/>
      <c r="D17" s="242"/>
      <c r="E17" s="242"/>
      <c r="F17" s="242"/>
      <c r="G17" s="243"/>
    </row>
    <row r="18" spans="1:8" ht="51" x14ac:dyDescent="0.2">
      <c r="A18" s="8" t="s">
        <v>28</v>
      </c>
      <c r="B18" s="8" t="s">
        <v>29</v>
      </c>
      <c r="C18" s="22" t="s">
        <v>57</v>
      </c>
      <c r="D18" s="22" t="s">
        <v>57</v>
      </c>
      <c r="E18" s="22" t="s">
        <v>57</v>
      </c>
      <c r="F18" s="22" t="s">
        <v>57</v>
      </c>
      <c r="G18" s="23" t="s">
        <v>57</v>
      </c>
      <c r="H18" s="21"/>
    </row>
    <row r="19" spans="1:8" ht="20.399999999999999" x14ac:dyDescent="0.2">
      <c r="A19" s="10" t="s">
        <v>32</v>
      </c>
      <c r="B19" s="8" t="s">
        <v>33</v>
      </c>
      <c r="C19" s="24" t="s">
        <v>56</v>
      </c>
      <c r="D19" s="24" t="s">
        <v>57</v>
      </c>
      <c r="E19" s="24" t="s">
        <v>57</v>
      </c>
      <c r="F19" s="24" t="s">
        <v>57</v>
      </c>
      <c r="G19" s="24" t="s">
        <v>57</v>
      </c>
    </row>
    <row r="20" spans="1:8" ht="51.6" thickBot="1" x14ac:dyDescent="0.25">
      <c r="A20" s="15" t="s">
        <v>37</v>
      </c>
      <c r="B20" s="16" t="s">
        <v>38</v>
      </c>
      <c r="C20" s="25" t="s">
        <v>58</v>
      </c>
      <c r="D20" s="25" t="s">
        <v>58</v>
      </c>
      <c r="E20" s="25" t="s">
        <v>56</v>
      </c>
      <c r="F20" s="25" t="s">
        <v>59</v>
      </c>
      <c r="G20" s="25" t="s">
        <v>60</v>
      </c>
    </row>
    <row r="21" spans="1:8" ht="12" thickBot="1" x14ac:dyDescent="0.25">
      <c r="A21" s="241" t="s">
        <v>39</v>
      </c>
      <c r="B21" s="242"/>
      <c r="C21" s="242"/>
      <c r="D21" s="242"/>
      <c r="E21" s="242"/>
      <c r="F21" s="242"/>
      <c r="G21" s="243"/>
    </row>
    <row r="22" spans="1:8" ht="10.8" thickBot="1" x14ac:dyDescent="0.25">
      <c r="A22" s="247" t="s">
        <v>7</v>
      </c>
      <c r="B22" s="248"/>
      <c r="C22" s="248"/>
      <c r="D22" s="248"/>
      <c r="E22" s="248"/>
      <c r="F22" s="248"/>
      <c r="G22" s="249"/>
    </row>
    <row r="23" spans="1:8" ht="10.8" thickBot="1" x14ac:dyDescent="0.25">
      <c r="A23" s="250" t="s">
        <v>8</v>
      </c>
      <c r="B23" s="251"/>
      <c r="C23" s="251"/>
      <c r="D23" s="251"/>
      <c r="E23" s="251"/>
      <c r="F23" s="251"/>
      <c r="G23" s="252"/>
    </row>
    <row r="24" spans="1:8" ht="10.8" thickBot="1" x14ac:dyDescent="0.25">
      <c r="A24" s="244" t="s">
        <v>53</v>
      </c>
      <c r="B24" s="245"/>
      <c r="C24" s="245"/>
      <c r="D24" s="245"/>
      <c r="E24" s="245"/>
      <c r="F24" s="245"/>
      <c r="G24" s="246"/>
    </row>
    <row r="25" spans="1:8" ht="10.8" thickBot="1" x14ac:dyDescent="0.25">
      <c r="A25" s="250" t="s">
        <v>10</v>
      </c>
      <c r="B25" s="253"/>
      <c r="C25" s="253"/>
      <c r="D25" s="253"/>
      <c r="E25" s="253"/>
      <c r="F25" s="253"/>
      <c r="G25" s="254"/>
    </row>
    <row r="26" spans="1:8" ht="10.8" thickBot="1" x14ac:dyDescent="0.25">
      <c r="A26" s="255" t="s">
        <v>11</v>
      </c>
      <c r="B26" s="256"/>
      <c r="C26" s="256"/>
      <c r="D26" s="256"/>
      <c r="E26" s="256"/>
      <c r="F26" s="256"/>
      <c r="G26" s="257"/>
    </row>
    <row r="27" spans="1:8" ht="10.8" thickBot="1" x14ac:dyDescent="0.25">
      <c r="A27" s="258" t="s">
        <v>40</v>
      </c>
      <c r="B27" s="259"/>
      <c r="C27" s="259"/>
      <c r="D27" s="259"/>
      <c r="E27" s="259"/>
      <c r="F27" s="259"/>
      <c r="G27" s="260"/>
    </row>
    <row r="28" spans="1:8" ht="10.8" thickBot="1" x14ac:dyDescent="0.25">
      <c r="A28" s="244" t="s">
        <v>13</v>
      </c>
      <c r="B28" s="245"/>
      <c r="C28" s="245"/>
      <c r="D28" s="245"/>
      <c r="E28" s="245"/>
      <c r="F28" s="245"/>
      <c r="G28" s="246"/>
    </row>
    <row r="29" spans="1:8" ht="23.25" customHeight="1" x14ac:dyDescent="0.2">
      <c r="A29" s="26" t="s">
        <v>41</v>
      </c>
      <c r="B29" s="4" t="s">
        <v>42</v>
      </c>
      <c r="C29" s="27" t="s">
        <v>57</v>
      </c>
      <c r="D29" s="27" t="s">
        <v>57</v>
      </c>
      <c r="E29" s="27" t="s">
        <v>57</v>
      </c>
      <c r="F29" s="27" t="s">
        <v>57</v>
      </c>
      <c r="G29" s="27" t="s">
        <v>57</v>
      </c>
    </row>
    <row r="30" spans="1:8" ht="21" thickBot="1" x14ac:dyDescent="0.25">
      <c r="A30" s="28" t="s">
        <v>44</v>
      </c>
      <c r="B30" s="6" t="s">
        <v>45</v>
      </c>
      <c r="C30" s="29" t="s">
        <v>56</v>
      </c>
      <c r="D30" s="29" t="s">
        <v>57</v>
      </c>
      <c r="E30" s="29" t="s">
        <v>56</v>
      </c>
      <c r="F30" s="29" t="s">
        <v>57</v>
      </c>
      <c r="G30" s="29" t="s">
        <v>57</v>
      </c>
    </row>
  </sheetData>
  <mergeCells count="23">
    <mergeCell ref="A22:G22"/>
    <mergeCell ref="A23:G23"/>
    <mergeCell ref="A24:G24"/>
    <mergeCell ref="A25:G25"/>
    <mergeCell ref="A28:G28"/>
    <mergeCell ref="A27:G27"/>
    <mergeCell ref="A26:G26"/>
    <mergeCell ref="A2:A3"/>
    <mergeCell ref="B2:B3"/>
    <mergeCell ref="C2:G2"/>
    <mergeCell ref="A21:G21"/>
    <mergeCell ref="A15:A16"/>
    <mergeCell ref="B15:B16"/>
    <mergeCell ref="C15:G15"/>
    <mergeCell ref="A17:G17"/>
    <mergeCell ref="A10:G10"/>
    <mergeCell ref="A4:G4"/>
    <mergeCell ref="A11:G11"/>
    <mergeCell ref="A5:G5"/>
    <mergeCell ref="A6:G6"/>
    <mergeCell ref="A7:G7"/>
    <mergeCell ref="A8:G8"/>
    <mergeCell ref="A9:G9"/>
  </mergeCells>
  <pageMargins left="0.7" right="0.7" top="0.75" bottom="0.75" header="0.3" footer="0.3"/>
  <pageSetup fitToHeight="0" orientation="landscape"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05496"/>
    <pageSetUpPr fitToPage="1"/>
  </sheetPr>
  <dimension ref="A1:S180"/>
  <sheetViews>
    <sheetView showGridLines="0" tabSelected="1" zoomScale="120" zoomScaleNormal="120" zoomScaleSheetLayoutView="75" workbookViewId="0">
      <selection activeCell="B10" sqref="B10:R10"/>
    </sheetView>
  </sheetViews>
  <sheetFormatPr baseColWidth="10" defaultColWidth="11.44140625" defaultRowHeight="13.8" x14ac:dyDescent="0.25"/>
  <cols>
    <col min="1" max="1" width="5.5546875" style="34" customWidth="1"/>
    <col min="2" max="2" width="34" style="34" customWidth="1"/>
    <col min="3" max="3" width="46.33203125" style="34" customWidth="1"/>
    <col min="4" max="4" width="14.109375" style="34" customWidth="1"/>
    <col min="5" max="5" width="24.33203125" style="34" customWidth="1"/>
    <col min="6" max="7" width="11.44140625" style="34" customWidth="1"/>
    <col min="8" max="8" width="22.109375" style="34" customWidth="1"/>
    <col min="9" max="9" width="24.44140625" style="137" customWidth="1"/>
    <col min="10" max="10" width="17.5546875" style="34" customWidth="1"/>
    <col min="11" max="11" width="16.44140625" style="34" customWidth="1"/>
    <col min="12" max="12" width="24.33203125" style="34" customWidth="1"/>
    <col min="13" max="13" width="31.44140625" style="137" customWidth="1"/>
    <col min="14" max="14" width="21.6640625" style="34" customWidth="1"/>
    <col min="15" max="15" width="17.88671875" style="34" customWidth="1"/>
    <col min="16" max="16" width="20.5546875" style="34" customWidth="1"/>
    <col min="17" max="17" width="28.33203125" style="34" customWidth="1"/>
    <col min="18" max="18" width="17.5546875" style="37" customWidth="1"/>
    <col min="19" max="19" width="51.88671875" style="37" customWidth="1"/>
    <col min="20" max="16384" width="11.44140625" style="34"/>
  </cols>
  <sheetData>
    <row r="1" spans="1:19" x14ac:dyDescent="0.25">
      <c r="I1" s="34"/>
      <c r="M1" s="34"/>
    </row>
    <row r="2" spans="1:19" ht="17.399999999999999" x14ac:dyDescent="0.25">
      <c r="B2" s="139"/>
      <c r="C2" s="139"/>
      <c r="D2" s="139"/>
      <c r="E2" s="139"/>
      <c r="I2" s="34"/>
      <c r="M2" s="34"/>
    </row>
    <row r="3" spans="1:19" x14ac:dyDescent="0.25">
      <c r="B3" s="303" t="s">
        <v>61</v>
      </c>
      <c r="C3" s="303"/>
      <c r="D3" s="303"/>
      <c r="E3" s="303"/>
      <c r="F3" s="303"/>
      <c r="G3" s="303"/>
      <c r="H3" s="303"/>
      <c r="I3" s="303"/>
      <c r="J3" s="303"/>
      <c r="K3" s="303"/>
      <c r="L3" s="303"/>
      <c r="M3" s="303"/>
      <c r="N3" s="303"/>
      <c r="O3" s="303"/>
      <c r="P3" s="303"/>
      <c r="Q3" s="303"/>
      <c r="R3" s="303"/>
      <c r="S3" s="128"/>
    </row>
    <row r="4" spans="1:19" ht="14.4" thickBot="1" x14ac:dyDescent="0.3">
      <c r="I4" s="34"/>
      <c r="M4" s="34"/>
    </row>
    <row r="5" spans="1:19" ht="21" customHeight="1" x14ac:dyDescent="0.25">
      <c r="B5" s="287" t="s">
        <v>62</v>
      </c>
      <c r="C5" s="288"/>
      <c r="D5" s="288"/>
      <c r="E5" s="288"/>
      <c r="F5" s="288"/>
      <c r="G5" s="288"/>
      <c r="H5" s="288"/>
      <c r="I5" s="288"/>
      <c r="J5" s="288"/>
      <c r="K5" s="288"/>
      <c r="L5" s="288"/>
      <c r="M5" s="288"/>
      <c r="N5" s="288"/>
      <c r="O5" s="288"/>
      <c r="P5" s="288"/>
      <c r="Q5" s="288"/>
      <c r="R5" s="289"/>
      <c r="S5" s="133"/>
    </row>
    <row r="6" spans="1:19" ht="15.75" customHeight="1" x14ac:dyDescent="0.25">
      <c r="B6" s="275" t="s">
        <v>7</v>
      </c>
      <c r="C6" s="276"/>
      <c r="D6" s="276"/>
      <c r="E6" s="276"/>
      <c r="F6" s="276"/>
      <c r="G6" s="276"/>
      <c r="H6" s="276"/>
      <c r="I6" s="276"/>
      <c r="J6" s="276"/>
      <c r="K6" s="276"/>
      <c r="L6" s="276"/>
      <c r="M6" s="276"/>
      <c r="N6" s="276"/>
      <c r="O6" s="276"/>
      <c r="P6" s="276"/>
      <c r="Q6" s="276"/>
      <c r="R6" s="277"/>
      <c r="S6" s="54"/>
    </row>
    <row r="7" spans="1:19" ht="15.75" customHeight="1" x14ac:dyDescent="0.25">
      <c r="B7" s="281" t="s">
        <v>63</v>
      </c>
      <c r="C7" s="282"/>
      <c r="D7" s="282"/>
      <c r="E7" s="282"/>
      <c r="F7" s="282"/>
      <c r="G7" s="282"/>
      <c r="H7" s="282"/>
      <c r="I7" s="282"/>
      <c r="J7" s="282"/>
      <c r="K7" s="282"/>
      <c r="L7" s="282"/>
      <c r="M7" s="282"/>
      <c r="N7" s="282"/>
      <c r="O7" s="282"/>
      <c r="P7" s="282"/>
      <c r="Q7" s="282"/>
      <c r="R7" s="283"/>
      <c r="S7" s="56"/>
    </row>
    <row r="8" spans="1:19" ht="15.75" customHeight="1" x14ac:dyDescent="0.25">
      <c r="B8" s="275" t="s">
        <v>9</v>
      </c>
      <c r="C8" s="276"/>
      <c r="D8" s="276"/>
      <c r="E8" s="276"/>
      <c r="F8" s="276"/>
      <c r="G8" s="276"/>
      <c r="H8" s="276"/>
      <c r="I8" s="276"/>
      <c r="J8" s="276"/>
      <c r="K8" s="276"/>
      <c r="L8" s="276"/>
      <c r="M8" s="276"/>
      <c r="N8" s="276"/>
      <c r="O8" s="276"/>
      <c r="P8" s="276"/>
      <c r="Q8" s="276"/>
      <c r="R8" s="277"/>
      <c r="S8" s="54"/>
    </row>
    <row r="9" spans="1:19" ht="15" customHeight="1" x14ac:dyDescent="0.25">
      <c r="B9" s="281" t="s">
        <v>64</v>
      </c>
      <c r="C9" s="282"/>
      <c r="D9" s="282"/>
      <c r="E9" s="282"/>
      <c r="F9" s="282"/>
      <c r="G9" s="282"/>
      <c r="H9" s="282"/>
      <c r="I9" s="282"/>
      <c r="J9" s="282"/>
      <c r="K9" s="282"/>
      <c r="L9" s="282"/>
      <c r="M9" s="282"/>
      <c r="N9" s="282"/>
      <c r="O9" s="282"/>
      <c r="P9" s="282"/>
      <c r="Q9" s="282"/>
      <c r="R9" s="283"/>
      <c r="S9" s="56"/>
    </row>
    <row r="10" spans="1:19" ht="15.75" customHeight="1" x14ac:dyDescent="0.25">
      <c r="B10" s="275" t="s">
        <v>65</v>
      </c>
      <c r="C10" s="276"/>
      <c r="D10" s="276"/>
      <c r="E10" s="276"/>
      <c r="F10" s="276"/>
      <c r="G10" s="276"/>
      <c r="H10" s="276"/>
      <c r="I10" s="276"/>
      <c r="J10" s="276"/>
      <c r="K10" s="276"/>
      <c r="L10" s="276"/>
      <c r="M10" s="276"/>
      <c r="N10" s="276"/>
      <c r="O10" s="276"/>
      <c r="P10" s="276"/>
      <c r="Q10" s="276"/>
      <c r="R10" s="277"/>
      <c r="S10" s="54"/>
    </row>
    <row r="11" spans="1:19" ht="14.4" thickBot="1" x14ac:dyDescent="0.3">
      <c r="B11" s="269" t="s">
        <v>66</v>
      </c>
      <c r="C11" s="270"/>
      <c r="D11" s="270"/>
      <c r="E11" s="270"/>
      <c r="F11" s="270"/>
      <c r="G11" s="270"/>
      <c r="H11" s="270"/>
      <c r="I11" s="270"/>
      <c r="J11" s="270"/>
      <c r="K11" s="270"/>
      <c r="L11" s="270"/>
      <c r="M11" s="270"/>
      <c r="N11" s="270"/>
      <c r="O11" s="270"/>
      <c r="P11" s="270"/>
      <c r="Q11" s="270"/>
      <c r="R11" s="271"/>
      <c r="S11" s="127"/>
    </row>
    <row r="12" spans="1:19" s="2" customFormat="1" ht="33.75" customHeight="1" x14ac:dyDescent="0.3">
      <c r="B12" s="265" t="s">
        <v>13</v>
      </c>
      <c r="C12" s="273" t="s">
        <v>67</v>
      </c>
      <c r="D12" s="290" t="s">
        <v>68</v>
      </c>
      <c r="E12" s="291"/>
      <c r="F12" s="291"/>
      <c r="G12" s="291"/>
      <c r="H12" s="292"/>
      <c r="I12" s="266" t="s">
        <v>69</v>
      </c>
      <c r="J12" s="266"/>
      <c r="K12" s="272"/>
      <c r="L12" s="265" t="s">
        <v>70</v>
      </c>
      <c r="M12" s="278" t="s">
        <v>71</v>
      </c>
      <c r="N12" s="278" t="s">
        <v>72</v>
      </c>
      <c r="O12" s="267" t="s">
        <v>73</v>
      </c>
      <c r="P12" s="267"/>
      <c r="Q12" s="268"/>
      <c r="R12" s="304" t="s">
        <v>74</v>
      </c>
      <c r="S12" s="261" t="s">
        <v>75</v>
      </c>
    </row>
    <row r="13" spans="1:19" s="2" customFormat="1" ht="61.95" customHeight="1" x14ac:dyDescent="0.3">
      <c r="B13" s="286"/>
      <c r="C13" s="274"/>
      <c r="D13" s="49" t="s">
        <v>76</v>
      </c>
      <c r="E13" s="50" t="s">
        <v>77</v>
      </c>
      <c r="F13" s="50" t="s">
        <v>78</v>
      </c>
      <c r="G13" s="50" t="s">
        <v>79</v>
      </c>
      <c r="H13" s="51" t="s">
        <v>80</v>
      </c>
      <c r="I13" s="42" t="s">
        <v>81</v>
      </c>
      <c r="J13" s="42" t="s">
        <v>82</v>
      </c>
      <c r="K13" s="42" t="s">
        <v>83</v>
      </c>
      <c r="L13" s="286"/>
      <c r="M13" s="278"/>
      <c r="N13" s="278"/>
      <c r="O13" s="132" t="s">
        <v>84</v>
      </c>
      <c r="P13" s="40" t="s">
        <v>85</v>
      </c>
      <c r="Q13" s="40" t="s">
        <v>86</v>
      </c>
      <c r="R13" s="305"/>
      <c r="S13" s="261"/>
    </row>
    <row r="14" spans="1:19" ht="115.95" customHeight="1" x14ac:dyDescent="0.25">
      <c r="A14" s="34">
        <v>1</v>
      </c>
      <c r="B14" s="35" t="s">
        <v>87</v>
      </c>
      <c r="C14" s="59" t="s">
        <v>88</v>
      </c>
      <c r="D14" s="48" t="s">
        <v>89</v>
      </c>
      <c r="E14" s="35" t="s">
        <v>90</v>
      </c>
      <c r="F14" s="36" t="s">
        <v>91</v>
      </c>
      <c r="G14" s="36" t="s">
        <v>92</v>
      </c>
      <c r="H14" s="43" t="s">
        <v>102</v>
      </c>
      <c r="I14" s="36" t="s">
        <v>93</v>
      </c>
      <c r="J14" s="138" t="s">
        <v>94</v>
      </c>
      <c r="K14" s="138" t="s">
        <v>94</v>
      </c>
      <c r="L14" s="35" t="s">
        <v>89</v>
      </c>
      <c r="M14" s="48" t="s">
        <v>95</v>
      </c>
      <c r="N14" s="65">
        <v>1</v>
      </c>
      <c r="O14" s="60">
        <v>6592000</v>
      </c>
      <c r="P14" s="160">
        <v>6592000</v>
      </c>
      <c r="Q14" s="58" t="s">
        <v>94</v>
      </c>
      <c r="R14" s="62" t="s">
        <v>96</v>
      </c>
      <c r="S14" s="198" t="s">
        <v>97</v>
      </c>
    </row>
    <row r="15" spans="1:19" ht="74.400000000000006" customHeight="1" x14ac:dyDescent="0.3">
      <c r="A15" s="34">
        <v>2</v>
      </c>
      <c r="B15" s="35" t="s">
        <v>98</v>
      </c>
      <c r="C15" s="35" t="s">
        <v>99</v>
      </c>
      <c r="D15" s="48" t="s">
        <v>100</v>
      </c>
      <c r="E15" s="35" t="s">
        <v>101</v>
      </c>
      <c r="F15" s="36" t="s">
        <v>91</v>
      </c>
      <c r="G15" s="36" t="s">
        <v>92</v>
      </c>
      <c r="H15" s="43" t="s">
        <v>102</v>
      </c>
      <c r="I15" s="36" t="s">
        <v>93</v>
      </c>
      <c r="J15" s="138" t="s">
        <v>94</v>
      </c>
      <c r="K15" s="138" t="s">
        <v>94</v>
      </c>
      <c r="L15" s="35" t="s">
        <v>100</v>
      </c>
      <c r="M15" s="48" t="s">
        <v>103</v>
      </c>
      <c r="N15" s="65">
        <v>1</v>
      </c>
      <c r="O15" s="60">
        <v>1483000</v>
      </c>
      <c r="P15" s="160">
        <v>1483000</v>
      </c>
      <c r="Q15" s="58" t="s">
        <v>94</v>
      </c>
      <c r="R15" s="62" t="s">
        <v>96</v>
      </c>
      <c r="S15" s="188" t="s">
        <v>104</v>
      </c>
    </row>
    <row r="16" spans="1:19" ht="14.4" thickBot="1" x14ac:dyDescent="0.3">
      <c r="I16" s="34"/>
      <c r="M16" s="34"/>
      <c r="S16" s="37" t="s">
        <v>105</v>
      </c>
    </row>
    <row r="17" spans="1:19" ht="23.4" customHeight="1" x14ac:dyDescent="0.25">
      <c r="B17" s="287" t="s">
        <v>106</v>
      </c>
      <c r="C17" s="288"/>
      <c r="D17" s="288"/>
      <c r="E17" s="288"/>
      <c r="F17" s="288"/>
      <c r="G17" s="288"/>
      <c r="H17" s="288"/>
      <c r="I17" s="288"/>
      <c r="J17" s="288"/>
      <c r="K17" s="288"/>
      <c r="L17" s="288"/>
      <c r="M17" s="288"/>
      <c r="N17" s="288"/>
      <c r="O17" s="288"/>
      <c r="P17" s="288"/>
      <c r="Q17" s="288"/>
      <c r="R17" s="289"/>
      <c r="S17" s="133"/>
    </row>
    <row r="18" spans="1:19" ht="15.75" customHeight="1" x14ac:dyDescent="0.25">
      <c r="B18" s="275" t="s">
        <v>7</v>
      </c>
      <c r="C18" s="276"/>
      <c r="D18" s="276"/>
      <c r="E18" s="276"/>
      <c r="F18" s="276"/>
      <c r="G18" s="276"/>
      <c r="H18" s="276"/>
      <c r="I18" s="276"/>
      <c r="J18" s="276"/>
      <c r="K18" s="276"/>
      <c r="L18" s="276"/>
      <c r="M18" s="276"/>
      <c r="N18" s="276"/>
      <c r="O18" s="276"/>
      <c r="P18" s="276"/>
      <c r="Q18" s="276"/>
      <c r="R18" s="277"/>
      <c r="S18" s="54"/>
    </row>
    <row r="19" spans="1:19" ht="15.75" customHeight="1" x14ac:dyDescent="0.25">
      <c r="B19" s="281" t="s">
        <v>107</v>
      </c>
      <c r="C19" s="282"/>
      <c r="D19" s="282"/>
      <c r="E19" s="282"/>
      <c r="F19" s="282"/>
      <c r="G19" s="282"/>
      <c r="H19" s="282"/>
      <c r="I19" s="282"/>
      <c r="J19" s="282"/>
      <c r="K19" s="282"/>
      <c r="L19" s="282"/>
      <c r="M19" s="282"/>
      <c r="N19" s="282"/>
      <c r="O19" s="282"/>
      <c r="P19" s="282"/>
      <c r="Q19" s="282"/>
      <c r="R19" s="283"/>
      <c r="S19" s="56"/>
    </row>
    <row r="20" spans="1:19" ht="15.75" customHeight="1" x14ac:dyDescent="0.25">
      <c r="B20" s="275" t="s">
        <v>9</v>
      </c>
      <c r="C20" s="276"/>
      <c r="D20" s="276"/>
      <c r="E20" s="276"/>
      <c r="F20" s="276"/>
      <c r="G20" s="276"/>
      <c r="H20" s="276"/>
      <c r="I20" s="276"/>
      <c r="J20" s="276"/>
      <c r="K20" s="276"/>
      <c r="L20" s="276"/>
      <c r="M20" s="276"/>
      <c r="N20" s="276"/>
      <c r="O20" s="276"/>
      <c r="P20" s="276"/>
      <c r="Q20" s="276"/>
      <c r="R20" s="277"/>
      <c r="S20" s="54"/>
    </row>
    <row r="21" spans="1:19" ht="15" customHeight="1" x14ac:dyDescent="0.25">
      <c r="B21" s="281" t="s">
        <v>108</v>
      </c>
      <c r="C21" s="282"/>
      <c r="D21" s="282"/>
      <c r="E21" s="282"/>
      <c r="F21" s="282"/>
      <c r="G21" s="282"/>
      <c r="H21" s="282"/>
      <c r="I21" s="282"/>
      <c r="J21" s="282"/>
      <c r="K21" s="282"/>
      <c r="L21" s="282"/>
      <c r="M21" s="282"/>
      <c r="N21" s="282"/>
      <c r="O21" s="282"/>
      <c r="P21" s="282"/>
      <c r="Q21" s="282"/>
      <c r="R21" s="283"/>
      <c r="S21" s="56"/>
    </row>
    <row r="22" spans="1:19" ht="15.75" customHeight="1" x14ac:dyDescent="0.25">
      <c r="B22" s="275" t="s">
        <v>65</v>
      </c>
      <c r="C22" s="276"/>
      <c r="D22" s="276"/>
      <c r="E22" s="276"/>
      <c r="F22" s="276"/>
      <c r="G22" s="276"/>
      <c r="H22" s="276"/>
      <c r="I22" s="276"/>
      <c r="J22" s="276"/>
      <c r="K22" s="276"/>
      <c r="L22" s="276"/>
      <c r="M22" s="276"/>
      <c r="N22" s="276"/>
      <c r="O22" s="276"/>
      <c r="P22" s="276"/>
      <c r="Q22" s="276"/>
      <c r="R22" s="277"/>
      <c r="S22" s="54"/>
    </row>
    <row r="23" spans="1:19" ht="39" customHeight="1" thickBot="1" x14ac:dyDescent="0.3">
      <c r="B23" s="269" t="s">
        <v>109</v>
      </c>
      <c r="C23" s="270"/>
      <c r="D23" s="270"/>
      <c r="E23" s="270"/>
      <c r="F23" s="270"/>
      <c r="G23" s="270"/>
      <c r="H23" s="270"/>
      <c r="I23" s="270"/>
      <c r="J23" s="270"/>
      <c r="K23" s="270"/>
      <c r="L23" s="270"/>
      <c r="M23" s="270"/>
      <c r="N23" s="270"/>
      <c r="O23" s="270"/>
      <c r="P23" s="270"/>
      <c r="Q23" s="270"/>
      <c r="R23" s="271"/>
      <c r="S23" s="127"/>
    </row>
    <row r="24" spans="1:19" s="2" customFormat="1" ht="33.75" customHeight="1" x14ac:dyDescent="0.3">
      <c r="B24" s="265" t="s">
        <v>13</v>
      </c>
      <c r="C24" s="273" t="s">
        <v>67</v>
      </c>
      <c r="D24" s="290" t="s">
        <v>68</v>
      </c>
      <c r="E24" s="291"/>
      <c r="F24" s="291"/>
      <c r="G24" s="291"/>
      <c r="H24" s="292"/>
      <c r="I24" s="266" t="s">
        <v>69</v>
      </c>
      <c r="J24" s="266"/>
      <c r="K24" s="272"/>
      <c r="L24" s="284" t="s">
        <v>70</v>
      </c>
      <c r="M24" s="278" t="s">
        <v>71</v>
      </c>
      <c r="N24" s="278" t="s">
        <v>72</v>
      </c>
      <c r="O24" s="279" t="s">
        <v>73</v>
      </c>
      <c r="P24" s="267"/>
      <c r="Q24" s="268"/>
      <c r="R24" s="293" t="s">
        <v>74</v>
      </c>
      <c r="S24" s="261" t="s">
        <v>75</v>
      </c>
    </row>
    <row r="25" spans="1:19" s="2" customFormat="1" ht="58.5" customHeight="1" x14ac:dyDescent="0.3">
      <c r="B25" s="286"/>
      <c r="C25" s="274"/>
      <c r="D25" s="49" t="s">
        <v>76</v>
      </c>
      <c r="E25" s="50" t="s">
        <v>77</v>
      </c>
      <c r="F25" s="50" t="s">
        <v>78</v>
      </c>
      <c r="G25" s="50" t="s">
        <v>79</v>
      </c>
      <c r="H25" s="51" t="s">
        <v>80</v>
      </c>
      <c r="I25" s="42" t="s">
        <v>81</v>
      </c>
      <c r="J25" s="42" t="s">
        <v>82</v>
      </c>
      <c r="K25" s="42" t="s">
        <v>83</v>
      </c>
      <c r="L25" s="285"/>
      <c r="M25" s="278"/>
      <c r="N25" s="278"/>
      <c r="O25" s="40" t="s">
        <v>84</v>
      </c>
      <c r="P25" s="40" t="s">
        <v>85</v>
      </c>
      <c r="Q25" s="40" t="s">
        <v>110</v>
      </c>
      <c r="R25" s="294"/>
      <c r="S25" s="261"/>
    </row>
    <row r="26" spans="1:19" s="2" customFormat="1" ht="113.4" customHeight="1" x14ac:dyDescent="0.3">
      <c r="A26" s="2">
        <v>3</v>
      </c>
      <c r="B26" s="59" t="s">
        <v>111</v>
      </c>
      <c r="C26" s="59" t="s">
        <v>112</v>
      </c>
      <c r="D26" s="78" t="s">
        <v>113</v>
      </c>
      <c r="E26" s="59" t="s">
        <v>114</v>
      </c>
      <c r="F26" s="80" t="s">
        <v>91</v>
      </c>
      <c r="G26" s="80" t="s">
        <v>92</v>
      </c>
      <c r="H26" s="59" t="s">
        <v>102</v>
      </c>
      <c r="I26" s="138" t="s">
        <v>93</v>
      </c>
      <c r="J26" s="138" t="s">
        <v>94</v>
      </c>
      <c r="K26" s="138" t="s">
        <v>94</v>
      </c>
      <c r="L26" s="59" t="s">
        <v>113</v>
      </c>
      <c r="M26" s="140" t="s">
        <v>115</v>
      </c>
      <c r="N26" s="78">
        <v>1</v>
      </c>
      <c r="O26" s="80" t="s">
        <v>94</v>
      </c>
      <c r="P26" s="80" t="s">
        <v>94</v>
      </c>
      <c r="Q26" s="80" t="s">
        <v>94</v>
      </c>
      <c r="R26" s="124" t="s">
        <v>116</v>
      </c>
      <c r="S26" s="191" t="s">
        <v>117</v>
      </c>
    </row>
    <row r="27" spans="1:19" s="2" customFormat="1" ht="229.8" customHeight="1" x14ac:dyDescent="0.3">
      <c r="A27" s="2">
        <v>4</v>
      </c>
      <c r="B27" s="59" t="s">
        <v>118</v>
      </c>
      <c r="C27" s="59" t="s">
        <v>119</v>
      </c>
      <c r="D27" s="78" t="s">
        <v>120</v>
      </c>
      <c r="E27" s="59" t="s">
        <v>121</v>
      </c>
      <c r="F27" s="80" t="s">
        <v>91</v>
      </c>
      <c r="G27" s="80" t="s">
        <v>92</v>
      </c>
      <c r="H27" s="59" t="s">
        <v>102</v>
      </c>
      <c r="I27" s="138" t="s">
        <v>93</v>
      </c>
      <c r="J27" s="138" t="s">
        <v>94</v>
      </c>
      <c r="K27" s="138" t="s">
        <v>94</v>
      </c>
      <c r="L27" s="59" t="s">
        <v>122</v>
      </c>
      <c r="M27" s="140" t="s">
        <v>123</v>
      </c>
      <c r="N27" s="78">
        <v>1</v>
      </c>
      <c r="O27" s="146" t="s">
        <v>124</v>
      </c>
      <c r="P27" s="146" t="s">
        <v>125</v>
      </c>
      <c r="Q27" s="80" t="s">
        <v>94</v>
      </c>
      <c r="R27" s="124" t="s">
        <v>126</v>
      </c>
      <c r="S27" s="199" t="s">
        <v>127</v>
      </c>
    </row>
    <row r="28" spans="1:19" ht="96" customHeight="1" x14ac:dyDescent="0.25">
      <c r="A28" s="34">
        <v>5</v>
      </c>
      <c r="B28" s="59" t="s">
        <v>128</v>
      </c>
      <c r="C28" s="59" t="s">
        <v>129</v>
      </c>
      <c r="D28" s="78" t="s">
        <v>130</v>
      </c>
      <c r="E28" s="59" t="s">
        <v>131</v>
      </c>
      <c r="F28" s="80" t="s">
        <v>91</v>
      </c>
      <c r="G28" s="80" t="s">
        <v>92</v>
      </c>
      <c r="H28" s="59" t="s">
        <v>102</v>
      </c>
      <c r="I28" s="59" t="s">
        <v>132</v>
      </c>
      <c r="J28" s="138" t="s">
        <v>94</v>
      </c>
      <c r="K28" s="138" t="s">
        <v>94</v>
      </c>
      <c r="L28" s="59" t="s">
        <v>89</v>
      </c>
      <c r="M28" s="140" t="s">
        <v>133</v>
      </c>
      <c r="N28" s="78">
        <v>1</v>
      </c>
      <c r="O28" s="125">
        <v>19777000</v>
      </c>
      <c r="P28" s="125">
        <v>19777000</v>
      </c>
      <c r="Q28" s="80" t="s">
        <v>94</v>
      </c>
      <c r="R28" s="124" t="s">
        <v>134</v>
      </c>
      <c r="S28" s="189" t="s">
        <v>135</v>
      </c>
    </row>
    <row r="29" spans="1:19" ht="88.2" customHeight="1" x14ac:dyDescent="0.25">
      <c r="A29" s="34">
        <v>6</v>
      </c>
      <c r="B29" s="59" t="s">
        <v>136</v>
      </c>
      <c r="C29" s="59" t="s">
        <v>137</v>
      </c>
      <c r="D29" s="78" t="s">
        <v>130</v>
      </c>
      <c r="E29" s="59" t="s">
        <v>131</v>
      </c>
      <c r="F29" s="80" t="s">
        <v>91</v>
      </c>
      <c r="G29" s="80" t="s">
        <v>92</v>
      </c>
      <c r="H29" s="59" t="s">
        <v>102</v>
      </c>
      <c r="I29" s="59" t="s">
        <v>132</v>
      </c>
      <c r="J29" s="138" t="s">
        <v>94</v>
      </c>
      <c r="K29" s="138" t="s">
        <v>94</v>
      </c>
      <c r="L29" s="59" t="s">
        <v>89</v>
      </c>
      <c r="M29" s="140" t="s">
        <v>133</v>
      </c>
      <c r="N29" s="80">
        <v>1</v>
      </c>
      <c r="O29" s="125">
        <v>0</v>
      </c>
      <c r="P29" s="125">
        <v>0</v>
      </c>
      <c r="Q29" s="80" t="s">
        <v>94</v>
      </c>
      <c r="R29" s="124" t="s">
        <v>134</v>
      </c>
      <c r="S29" s="144" t="s">
        <v>138</v>
      </c>
    </row>
    <row r="30" spans="1:19" ht="95.25" customHeight="1" x14ac:dyDescent="0.25">
      <c r="A30" s="34">
        <v>7</v>
      </c>
      <c r="B30" s="59" t="s">
        <v>139</v>
      </c>
      <c r="C30" s="59" t="s">
        <v>140</v>
      </c>
      <c r="D30" s="78" t="s">
        <v>141</v>
      </c>
      <c r="E30" s="59" t="s">
        <v>142</v>
      </c>
      <c r="F30" s="80" t="s">
        <v>143</v>
      </c>
      <c r="G30" s="80" t="s">
        <v>92</v>
      </c>
      <c r="H30" s="59" t="s">
        <v>102</v>
      </c>
      <c r="I30" s="59" t="s">
        <v>132</v>
      </c>
      <c r="J30" s="59" t="s">
        <v>144</v>
      </c>
      <c r="K30" s="59" t="s">
        <v>145</v>
      </c>
      <c r="L30" s="59" t="s">
        <v>146</v>
      </c>
      <c r="M30" s="140" t="s">
        <v>147</v>
      </c>
      <c r="N30" s="78">
        <v>0.05</v>
      </c>
      <c r="O30" s="125">
        <v>107000000</v>
      </c>
      <c r="P30" s="126">
        <v>0</v>
      </c>
      <c r="Q30" s="80" t="s">
        <v>148</v>
      </c>
      <c r="R30" s="124" t="s">
        <v>149</v>
      </c>
      <c r="S30" s="144" t="s">
        <v>150</v>
      </c>
    </row>
    <row r="31" spans="1:19" ht="8.4" customHeight="1" x14ac:dyDescent="0.25">
      <c r="B31" s="173"/>
      <c r="C31" s="173"/>
      <c r="D31" s="174"/>
      <c r="E31" s="173"/>
      <c r="F31" s="175"/>
      <c r="G31" s="175"/>
      <c r="H31" s="173"/>
      <c r="I31" s="173"/>
      <c r="J31" s="173"/>
      <c r="K31" s="173"/>
      <c r="L31" s="173"/>
      <c r="M31" s="176"/>
      <c r="N31" s="174"/>
      <c r="O31" s="177"/>
      <c r="P31" s="178"/>
      <c r="Q31" s="175"/>
      <c r="R31" s="179"/>
      <c r="S31" s="180"/>
    </row>
    <row r="32" spans="1:19" ht="14.4" thickBot="1" x14ac:dyDescent="0.3">
      <c r="I32" s="34"/>
      <c r="M32" s="34"/>
    </row>
    <row r="33" spans="1:19" ht="19.2" customHeight="1" x14ac:dyDescent="0.25">
      <c r="B33" s="287" t="s">
        <v>151</v>
      </c>
      <c r="C33" s="288"/>
      <c r="D33" s="288"/>
      <c r="E33" s="288"/>
      <c r="F33" s="288"/>
      <c r="G33" s="288"/>
      <c r="H33" s="288"/>
      <c r="I33" s="288"/>
      <c r="J33" s="288"/>
      <c r="K33" s="288"/>
      <c r="L33" s="288"/>
      <c r="M33" s="288"/>
      <c r="N33" s="288"/>
      <c r="O33" s="288"/>
      <c r="P33" s="288"/>
      <c r="Q33" s="288"/>
      <c r="R33" s="289"/>
      <c r="S33" s="133"/>
    </row>
    <row r="34" spans="1:19" ht="15.75" customHeight="1" x14ac:dyDescent="0.25">
      <c r="B34" s="275" t="s">
        <v>7</v>
      </c>
      <c r="C34" s="276"/>
      <c r="D34" s="276"/>
      <c r="E34" s="276"/>
      <c r="F34" s="276"/>
      <c r="G34" s="276"/>
      <c r="H34" s="276"/>
      <c r="I34" s="276"/>
      <c r="J34" s="276"/>
      <c r="K34" s="276"/>
      <c r="L34" s="276"/>
      <c r="M34" s="276"/>
      <c r="N34" s="276"/>
      <c r="O34" s="276"/>
      <c r="P34" s="276"/>
      <c r="Q34" s="276"/>
      <c r="R34" s="277"/>
      <c r="S34" s="54"/>
    </row>
    <row r="35" spans="1:19" ht="15.75" customHeight="1" x14ac:dyDescent="0.25">
      <c r="B35" s="281" t="s">
        <v>152</v>
      </c>
      <c r="C35" s="282"/>
      <c r="D35" s="282"/>
      <c r="E35" s="282"/>
      <c r="F35" s="282"/>
      <c r="G35" s="282"/>
      <c r="H35" s="282"/>
      <c r="I35" s="282"/>
      <c r="J35" s="282"/>
      <c r="K35" s="282"/>
      <c r="L35" s="282"/>
      <c r="M35" s="282"/>
      <c r="N35" s="282"/>
      <c r="O35" s="282"/>
      <c r="P35" s="282"/>
      <c r="Q35" s="282"/>
      <c r="R35" s="283"/>
      <c r="S35" s="56"/>
    </row>
    <row r="36" spans="1:19" ht="15.75" customHeight="1" x14ac:dyDescent="0.25">
      <c r="B36" s="275" t="s">
        <v>9</v>
      </c>
      <c r="C36" s="276"/>
      <c r="D36" s="276"/>
      <c r="E36" s="276"/>
      <c r="F36" s="276"/>
      <c r="G36" s="276"/>
      <c r="H36" s="276"/>
      <c r="I36" s="276"/>
      <c r="J36" s="276"/>
      <c r="K36" s="276"/>
      <c r="L36" s="276"/>
      <c r="M36" s="276"/>
      <c r="N36" s="276"/>
      <c r="O36" s="276"/>
      <c r="P36" s="276"/>
      <c r="Q36" s="276"/>
      <c r="R36" s="277"/>
      <c r="S36" s="54"/>
    </row>
    <row r="37" spans="1:19" ht="15" customHeight="1" x14ac:dyDescent="0.25">
      <c r="B37" s="281" t="s">
        <v>153</v>
      </c>
      <c r="C37" s="282"/>
      <c r="D37" s="282"/>
      <c r="E37" s="282"/>
      <c r="F37" s="282"/>
      <c r="G37" s="282"/>
      <c r="H37" s="282"/>
      <c r="I37" s="282"/>
      <c r="J37" s="282"/>
      <c r="K37" s="282"/>
      <c r="L37" s="282"/>
      <c r="M37" s="282"/>
      <c r="N37" s="282"/>
      <c r="O37" s="282"/>
      <c r="P37" s="282"/>
      <c r="Q37" s="282"/>
      <c r="R37" s="283"/>
      <c r="S37" s="56"/>
    </row>
    <row r="38" spans="1:19" ht="15.75" customHeight="1" x14ac:dyDescent="0.25">
      <c r="B38" s="275" t="s">
        <v>65</v>
      </c>
      <c r="C38" s="276"/>
      <c r="D38" s="276"/>
      <c r="E38" s="276"/>
      <c r="F38" s="276"/>
      <c r="G38" s="276"/>
      <c r="H38" s="276"/>
      <c r="I38" s="276"/>
      <c r="J38" s="276"/>
      <c r="K38" s="276"/>
      <c r="L38" s="276"/>
      <c r="M38" s="276"/>
      <c r="N38" s="276"/>
      <c r="O38" s="276"/>
      <c r="P38" s="276"/>
      <c r="Q38" s="276"/>
      <c r="R38" s="277"/>
      <c r="S38" s="54"/>
    </row>
    <row r="39" spans="1:19" ht="14.4" customHeight="1" thickBot="1" x14ac:dyDescent="0.3">
      <c r="B39" s="269" t="s">
        <v>154</v>
      </c>
      <c r="C39" s="270"/>
      <c r="D39" s="270"/>
      <c r="E39" s="270"/>
      <c r="F39" s="270"/>
      <c r="G39" s="270"/>
      <c r="H39" s="270"/>
      <c r="I39" s="270"/>
      <c r="J39" s="270"/>
      <c r="K39" s="270"/>
      <c r="L39" s="270"/>
      <c r="M39" s="270"/>
      <c r="N39" s="270"/>
      <c r="O39" s="270"/>
      <c r="P39" s="270"/>
      <c r="Q39" s="270"/>
      <c r="R39" s="271"/>
      <c r="S39" s="127"/>
    </row>
    <row r="40" spans="1:19" s="2" customFormat="1" ht="33.75" customHeight="1" x14ac:dyDescent="0.3">
      <c r="B40" s="273" t="s">
        <v>13</v>
      </c>
      <c r="C40" s="273" t="s">
        <v>67</v>
      </c>
      <c r="D40" s="265" t="s">
        <v>68</v>
      </c>
      <c r="E40" s="266"/>
      <c r="F40" s="266"/>
      <c r="G40" s="266"/>
      <c r="H40" s="266"/>
      <c r="I40" s="266" t="s">
        <v>69</v>
      </c>
      <c r="J40" s="266"/>
      <c r="K40" s="272"/>
      <c r="L40" s="273" t="s">
        <v>70</v>
      </c>
      <c r="M40" s="278" t="s">
        <v>71</v>
      </c>
      <c r="N40" s="278" t="s">
        <v>72</v>
      </c>
      <c r="O40" s="279" t="s">
        <v>73</v>
      </c>
      <c r="P40" s="267"/>
      <c r="Q40" s="280"/>
      <c r="R40" s="295" t="s">
        <v>74</v>
      </c>
      <c r="S40" s="261" t="s">
        <v>75</v>
      </c>
    </row>
    <row r="41" spans="1:19" s="2" customFormat="1" ht="58.95" customHeight="1" x14ac:dyDescent="0.3">
      <c r="B41" s="274"/>
      <c r="C41" s="274"/>
      <c r="D41" s="49" t="s">
        <v>76</v>
      </c>
      <c r="E41" s="50" t="s">
        <v>77</v>
      </c>
      <c r="F41" s="50" t="s">
        <v>78</v>
      </c>
      <c r="G41" s="50" t="s">
        <v>79</v>
      </c>
      <c r="H41" s="51" t="s">
        <v>80</v>
      </c>
      <c r="I41" s="42" t="s">
        <v>81</v>
      </c>
      <c r="J41" s="42" t="s">
        <v>82</v>
      </c>
      <c r="K41" s="42" t="s">
        <v>83</v>
      </c>
      <c r="L41" s="274"/>
      <c r="M41" s="278"/>
      <c r="N41" s="278"/>
      <c r="O41" s="40" t="s">
        <v>84</v>
      </c>
      <c r="P41" s="40" t="s">
        <v>85</v>
      </c>
      <c r="Q41" s="40" t="s">
        <v>110</v>
      </c>
      <c r="R41" s="296"/>
      <c r="S41" s="261"/>
    </row>
    <row r="42" spans="1:19" ht="104.25" customHeight="1" x14ac:dyDescent="0.25">
      <c r="A42" s="34">
        <v>8</v>
      </c>
      <c r="B42" s="35" t="s">
        <v>155</v>
      </c>
      <c r="C42" s="35" t="s">
        <v>156</v>
      </c>
      <c r="D42" s="48" t="s">
        <v>157</v>
      </c>
      <c r="E42" s="35" t="s">
        <v>158</v>
      </c>
      <c r="F42" s="36" t="s">
        <v>159</v>
      </c>
      <c r="G42" s="36" t="s">
        <v>92</v>
      </c>
      <c r="H42" s="43" t="s">
        <v>160</v>
      </c>
      <c r="I42" s="43" t="s">
        <v>132</v>
      </c>
      <c r="J42" s="36" t="s">
        <v>94</v>
      </c>
      <c r="K42" s="36" t="s">
        <v>94</v>
      </c>
      <c r="L42" s="35" t="s">
        <v>161</v>
      </c>
      <c r="M42" s="48" t="s">
        <v>162</v>
      </c>
      <c r="N42" s="48">
        <v>0.3</v>
      </c>
      <c r="O42" s="63">
        <v>80906000</v>
      </c>
      <c r="P42" s="63">
        <v>80906000</v>
      </c>
      <c r="Q42" s="58" t="s">
        <v>94</v>
      </c>
      <c r="R42" s="77" t="s">
        <v>16</v>
      </c>
      <c r="S42" s="142" t="s">
        <v>163</v>
      </c>
    </row>
    <row r="43" spans="1:19" ht="103.5" customHeight="1" x14ac:dyDescent="0.25">
      <c r="A43" s="34">
        <v>9</v>
      </c>
      <c r="B43" s="35" t="s">
        <v>164</v>
      </c>
      <c r="C43" s="35" t="s">
        <v>165</v>
      </c>
      <c r="D43" s="48" t="s">
        <v>166</v>
      </c>
      <c r="E43" s="35" t="s">
        <v>167</v>
      </c>
      <c r="F43" s="36" t="s">
        <v>168</v>
      </c>
      <c r="G43" s="36" t="s">
        <v>92</v>
      </c>
      <c r="H43" s="43" t="s">
        <v>160</v>
      </c>
      <c r="I43" s="43" t="s">
        <v>132</v>
      </c>
      <c r="J43" s="138" t="s">
        <v>94</v>
      </c>
      <c r="K43" s="138" t="s">
        <v>94</v>
      </c>
      <c r="L43" s="35" t="s">
        <v>169</v>
      </c>
      <c r="M43" s="48" t="s">
        <v>170</v>
      </c>
      <c r="N43" s="48">
        <v>1</v>
      </c>
      <c r="O43" s="63">
        <v>80906000</v>
      </c>
      <c r="P43" s="60">
        <v>0</v>
      </c>
      <c r="Q43" s="35" t="s">
        <v>171</v>
      </c>
      <c r="R43" s="77" t="s">
        <v>16</v>
      </c>
      <c r="S43" s="142" t="s">
        <v>172</v>
      </c>
    </row>
    <row r="44" spans="1:19" x14ac:dyDescent="0.25">
      <c r="I44" s="34"/>
      <c r="M44" s="34"/>
    </row>
    <row r="45" spans="1:19" ht="14.4" thickBot="1" x14ac:dyDescent="0.3">
      <c r="I45" s="34"/>
      <c r="M45" s="34"/>
    </row>
    <row r="46" spans="1:19" ht="18" customHeight="1" x14ac:dyDescent="0.25">
      <c r="B46" s="287" t="s">
        <v>173</v>
      </c>
      <c r="C46" s="288"/>
      <c r="D46" s="288"/>
      <c r="E46" s="288"/>
      <c r="F46" s="288"/>
      <c r="G46" s="288"/>
      <c r="H46" s="288"/>
      <c r="I46" s="288"/>
      <c r="J46" s="288"/>
      <c r="K46" s="288"/>
      <c r="L46" s="288"/>
      <c r="M46" s="288"/>
      <c r="N46" s="288"/>
      <c r="O46" s="288"/>
      <c r="P46" s="288"/>
      <c r="Q46" s="288"/>
      <c r="R46" s="289"/>
      <c r="S46" s="133"/>
    </row>
    <row r="47" spans="1:19" ht="15.75" customHeight="1" x14ac:dyDescent="0.25">
      <c r="B47" s="275" t="s">
        <v>7</v>
      </c>
      <c r="C47" s="276"/>
      <c r="D47" s="276"/>
      <c r="E47" s="276"/>
      <c r="F47" s="276"/>
      <c r="G47" s="276"/>
      <c r="H47" s="276"/>
      <c r="I47" s="276"/>
      <c r="J47" s="276"/>
      <c r="K47" s="276"/>
      <c r="L47" s="276"/>
      <c r="M47" s="276"/>
      <c r="N47" s="276"/>
      <c r="O47" s="276"/>
      <c r="P47" s="276"/>
      <c r="Q47" s="276"/>
      <c r="R47" s="277"/>
      <c r="S47" s="54"/>
    </row>
    <row r="48" spans="1:19" ht="15.75" customHeight="1" x14ac:dyDescent="0.25">
      <c r="B48" s="281" t="s">
        <v>174</v>
      </c>
      <c r="C48" s="282"/>
      <c r="D48" s="282"/>
      <c r="E48" s="282"/>
      <c r="F48" s="282"/>
      <c r="G48" s="282"/>
      <c r="H48" s="282"/>
      <c r="I48" s="282"/>
      <c r="J48" s="282"/>
      <c r="K48" s="282"/>
      <c r="L48" s="282"/>
      <c r="M48" s="282"/>
      <c r="N48" s="282"/>
      <c r="O48" s="282"/>
      <c r="P48" s="282"/>
      <c r="Q48" s="282"/>
      <c r="R48" s="283"/>
      <c r="S48" s="56"/>
    </row>
    <row r="49" spans="1:19" ht="15.75" customHeight="1" x14ac:dyDescent="0.25">
      <c r="B49" s="275" t="s">
        <v>9</v>
      </c>
      <c r="C49" s="276"/>
      <c r="D49" s="276"/>
      <c r="E49" s="276"/>
      <c r="F49" s="276"/>
      <c r="G49" s="276"/>
      <c r="H49" s="276"/>
      <c r="I49" s="276"/>
      <c r="J49" s="276"/>
      <c r="K49" s="276"/>
      <c r="L49" s="276"/>
      <c r="M49" s="276"/>
      <c r="N49" s="276"/>
      <c r="O49" s="276"/>
      <c r="P49" s="276"/>
      <c r="Q49" s="276"/>
      <c r="R49" s="277"/>
      <c r="S49" s="54"/>
    </row>
    <row r="50" spans="1:19" ht="15" customHeight="1" thickBot="1" x14ac:dyDescent="0.3">
      <c r="B50" s="262" t="s">
        <v>175</v>
      </c>
      <c r="C50" s="263"/>
      <c r="D50" s="263"/>
      <c r="E50" s="263"/>
      <c r="F50" s="263"/>
      <c r="G50" s="263"/>
      <c r="H50" s="263"/>
      <c r="I50" s="263"/>
      <c r="J50" s="263"/>
      <c r="K50" s="263"/>
      <c r="L50" s="263"/>
      <c r="M50" s="263"/>
      <c r="N50" s="263"/>
      <c r="O50" s="263"/>
      <c r="P50" s="263"/>
      <c r="Q50" s="263"/>
      <c r="R50" s="264"/>
      <c r="S50" s="56"/>
    </row>
    <row r="51" spans="1:19" ht="15.75" customHeight="1" thickBot="1" x14ac:dyDescent="0.3">
      <c r="B51" s="300" t="s">
        <v>65</v>
      </c>
      <c r="C51" s="301"/>
      <c r="D51" s="301"/>
      <c r="E51" s="301"/>
      <c r="F51" s="301"/>
      <c r="G51" s="301"/>
      <c r="H51" s="301"/>
      <c r="I51" s="301"/>
      <c r="J51" s="301"/>
      <c r="K51" s="301"/>
      <c r="L51" s="301"/>
      <c r="M51" s="301"/>
      <c r="N51" s="301"/>
      <c r="O51" s="301"/>
      <c r="P51" s="301"/>
      <c r="Q51" s="301"/>
      <c r="R51" s="302"/>
      <c r="S51" s="54"/>
    </row>
    <row r="52" spans="1:19" ht="14.4" customHeight="1" thickBot="1" x14ac:dyDescent="0.3">
      <c r="B52" s="297" t="s">
        <v>176</v>
      </c>
      <c r="C52" s="298"/>
      <c r="D52" s="298"/>
      <c r="E52" s="298"/>
      <c r="F52" s="298"/>
      <c r="G52" s="298"/>
      <c r="H52" s="298"/>
      <c r="I52" s="298"/>
      <c r="J52" s="298"/>
      <c r="K52" s="298"/>
      <c r="L52" s="298"/>
      <c r="M52" s="298"/>
      <c r="N52" s="298"/>
      <c r="O52" s="298"/>
      <c r="P52" s="298"/>
      <c r="Q52" s="298"/>
      <c r="R52" s="299"/>
      <c r="S52" s="127"/>
    </row>
    <row r="53" spans="1:19" s="2" customFormat="1" ht="33.75" customHeight="1" x14ac:dyDescent="0.3">
      <c r="B53" s="273" t="s">
        <v>13</v>
      </c>
      <c r="C53" s="273" t="s">
        <v>67</v>
      </c>
      <c r="D53" s="265" t="s">
        <v>68</v>
      </c>
      <c r="E53" s="266"/>
      <c r="F53" s="266"/>
      <c r="G53" s="266"/>
      <c r="H53" s="266"/>
      <c r="I53" s="266" t="s">
        <v>69</v>
      </c>
      <c r="J53" s="266"/>
      <c r="K53" s="272"/>
      <c r="L53" s="273" t="s">
        <v>70</v>
      </c>
      <c r="M53" s="278" t="s">
        <v>71</v>
      </c>
      <c r="N53" s="278" t="s">
        <v>72</v>
      </c>
      <c r="O53" s="279" t="s">
        <v>73</v>
      </c>
      <c r="P53" s="267"/>
      <c r="Q53" s="280"/>
      <c r="R53" s="295" t="s">
        <v>74</v>
      </c>
      <c r="S53" s="261" t="s">
        <v>75</v>
      </c>
    </row>
    <row r="54" spans="1:19" s="2" customFormat="1" ht="67.5" customHeight="1" x14ac:dyDescent="0.3">
      <c r="B54" s="274"/>
      <c r="C54" s="274"/>
      <c r="D54" s="49" t="s">
        <v>76</v>
      </c>
      <c r="E54" s="50" t="s">
        <v>77</v>
      </c>
      <c r="F54" s="50" t="s">
        <v>78</v>
      </c>
      <c r="G54" s="50" t="s">
        <v>79</v>
      </c>
      <c r="H54" s="51" t="s">
        <v>80</v>
      </c>
      <c r="I54" s="42" t="s">
        <v>81</v>
      </c>
      <c r="J54" s="42" t="s">
        <v>82</v>
      </c>
      <c r="K54" s="42" t="s">
        <v>83</v>
      </c>
      <c r="L54" s="274"/>
      <c r="M54" s="278"/>
      <c r="N54" s="278"/>
      <c r="O54" s="40" t="s">
        <v>84</v>
      </c>
      <c r="P54" s="40" t="s">
        <v>85</v>
      </c>
      <c r="Q54" s="40" t="s">
        <v>110</v>
      </c>
      <c r="R54" s="296"/>
      <c r="S54" s="261"/>
    </row>
    <row r="55" spans="1:19" ht="129.75" customHeight="1" x14ac:dyDescent="0.25">
      <c r="A55" s="34">
        <v>10</v>
      </c>
      <c r="B55" s="35" t="s">
        <v>177</v>
      </c>
      <c r="C55" s="35" t="s">
        <v>178</v>
      </c>
      <c r="D55" s="48" t="s">
        <v>89</v>
      </c>
      <c r="E55" s="35" t="s">
        <v>179</v>
      </c>
      <c r="F55" s="36" t="s">
        <v>91</v>
      </c>
      <c r="G55" s="36" t="s">
        <v>92</v>
      </c>
      <c r="H55" s="43" t="s">
        <v>102</v>
      </c>
      <c r="I55" s="43" t="s">
        <v>180</v>
      </c>
      <c r="J55" s="138" t="s">
        <v>94</v>
      </c>
      <c r="K55" s="138" t="s">
        <v>94</v>
      </c>
      <c r="L55" s="35" t="s">
        <v>89</v>
      </c>
      <c r="M55" s="48" t="s">
        <v>181</v>
      </c>
      <c r="N55" s="48">
        <v>1</v>
      </c>
      <c r="O55" s="60">
        <v>16275000</v>
      </c>
      <c r="P55" s="60">
        <v>16275000</v>
      </c>
      <c r="Q55" s="58" t="s">
        <v>94</v>
      </c>
      <c r="R55" s="124" t="s">
        <v>182</v>
      </c>
      <c r="S55" s="144" t="s">
        <v>183</v>
      </c>
    </row>
    <row r="56" spans="1:19" ht="81" customHeight="1" x14ac:dyDescent="0.25">
      <c r="A56" s="34">
        <v>11</v>
      </c>
      <c r="B56" s="35" t="s">
        <v>184</v>
      </c>
      <c r="C56" s="35" t="s">
        <v>185</v>
      </c>
      <c r="D56" s="48" t="s">
        <v>89</v>
      </c>
      <c r="E56" s="35" t="s">
        <v>179</v>
      </c>
      <c r="F56" s="36" t="s">
        <v>91</v>
      </c>
      <c r="G56" s="36" t="s">
        <v>92</v>
      </c>
      <c r="H56" s="43" t="s">
        <v>102</v>
      </c>
      <c r="I56" s="43" t="s">
        <v>180</v>
      </c>
      <c r="J56" s="138" t="s">
        <v>94</v>
      </c>
      <c r="K56" s="138" t="s">
        <v>94</v>
      </c>
      <c r="L56" s="35" t="s">
        <v>89</v>
      </c>
      <c r="M56" s="48" t="s">
        <v>181</v>
      </c>
      <c r="N56" s="48">
        <f>1/1</f>
        <v>1</v>
      </c>
      <c r="O56" s="68">
        <v>0</v>
      </c>
      <c r="P56" s="68">
        <v>0</v>
      </c>
      <c r="Q56" s="58" t="s">
        <v>94</v>
      </c>
      <c r="R56" s="124" t="s">
        <v>182</v>
      </c>
      <c r="S56" s="144" t="s">
        <v>186</v>
      </c>
    </row>
    <row r="57" spans="1:19" ht="25.95" customHeight="1" x14ac:dyDescent="0.25">
      <c r="I57" s="34"/>
      <c r="M57" s="34"/>
    </row>
    <row r="58" spans="1:19" x14ac:dyDescent="0.25">
      <c r="I58" s="34"/>
      <c r="M58" s="34"/>
    </row>
    <row r="59" spans="1:19" x14ac:dyDescent="0.25">
      <c r="I59" s="34"/>
      <c r="M59" s="34"/>
    </row>
    <row r="60" spans="1:19" x14ac:dyDescent="0.25">
      <c r="I60" s="34"/>
      <c r="M60" s="34"/>
    </row>
    <row r="61" spans="1:19" x14ac:dyDescent="0.25">
      <c r="I61" s="34"/>
      <c r="M61" s="34"/>
    </row>
    <row r="62" spans="1:19" x14ac:dyDescent="0.25">
      <c r="I62" s="34"/>
      <c r="M62" s="34"/>
    </row>
    <row r="63" spans="1:19" x14ac:dyDescent="0.25">
      <c r="I63" s="34"/>
      <c r="M63" s="34"/>
    </row>
    <row r="64" spans="1:19" x14ac:dyDescent="0.25">
      <c r="I64" s="34"/>
      <c r="M64" s="34"/>
    </row>
    <row r="65" spans="9:13" x14ac:dyDescent="0.25">
      <c r="I65" s="34"/>
      <c r="M65" s="34"/>
    </row>
    <row r="66" spans="9:13" x14ac:dyDescent="0.25">
      <c r="I66" s="34"/>
      <c r="M66" s="34"/>
    </row>
    <row r="67" spans="9:13" x14ac:dyDescent="0.25">
      <c r="I67" s="34"/>
      <c r="M67" s="34"/>
    </row>
    <row r="68" spans="9:13" x14ac:dyDescent="0.25">
      <c r="I68" s="34"/>
      <c r="M68" s="34"/>
    </row>
    <row r="69" spans="9:13" x14ac:dyDescent="0.25">
      <c r="I69" s="34"/>
      <c r="M69" s="34"/>
    </row>
    <row r="70" spans="9:13" x14ac:dyDescent="0.25">
      <c r="I70" s="34"/>
      <c r="M70" s="34"/>
    </row>
    <row r="71" spans="9:13" x14ac:dyDescent="0.25">
      <c r="I71" s="34"/>
      <c r="M71" s="34"/>
    </row>
    <row r="72" spans="9:13" x14ac:dyDescent="0.25">
      <c r="I72" s="34"/>
      <c r="M72" s="34"/>
    </row>
    <row r="73" spans="9:13" x14ac:dyDescent="0.25">
      <c r="I73" s="34"/>
      <c r="M73" s="34"/>
    </row>
    <row r="74" spans="9:13" x14ac:dyDescent="0.25">
      <c r="I74" s="34"/>
      <c r="M74" s="34"/>
    </row>
    <row r="75" spans="9:13" x14ac:dyDescent="0.25">
      <c r="I75" s="34"/>
      <c r="M75" s="34"/>
    </row>
    <row r="76" spans="9:13" x14ac:dyDescent="0.25">
      <c r="I76" s="34"/>
      <c r="M76" s="34"/>
    </row>
    <row r="77" spans="9:13" x14ac:dyDescent="0.25">
      <c r="I77" s="34"/>
      <c r="M77" s="34"/>
    </row>
    <row r="78" spans="9:13" x14ac:dyDescent="0.25">
      <c r="I78" s="34"/>
      <c r="M78" s="34"/>
    </row>
    <row r="79" spans="9:13" x14ac:dyDescent="0.25">
      <c r="I79" s="34"/>
      <c r="M79" s="34"/>
    </row>
    <row r="80" spans="9:13" x14ac:dyDescent="0.25">
      <c r="I80" s="34"/>
      <c r="M80" s="34"/>
    </row>
    <row r="81" spans="9:13" x14ac:dyDescent="0.25">
      <c r="I81" s="34"/>
      <c r="M81" s="34"/>
    </row>
    <row r="82" spans="9:13" x14ac:dyDescent="0.25">
      <c r="I82" s="34"/>
      <c r="M82" s="34"/>
    </row>
    <row r="83" spans="9:13" x14ac:dyDescent="0.25">
      <c r="I83" s="34"/>
      <c r="M83" s="34"/>
    </row>
    <row r="84" spans="9:13" x14ac:dyDescent="0.25">
      <c r="I84" s="34"/>
      <c r="M84" s="34"/>
    </row>
    <row r="85" spans="9:13" x14ac:dyDescent="0.25">
      <c r="I85" s="34"/>
      <c r="M85" s="34"/>
    </row>
    <row r="86" spans="9:13" x14ac:dyDescent="0.25">
      <c r="I86" s="34"/>
      <c r="M86" s="34"/>
    </row>
    <row r="87" spans="9:13" x14ac:dyDescent="0.25">
      <c r="I87" s="34"/>
      <c r="M87" s="34"/>
    </row>
    <row r="88" spans="9:13" x14ac:dyDescent="0.25">
      <c r="I88" s="34"/>
      <c r="M88" s="34"/>
    </row>
    <row r="89" spans="9:13" x14ac:dyDescent="0.25">
      <c r="I89" s="34"/>
      <c r="M89" s="34"/>
    </row>
    <row r="90" spans="9:13" x14ac:dyDescent="0.25">
      <c r="I90" s="34"/>
      <c r="M90" s="34"/>
    </row>
    <row r="91" spans="9:13" x14ac:dyDescent="0.25">
      <c r="I91" s="34"/>
      <c r="M91" s="34"/>
    </row>
    <row r="92" spans="9:13" x14ac:dyDescent="0.25">
      <c r="I92" s="34"/>
      <c r="M92" s="34"/>
    </row>
    <row r="93" spans="9:13" x14ac:dyDescent="0.25">
      <c r="I93" s="34"/>
      <c r="M93" s="34"/>
    </row>
    <row r="94" spans="9:13" x14ac:dyDescent="0.25">
      <c r="I94" s="34"/>
      <c r="M94" s="34"/>
    </row>
    <row r="95" spans="9:13" x14ac:dyDescent="0.25">
      <c r="I95" s="34"/>
      <c r="M95" s="34"/>
    </row>
    <row r="96" spans="9:13" x14ac:dyDescent="0.25">
      <c r="I96" s="34"/>
      <c r="M96" s="34"/>
    </row>
    <row r="97" spans="9:13" x14ac:dyDescent="0.25">
      <c r="I97" s="34"/>
      <c r="M97" s="34"/>
    </row>
    <row r="98" spans="9:13" x14ac:dyDescent="0.25">
      <c r="I98" s="34"/>
      <c r="M98" s="34"/>
    </row>
    <row r="99" spans="9:13" x14ac:dyDescent="0.25">
      <c r="I99" s="34"/>
      <c r="M99" s="34"/>
    </row>
    <row r="100" spans="9:13" x14ac:dyDescent="0.25">
      <c r="I100" s="34"/>
      <c r="M100" s="34"/>
    </row>
    <row r="101" spans="9:13" x14ac:dyDescent="0.25">
      <c r="I101" s="34"/>
      <c r="M101" s="34"/>
    </row>
    <row r="102" spans="9:13" x14ac:dyDescent="0.25">
      <c r="I102" s="34"/>
      <c r="M102" s="34"/>
    </row>
    <row r="103" spans="9:13" x14ac:dyDescent="0.25">
      <c r="I103" s="34"/>
      <c r="M103" s="34"/>
    </row>
    <row r="104" spans="9:13" x14ac:dyDescent="0.25">
      <c r="I104" s="34"/>
      <c r="M104" s="34"/>
    </row>
    <row r="105" spans="9:13" x14ac:dyDescent="0.25">
      <c r="I105" s="34"/>
      <c r="M105" s="34"/>
    </row>
    <row r="106" spans="9:13" x14ac:dyDescent="0.25">
      <c r="I106" s="34"/>
      <c r="M106" s="34"/>
    </row>
    <row r="107" spans="9:13" x14ac:dyDescent="0.25">
      <c r="I107" s="34"/>
      <c r="M107" s="34"/>
    </row>
    <row r="108" spans="9:13" x14ac:dyDescent="0.25">
      <c r="I108" s="34"/>
      <c r="M108" s="34"/>
    </row>
    <row r="109" spans="9:13" x14ac:dyDescent="0.25">
      <c r="I109" s="34"/>
      <c r="M109" s="34"/>
    </row>
    <row r="110" spans="9:13" x14ac:dyDescent="0.25">
      <c r="I110" s="34"/>
      <c r="M110" s="34"/>
    </row>
    <row r="111" spans="9:13" x14ac:dyDescent="0.25">
      <c r="I111" s="34"/>
      <c r="M111" s="34"/>
    </row>
    <row r="112" spans="9:13" x14ac:dyDescent="0.25">
      <c r="I112" s="34"/>
      <c r="M112" s="34"/>
    </row>
    <row r="113" spans="9:13" x14ac:dyDescent="0.25">
      <c r="I113" s="34"/>
      <c r="M113" s="34"/>
    </row>
    <row r="114" spans="9:13" x14ac:dyDescent="0.25">
      <c r="I114" s="34"/>
      <c r="M114" s="34"/>
    </row>
    <row r="115" spans="9:13" x14ac:dyDescent="0.25">
      <c r="I115" s="34"/>
      <c r="M115" s="34"/>
    </row>
    <row r="116" spans="9:13" x14ac:dyDescent="0.25">
      <c r="I116" s="34"/>
      <c r="M116" s="34"/>
    </row>
    <row r="117" spans="9:13" x14ac:dyDescent="0.25">
      <c r="I117" s="34"/>
      <c r="M117" s="34"/>
    </row>
    <row r="118" spans="9:13" x14ac:dyDescent="0.25">
      <c r="I118" s="34"/>
      <c r="M118" s="34"/>
    </row>
    <row r="119" spans="9:13" x14ac:dyDescent="0.25">
      <c r="I119" s="34"/>
      <c r="M119" s="34"/>
    </row>
    <row r="120" spans="9:13" x14ac:dyDescent="0.25">
      <c r="I120" s="34"/>
      <c r="M120" s="34"/>
    </row>
    <row r="121" spans="9:13" x14ac:dyDescent="0.25">
      <c r="I121" s="34"/>
      <c r="M121" s="34"/>
    </row>
    <row r="122" spans="9:13" x14ac:dyDescent="0.25">
      <c r="I122" s="34"/>
      <c r="M122" s="34"/>
    </row>
    <row r="123" spans="9:13" x14ac:dyDescent="0.25">
      <c r="I123" s="34"/>
      <c r="M123" s="34"/>
    </row>
    <row r="124" spans="9:13" x14ac:dyDescent="0.25">
      <c r="I124" s="34"/>
      <c r="M124" s="34"/>
    </row>
    <row r="125" spans="9:13" x14ac:dyDescent="0.25">
      <c r="I125" s="34"/>
      <c r="M125" s="34"/>
    </row>
    <row r="126" spans="9:13" x14ac:dyDescent="0.25">
      <c r="I126" s="34"/>
      <c r="M126" s="34"/>
    </row>
    <row r="127" spans="9:13" x14ac:dyDescent="0.25">
      <c r="I127" s="34"/>
      <c r="M127" s="34"/>
    </row>
    <row r="128" spans="9:13" x14ac:dyDescent="0.25">
      <c r="I128" s="34"/>
      <c r="M128" s="34"/>
    </row>
    <row r="129" spans="9:13" x14ac:dyDescent="0.25">
      <c r="I129" s="34"/>
      <c r="M129" s="34"/>
    </row>
    <row r="130" spans="9:13" x14ac:dyDescent="0.25">
      <c r="I130" s="34"/>
      <c r="M130" s="34"/>
    </row>
    <row r="131" spans="9:13" x14ac:dyDescent="0.25">
      <c r="I131" s="34"/>
      <c r="M131" s="34"/>
    </row>
    <row r="132" spans="9:13" x14ac:dyDescent="0.25">
      <c r="I132" s="34"/>
      <c r="M132" s="34"/>
    </row>
    <row r="133" spans="9:13" x14ac:dyDescent="0.25">
      <c r="I133" s="34"/>
      <c r="M133" s="34"/>
    </row>
    <row r="134" spans="9:13" x14ac:dyDescent="0.25">
      <c r="I134" s="34"/>
      <c r="M134" s="34"/>
    </row>
    <row r="135" spans="9:13" x14ac:dyDescent="0.25">
      <c r="I135" s="34"/>
      <c r="M135" s="34"/>
    </row>
    <row r="136" spans="9:13" x14ac:dyDescent="0.25">
      <c r="I136" s="34"/>
      <c r="M136" s="34"/>
    </row>
    <row r="137" spans="9:13" x14ac:dyDescent="0.25">
      <c r="I137" s="34"/>
      <c r="M137" s="34"/>
    </row>
    <row r="138" spans="9:13" x14ac:dyDescent="0.25">
      <c r="I138" s="34"/>
      <c r="M138" s="34"/>
    </row>
    <row r="139" spans="9:13" x14ac:dyDescent="0.25">
      <c r="I139" s="34"/>
      <c r="M139" s="34"/>
    </row>
    <row r="140" spans="9:13" x14ac:dyDescent="0.25">
      <c r="I140" s="34"/>
      <c r="M140" s="34"/>
    </row>
    <row r="141" spans="9:13" x14ac:dyDescent="0.25">
      <c r="I141" s="34"/>
      <c r="M141" s="34"/>
    </row>
    <row r="142" spans="9:13" x14ac:dyDescent="0.25">
      <c r="I142" s="34"/>
      <c r="M142" s="34"/>
    </row>
    <row r="143" spans="9:13" x14ac:dyDescent="0.25">
      <c r="I143" s="34"/>
      <c r="M143" s="34"/>
    </row>
    <row r="144" spans="9:13" x14ac:dyDescent="0.25">
      <c r="I144" s="34"/>
      <c r="M144" s="34"/>
    </row>
    <row r="145" spans="9:13" x14ac:dyDescent="0.25">
      <c r="I145" s="34"/>
      <c r="M145" s="34"/>
    </row>
    <row r="146" spans="9:13" x14ac:dyDescent="0.25">
      <c r="I146" s="34"/>
      <c r="M146" s="34"/>
    </row>
    <row r="147" spans="9:13" x14ac:dyDescent="0.25">
      <c r="I147" s="34"/>
      <c r="M147" s="34"/>
    </row>
    <row r="148" spans="9:13" x14ac:dyDescent="0.25">
      <c r="I148" s="34"/>
      <c r="M148" s="34"/>
    </row>
    <row r="149" spans="9:13" x14ac:dyDescent="0.25">
      <c r="I149" s="34"/>
      <c r="M149" s="34"/>
    </row>
    <row r="150" spans="9:13" x14ac:dyDescent="0.25">
      <c r="I150" s="34"/>
      <c r="M150" s="34"/>
    </row>
    <row r="151" spans="9:13" x14ac:dyDescent="0.25">
      <c r="I151" s="34"/>
      <c r="M151" s="34"/>
    </row>
    <row r="152" spans="9:13" x14ac:dyDescent="0.25">
      <c r="I152" s="34"/>
      <c r="M152" s="34"/>
    </row>
    <row r="153" spans="9:13" x14ac:dyDescent="0.25">
      <c r="I153" s="34"/>
      <c r="M153" s="34"/>
    </row>
    <row r="154" spans="9:13" x14ac:dyDescent="0.25">
      <c r="I154" s="34"/>
      <c r="M154" s="34"/>
    </row>
    <row r="155" spans="9:13" x14ac:dyDescent="0.25">
      <c r="I155" s="34"/>
      <c r="M155" s="34"/>
    </row>
    <row r="156" spans="9:13" x14ac:dyDescent="0.25">
      <c r="I156" s="34"/>
      <c r="M156" s="34"/>
    </row>
    <row r="157" spans="9:13" x14ac:dyDescent="0.25">
      <c r="I157" s="34"/>
      <c r="M157" s="34"/>
    </row>
    <row r="158" spans="9:13" x14ac:dyDescent="0.25">
      <c r="I158" s="34"/>
      <c r="M158" s="34"/>
    </row>
    <row r="159" spans="9:13" x14ac:dyDescent="0.25">
      <c r="I159" s="34"/>
      <c r="M159" s="34"/>
    </row>
    <row r="160" spans="9:13" x14ac:dyDescent="0.25">
      <c r="I160" s="34"/>
      <c r="M160" s="34"/>
    </row>
    <row r="161" spans="9:13" x14ac:dyDescent="0.25">
      <c r="I161" s="34"/>
      <c r="M161" s="34"/>
    </row>
    <row r="162" spans="9:13" x14ac:dyDescent="0.25">
      <c r="I162" s="34"/>
      <c r="M162" s="34"/>
    </row>
    <row r="163" spans="9:13" x14ac:dyDescent="0.25">
      <c r="I163" s="34"/>
      <c r="M163" s="34"/>
    </row>
    <row r="164" spans="9:13" x14ac:dyDescent="0.25">
      <c r="I164" s="34"/>
      <c r="M164" s="34"/>
    </row>
    <row r="165" spans="9:13" x14ac:dyDescent="0.25">
      <c r="I165" s="34"/>
      <c r="M165" s="34"/>
    </row>
    <row r="166" spans="9:13" x14ac:dyDescent="0.25">
      <c r="I166" s="34"/>
      <c r="M166" s="34"/>
    </row>
    <row r="167" spans="9:13" x14ac:dyDescent="0.25">
      <c r="I167" s="34"/>
      <c r="M167" s="34"/>
    </row>
    <row r="168" spans="9:13" x14ac:dyDescent="0.25">
      <c r="I168" s="34"/>
      <c r="M168" s="34"/>
    </row>
    <row r="169" spans="9:13" x14ac:dyDescent="0.25">
      <c r="I169" s="34"/>
      <c r="M169" s="34"/>
    </row>
    <row r="170" spans="9:13" x14ac:dyDescent="0.25">
      <c r="I170" s="34"/>
      <c r="M170" s="34"/>
    </row>
    <row r="171" spans="9:13" x14ac:dyDescent="0.25">
      <c r="I171" s="34"/>
      <c r="M171" s="34"/>
    </row>
    <row r="172" spans="9:13" x14ac:dyDescent="0.25">
      <c r="I172" s="34"/>
      <c r="M172" s="34"/>
    </row>
    <row r="173" spans="9:13" x14ac:dyDescent="0.25">
      <c r="I173" s="34"/>
      <c r="M173" s="34"/>
    </row>
    <row r="174" spans="9:13" x14ac:dyDescent="0.25">
      <c r="I174" s="34"/>
      <c r="M174" s="34"/>
    </row>
    <row r="175" spans="9:13" x14ac:dyDescent="0.25">
      <c r="I175" s="34"/>
      <c r="M175" s="34"/>
    </row>
    <row r="176" spans="9:13" x14ac:dyDescent="0.25">
      <c r="I176" s="34"/>
      <c r="M176" s="34"/>
    </row>
    <row r="177" spans="9:13" x14ac:dyDescent="0.25">
      <c r="I177" s="34"/>
      <c r="M177" s="34"/>
    </row>
    <row r="178" spans="9:13" x14ac:dyDescent="0.25">
      <c r="I178" s="34"/>
      <c r="M178" s="34"/>
    </row>
    <row r="179" spans="9:13" x14ac:dyDescent="0.25">
      <c r="I179" s="34"/>
      <c r="M179" s="34"/>
    </row>
    <row r="180" spans="9:13" x14ac:dyDescent="0.25">
      <c r="I180" s="34"/>
      <c r="M180" s="34"/>
    </row>
  </sheetData>
  <mergeCells count="69">
    <mergeCell ref="B46:R46"/>
    <mergeCell ref="R40:R41"/>
    <mergeCell ref="B3:R3"/>
    <mergeCell ref="B17:R17"/>
    <mergeCell ref="B18:R18"/>
    <mergeCell ref="B19:R19"/>
    <mergeCell ref="B7:R7"/>
    <mergeCell ref="B6:R6"/>
    <mergeCell ref="R12:R13"/>
    <mergeCell ref="B5:R5"/>
    <mergeCell ref="B8:R8"/>
    <mergeCell ref="D12:H12"/>
    <mergeCell ref="C12:C13"/>
    <mergeCell ref="B9:R9"/>
    <mergeCell ref="L12:L13"/>
    <mergeCell ref="B10:R10"/>
    <mergeCell ref="B47:R47"/>
    <mergeCell ref="O53:Q53"/>
    <mergeCell ref="R53:R54"/>
    <mergeCell ref="M53:M54"/>
    <mergeCell ref="N53:N54"/>
    <mergeCell ref="I53:K53"/>
    <mergeCell ref="B52:R52"/>
    <mergeCell ref="B49:R49"/>
    <mergeCell ref="L53:L54"/>
    <mergeCell ref="C53:C54"/>
    <mergeCell ref="B53:B54"/>
    <mergeCell ref="B51:R51"/>
    <mergeCell ref="B48:R48"/>
    <mergeCell ref="B11:R11"/>
    <mergeCell ref="B12:B13"/>
    <mergeCell ref="B36:R36"/>
    <mergeCell ref="B33:R33"/>
    <mergeCell ref="B34:R34"/>
    <mergeCell ref="B22:R22"/>
    <mergeCell ref="B24:B25"/>
    <mergeCell ref="D24:H24"/>
    <mergeCell ref="B21:R21"/>
    <mergeCell ref="I24:K24"/>
    <mergeCell ref="R24:R25"/>
    <mergeCell ref="B35:R35"/>
    <mergeCell ref="M12:M13"/>
    <mergeCell ref="D40:H40"/>
    <mergeCell ref="O40:Q40"/>
    <mergeCell ref="I40:K40"/>
    <mergeCell ref="C40:C41"/>
    <mergeCell ref="N12:N13"/>
    <mergeCell ref="B37:R37"/>
    <mergeCell ref="O24:Q24"/>
    <mergeCell ref="M40:M41"/>
    <mergeCell ref="N40:N41"/>
    <mergeCell ref="L24:L25"/>
    <mergeCell ref="B38:R38"/>
    <mergeCell ref="S53:S54"/>
    <mergeCell ref="B50:R50"/>
    <mergeCell ref="D53:H53"/>
    <mergeCell ref="S12:S13"/>
    <mergeCell ref="S24:S25"/>
    <mergeCell ref="S40:S41"/>
    <mergeCell ref="O12:Q12"/>
    <mergeCell ref="B23:R23"/>
    <mergeCell ref="I12:K12"/>
    <mergeCell ref="C24:C25"/>
    <mergeCell ref="B20:R20"/>
    <mergeCell ref="M24:M25"/>
    <mergeCell ref="N24:N25"/>
    <mergeCell ref="L40:L41"/>
    <mergeCell ref="B40:B41"/>
    <mergeCell ref="B39:R39"/>
  </mergeCells>
  <hyperlinks>
    <hyperlink ref="S26" r:id="rId1" xr:uid="{00000000-0004-0000-0200-000000000000}"/>
    <hyperlink ref="S29" r:id="rId2" xr:uid="{00000000-0004-0000-0200-000002000000}"/>
    <hyperlink ref="S43" r:id="rId3" xr:uid="{00000000-0004-0000-0200-000003000000}"/>
    <hyperlink ref="S14" r:id="rId4" xr:uid="{BBEFF746-6C97-4266-ABC7-55755451C6DC}"/>
    <hyperlink ref="S15" r:id="rId5" xr:uid="{B08B3C33-EDC8-4117-A17F-89C92CF66EC1}"/>
    <hyperlink ref="S27" r:id="rId6" display="Actividad 2" xr:uid="{126AABDE-4580-4127-A528-C791E6809964}"/>
    <hyperlink ref="S28" r:id="rId7" xr:uid="{AE52F127-0B0C-4508-837D-BDE14264A3C1}"/>
    <hyperlink ref="S30" r:id="rId8" xr:uid="{8612CE84-988C-43DD-A41E-BAB2310CD2C5}"/>
    <hyperlink ref="S42" r:id="rId9" xr:uid="{E990D954-B28B-4F92-8B0D-326FCA5E8DCF}"/>
    <hyperlink ref="S55" r:id="rId10" xr:uid="{FB1356F3-716E-42FC-9BC8-7B59549E3302}"/>
    <hyperlink ref="S56" r:id="rId11" xr:uid="{D9AED1AB-0E5B-4C46-B28D-7A785675E8FB}"/>
  </hyperlinks>
  <printOptions horizontalCentered="1" verticalCentered="1"/>
  <pageMargins left="0.70866141732283472" right="0.70866141732283472" top="0.74803149606299213" bottom="0.74803149606299213" header="0.31496062992125984" footer="0.31496062992125984"/>
  <pageSetup paperSize="3" scale="43" fitToHeight="0" orientation="landscape" horizontalDpi="4294967295" verticalDpi="4294967295" r:id="rId12"/>
  <headerFooter>
    <oddHeader>&amp;R&amp;G</oddHeader>
  </headerFooter>
  <legacyDrawingHF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2:S49"/>
  <sheetViews>
    <sheetView showGridLines="0" zoomScale="120" zoomScaleNormal="120" workbookViewId="0">
      <selection activeCell="A13" sqref="A13"/>
    </sheetView>
  </sheetViews>
  <sheetFormatPr baseColWidth="10" defaultColWidth="9.109375" defaultRowHeight="14.4" x14ac:dyDescent="0.3"/>
  <cols>
    <col min="1" max="1" width="3.109375" customWidth="1"/>
    <col min="2" max="2" width="31.6640625" customWidth="1"/>
    <col min="3" max="3" width="45" customWidth="1"/>
    <col min="4" max="4" width="15.44140625" customWidth="1"/>
    <col min="5" max="5" width="24.6640625" customWidth="1"/>
    <col min="6" max="6" width="14.88671875" customWidth="1"/>
    <col min="7" max="7" width="15.5546875" customWidth="1"/>
    <col min="8" max="8" width="33.5546875" customWidth="1"/>
    <col min="9" max="9" width="21.33203125" customWidth="1"/>
    <col min="10" max="10" width="15.44140625" customWidth="1"/>
    <col min="11" max="11" width="15" customWidth="1"/>
    <col min="12" max="12" width="24" customWidth="1"/>
    <col min="13" max="13" width="31.44140625" customWidth="1"/>
    <col min="14" max="14" width="20.6640625" customWidth="1"/>
    <col min="15" max="15" width="18" customWidth="1"/>
    <col min="16" max="16" width="16" customWidth="1"/>
    <col min="17" max="17" width="19.5546875" customWidth="1"/>
    <col min="18" max="18" width="21.109375" customWidth="1"/>
    <col min="19" max="19" width="37" customWidth="1"/>
    <col min="20" max="255" width="11.44140625" customWidth="1"/>
  </cols>
  <sheetData>
    <row r="2" spans="1:19" x14ac:dyDescent="0.3">
      <c r="B2" s="303" t="s">
        <v>187</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19.95" customHeight="1" x14ac:dyDescent="0.25">
      <c r="B4" s="287" t="s">
        <v>188</v>
      </c>
      <c r="C4" s="288"/>
      <c r="D4" s="288"/>
      <c r="E4" s="288"/>
      <c r="F4" s="288"/>
      <c r="G4" s="288"/>
      <c r="H4" s="288"/>
      <c r="I4" s="288"/>
      <c r="J4" s="288"/>
      <c r="K4" s="288"/>
      <c r="L4" s="288"/>
      <c r="M4" s="288"/>
      <c r="N4" s="288"/>
      <c r="O4" s="288"/>
      <c r="P4" s="288"/>
      <c r="Q4" s="288"/>
      <c r="R4" s="289"/>
      <c r="S4" s="133"/>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13.8" x14ac:dyDescent="0.25">
      <c r="B6" s="281" t="s">
        <v>189</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13.8" x14ac:dyDescent="0.25">
      <c r="B8" s="281" t="s">
        <v>190</v>
      </c>
      <c r="C8" s="282"/>
      <c r="D8" s="282"/>
      <c r="E8" s="282"/>
      <c r="F8" s="282"/>
      <c r="G8" s="282"/>
      <c r="H8" s="282"/>
      <c r="I8" s="282"/>
      <c r="J8" s="282"/>
      <c r="K8" s="282"/>
      <c r="L8" s="282"/>
      <c r="M8" s="282"/>
      <c r="N8" s="282"/>
      <c r="O8" s="282"/>
      <c r="P8" s="282"/>
      <c r="Q8" s="282"/>
      <c r="R8" s="283"/>
      <c r="S8" s="56"/>
    </row>
    <row r="9" spans="1:19" s="34" customFormat="1" ht="13.8" x14ac:dyDescent="0.25">
      <c r="B9" s="275" t="s">
        <v>65</v>
      </c>
      <c r="C9" s="276"/>
      <c r="D9" s="276"/>
      <c r="E9" s="276"/>
      <c r="F9" s="276"/>
      <c r="G9" s="276"/>
      <c r="H9" s="276"/>
      <c r="I9" s="276"/>
      <c r="J9" s="276"/>
      <c r="K9" s="276"/>
      <c r="L9" s="276"/>
      <c r="M9" s="276"/>
      <c r="N9" s="276"/>
      <c r="O9" s="276"/>
      <c r="P9" s="276"/>
      <c r="Q9" s="276"/>
      <c r="R9" s="277"/>
      <c r="S9" s="54"/>
    </row>
    <row r="10" spans="1:19" s="34" customFormat="1" ht="44.25" customHeight="1" thickBot="1" x14ac:dyDescent="0.3">
      <c r="B10" s="269" t="s">
        <v>191</v>
      </c>
      <c r="C10" s="270"/>
      <c r="D10" s="270"/>
      <c r="E10" s="270"/>
      <c r="F10" s="270"/>
      <c r="G10" s="270"/>
      <c r="H10" s="270"/>
      <c r="I10" s="270"/>
      <c r="J10" s="270"/>
      <c r="K10" s="270"/>
      <c r="L10" s="270"/>
      <c r="M10" s="270"/>
      <c r="N10" s="270"/>
      <c r="O10" s="270"/>
      <c r="P10" s="270"/>
      <c r="Q10" s="270"/>
      <c r="R10" s="271"/>
      <c r="S10" s="127"/>
    </row>
    <row r="11" spans="1:19" s="2" customFormat="1" ht="36"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56.4"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04.25" customHeight="1" x14ac:dyDescent="0.25">
      <c r="A13" s="34">
        <v>1</v>
      </c>
      <c r="B13" s="35" t="s">
        <v>192</v>
      </c>
      <c r="C13" s="35" t="s">
        <v>193</v>
      </c>
      <c r="D13" s="48" t="s">
        <v>194</v>
      </c>
      <c r="E13" s="35" t="s">
        <v>195</v>
      </c>
      <c r="F13" s="36" t="s">
        <v>196</v>
      </c>
      <c r="G13" s="36" t="s">
        <v>197</v>
      </c>
      <c r="H13" s="43" t="s">
        <v>102</v>
      </c>
      <c r="I13" s="43" t="s">
        <v>198</v>
      </c>
      <c r="J13" s="43" t="s">
        <v>199</v>
      </c>
      <c r="K13" s="43" t="s">
        <v>199</v>
      </c>
      <c r="L13" s="35" t="s">
        <v>200</v>
      </c>
      <c r="M13" s="48" t="s">
        <v>201</v>
      </c>
      <c r="N13" s="48">
        <v>1</v>
      </c>
      <c r="O13" s="63">
        <v>279802000</v>
      </c>
      <c r="P13" s="166">
        <v>279802000</v>
      </c>
      <c r="Q13" s="58" t="s">
        <v>94</v>
      </c>
      <c r="R13" s="77" t="s">
        <v>202</v>
      </c>
      <c r="S13" s="142" t="s">
        <v>203</v>
      </c>
    </row>
    <row r="14" spans="1:19" s="34" customFormat="1" ht="87.75" customHeight="1" x14ac:dyDescent="0.25">
      <c r="A14" s="34">
        <v>2</v>
      </c>
      <c r="B14" s="35" t="s">
        <v>204</v>
      </c>
      <c r="C14" s="35" t="s">
        <v>205</v>
      </c>
      <c r="D14" s="35" t="s">
        <v>206</v>
      </c>
      <c r="E14" s="35" t="s">
        <v>207</v>
      </c>
      <c r="F14" s="36" t="s">
        <v>208</v>
      </c>
      <c r="G14" s="36" t="s">
        <v>209</v>
      </c>
      <c r="H14" s="43" t="s">
        <v>102</v>
      </c>
      <c r="I14" s="43" t="s">
        <v>198</v>
      </c>
      <c r="J14" s="43" t="s">
        <v>199</v>
      </c>
      <c r="K14" s="43" t="s">
        <v>199</v>
      </c>
      <c r="L14" s="35" t="s">
        <v>210</v>
      </c>
      <c r="M14" s="48" t="s">
        <v>211</v>
      </c>
      <c r="N14" s="48">
        <v>1</v>
      </c>
      <c r="O14" s="64">
        <v>418017000</v>
      </c>
      <c r="P14" s="167">
        <v>100000000</v>
      </c>
      <c r="Q14" s="58" t="s">
        <v>94</v>
      </c>
      <c r="R14" s="77" t="s">
        <v>212</v>
      </c>
      <c r="S14" s="189" t="s">
        <v>213</v>
      </c>
    </row>
    <row r="15" spans="1:19" s="34" customFormat="1" ht="125.25" customHeight="1" x14ac:dyDescent="0.25">
      <c r="A15" s="34">
        <v>3</v>
      </c>
      <c r="B15" s="35" t="s">
        <v>214</v>
      </c>
      <c r="C15" s="35" t="s">
        <v>215</v>
      </c>
      <c r="D15" s="48" t="s">
        <v>216</v>
      </c>
      <c r="E15" s="35" t="s">
        <v>217</v>
      </c>
      <c r="F15" s="36" t="s">
        <v>218</v>
      </c>
      <c r="G15" s="36" t="s">
        <v>92</v>
      </c>
      <c r="H15" s="43" t="s">
        <v>219</v>
      </c>
      <c r="I15" s="43" t="s">
        <v>220</v>
      </c>
      <c r="J15" s="43" t="s">
        <v>199</v>
      </c>
      <c r="K15" s="43" t="s">
        <v>199</v>
      </c>
      <c r="L15" s="35" t="s">
        <v>221</v>
      </c>
      <c r="M15" s="48" t="s">
        <v>222</v>
      </c>
      <c r="N15" s="48">
        <v>1</v>
      </c>
      <c r="O15" s="63">
        <v>683959000</v>
      </c>
      <c r="P15" s="167">
        <v>10000000</v>
      </c>
      <c r="Q15" s="58" t="s">
        <v>94</v>
      </c>
      <c r="R15" s="124" t="s">
        <v>223</v>
      </c>
      <c r="S15" s="144" t="s">
        <v>224</v>
      </c>
    </row>
    <row r="16" spans="1:19" s="34" customFormat="1" ht="111.75" customHeight="1" x14ac:dyDescent="0.25">
      <c r="A16" s="34">
        <v>4</v>
      </c>
      <c r="B16" s="35" t="s">
        <v>225</v>
      </c>
      <c r="C16" s="35" t="s">
        <v>226</v>
      </c>
      <c r="D16" s="48" t="s">
        <v>227</v>
      </c>
      <c r="E16" s="35" t="s">
        <v>228</v>
      </c>
      <c r="F16" s="36" t="s">
        <v>229</v>
      </c>
      <c r="G16" s="36" t="s">
        <v>92</v>
      </c>
      <c r="H16" s="43" t="s">
        <v>102</v>
      </c>
      <c r="I16" s="59" t="s">
        <v>230</v>
      </c>
      <c r="J16" s="43" t="s">
        <v>199</v>
      </c>
      <c r="K16" s="43" t="s">
        <v>199</v>
      </c>
      <c r="L16" s="35" t="s">
        <v>231</v>
      </c>
      <c r="M16" s="78" t="s">
        <v>232</v>
      </c>
      <c r="N16" s="48">
        <v>0</v>
      </c>
      <c r="O16" s="63">
        <v>1304954000</v>
      </c>
      <c r="P16" s="64">
        <v>0</v>
      </c>
      <c r="Q16" s="35" t="s">
        <v>233</v>
      </c>
      <c r="R16" s="77" t="s">
        <v>234</v>
      </c>
      <c r="S16" s="189" t="s">
        <v>235</v>
      </c>
    </row>
    <row r="17" spans="1:19" s="34" customFormat="1" ht="90.6" customHeight="1" x14ac:dyDescent="0.25">
      <c r="A17" s="34">
        <v>5</v>
      </c>
      <c r="B17" s="35" t="s">
        <v>236</v>
      </c>
      <c r="C17" s="35" t="s">
        <v>237</v>
      </c>
      <c r="D17" s="48" t="s">
        <v>238</v>
      </c>
      <c r="E17" s="35" t="s">
        <v>239</v>
      </c>
      <c r="F17" s="38">
        <v>44926</v>
      </c>
      <c r="G17" s="36" t="s">
        <v>92</v>
      </c>
      <c r="H17" s="43" t="s">
        <v>102</v>
      </c>
      <c r="I17" s="43" t="s">
        <v>240</v>
      </c>
      <c r="J17" s="43" t="s">
        <v>199</v>
      </c>
      <c r="K17" s="43" t="s">
        <v>199</v>
      </c>
      <c r="L17" s="35" t="s">
        <v>241</v>
      </c>
      <c r="M17" s="58" t="s">
        <v>242</v>
      </c>
      <c r="N17" s="58">
        <v>1</v>
      </c>
      <c r="O17" s="170">
        <v>26400000</v>
      </c>
      <c r="P17" s="170">
        <v>26400000</v>
      </c>
      <c r="Q17" s="58" t="s">
        <v>94</v>
      </c>
      <c r="R17" s="77" t="s">
        <v>16</v>
      </c>
      <c r="S17" s="144" t="s">
        <v>243</v>
      </c>
    </row>
    <row r="18" spans="1:19" s="34" customFormat="1" ht="87" customHeight="1" x14ac:dyDescent="0.25">
      <c r="A18" s="34">
        <v>6</v>
      </c>
      <c r="B18" s="35" t="s">
        <v>244</v>
      </c>
      <c r="C18" s="35" t="s">
        <v>245</v>
      </c>
      <c r="D18" s="48" t="s">
        <v>246</v>
      </c>
      <c r="E18" s="35" t="s">
        <v>247</v>
      </c>
      <c r="F18" s="36" t="s">
        <v>248</v>
      </c>
      <c r="G18" s="36" t="s">
        <v>92</v>
      </c>
      <c r="H18" s="43" t="s">
        <v>102</v>
      </c>
      <c r="I18" s="43" t="s">
        <v>249</v>
      </c>
      <c r="J18" s="43" t="s">
        <v>199</v>
      </c>
      <c r="K18" s="43" t="s">
        <v>199</v>
      </c>
      <c r="L18" s="35" t="s">
        <v>250</v>
      </c>
      <c r="M18" s="58" t="s">
        <v>251</v>
      </c>
      <c r="N18" s="48">
        <v>1</v>
      </c>
      <c r="O18" s="63">
        <v>138028000</v>
      </c>
      <c r="P18" s="63">
        <v>138028000</v>
      </c>
      <c r="Q18" s="58" t="s">
        <v>94</v>
      </c>
      <c r="R18" s="77" t="s">
        <v>202</v>
      </c>
      <c r="S18" s="189" t="s">
        <v>252</v>
      </c>
    </row>
    <row r="20" spans="1:19" ht="15" thickBot="1" x14ac:dyDescent="0.35"/>
    <row r="21" spans="1:19" s="34" customFormat="1" ht="17.399999999999999" customHeight="1" x14ac:dyDescent="0.25">
      <c r="B21" s="287" t="s">
        <v>253</v>
      </c>
      <c r="C21" s="288"/>
      <c r="D21" s="288"/>
      <c r="E21" s="288"/>
      <c r="F21" s="288"/>
      <c r="G21" s="288"/>
      <c r="H21" s="288"/>
      <c r="I21" s="288"/>
      <c r="J21" s="288"/>
      <c r="K21" s="288"/>
      <c r="L21" s="288"/>
      <c r="M21" s="288"/>
      <c r="N21" s="288"/>
      <c r="O21" s="288"/>
      <c r="P21" s="288"/>
      <c r="Q21" s="288"/>
      <c r="R21" s="289"/>
      <c r="S21" s="133"/>
    </row>
    <row r="22" spans="1:19" s="34" customFormat="1" ht="13.8" x14ac:dyDescent="0.25">
      <c r="B22" s="275" t="s">
        <v>7</v>
      </c>
      <c r="C22" s="276"/>
      <c r="D22" s="276"/>
      <c r="E22" s="276"/>
      <c r="F22" s="276"/>
      <c r="G22" s="276"/>
      <c r="H22" s="276"/>
      <c r="I22" s="276"/>
      <c r="J22" s="276"/>
      <c r="K22" s="276"/>
      <c r="L22" s="276"/>
      <c r="M22" s="276"/>
      <c r="N22" s="276"/>
      <c r="O22" s="276"/>
      <c r="P22" s="276"/>
      <c r="Q22" s="276"/>
      <c r="R22" s="277"/>
      <c r="S22" s="54"/>
    </row>
    <row r="23" spans="1:19" s="34" customFormat="1" ht="13.8" x14ac:dyDescent="0.25">
      <c r="B23" s="281" t="s">
        <v>254</v>
      </c>
      <c r="C23" s="282"/>
      <c r="D23" s="282"/>
      <c r="E23" s="282"/>
      <c r="F23" s="282"/>
      <c r="G23" s="282"/>
      <c r="H23" s="282"/>
      <c r="I23" s="282"/>
      <c r="J23" s="282"/>
      <c r="K23" s="282"/>
      <c r="L23" s="282"/>
      <c r="M23" s="282"/>
      <c r="N23" s="282"/>
      <c r="O23" s="282"/>
      <c r="P23" s="282"/>
      <c r="Q23" s="282"/>
      <c r="R23" s="283"/>
      <c r="S23" s="56"/>
    </row>
    <row r="24" spans="1:19" s="34" customFormat="1" ht="13.8" x14ac:dyDescent="0.25">
      <c r="B24" s="275" t="s">
        <v>9</v>
      </c>
      <c r="C24" s="276"/>
      <c r="D24" s="276"/>
      <c r="E24" s="276"/>
      <c r="F24" s="276"/>
      <c r="G24" s="276"/>
      <c r="H24" s="276"/>
      <c r="I24" s="276"/>
      <c r="J24" s="276"/>
      <c r="K24" s="276"/>
      <c r="L24" s="276"/>
      <c r="M24" s="276"/>
      <c r="N24" s="276"/>
      <c r="O24" s="276"/>
      <c r="P24" s="276"/>
      <c r="Q24" s="276"/>
      <c r="R24" s="277"/>
      <c r="S24" s="54"/>
    </row>
    <row r="25" spans="1:19" s="34" customFormat="1" ht="13.8" x14ac:dyDescent="0.25">
      <c r="B25" s="281" t="s">
        <v>255</v>
      </c>
      <c r="C25" s="282"/>
      <c r="D25" s="282"/>
      <c r="E25" s="282"/>
      <c r="F25" s="282"/>
      <c r="G25" s="282"/>
      <c r="H25" s="282"/>
      <c r="I25" s="282"/>
      <c r="J25" s="282"/>
      <c r="K25" s="282"/>
      <c r="L25" s="282"/>
      <c r="M25" s="282"/>
      <c r="N25" s="282"/>
      <c r="O25" s="282"/>
      <c r="P25" s="282"/>
      <c r="Q25" s="282"/>
      <c r="R25" s="283"/>
      <c r="S25" s="56"/>
    </row>
    <row r="26" spans="1:19" s="34" customFormat="1" ht="13.8" x14ac:dyDescent="0.25">
      <c r="B26" s="275" t="s">
        <v>65</v>
      </c>
      <c r="C26" s="276"/>
      <c r="D26" s="276"/>
      <c r="E26" s="276"/>
      <c r="F26" s="276"/>
      <c r="G26" s="276"/>
      <c r="H26" s="276"/>
      <c r="I26" s="276"/>
      <c r="J26" s="276"/>
      <c r="K26" s="276"/>
      <c r="L26" s="276"/>
      <c r="M26" s="276"/>
      <c r="N26" s="276"/>
      <c r="O26" s="276"/>
      <c r="P26" s="276"/>
      <c r="Q26" s="276"/>
      <c r="R26" s="277"/>
      <c r="S26" s="54"/>
    </row>
    <row r="27" spans="1:19" s="34" customFormat="1" ht="47.25" customHeight="1" thickBot="1" x14ac:dyDescent="0.3">
      <c r="B27" s="269" t="s">
        <v>256</v>
      </c>
      <c r="C27" s="270"/>
      <c r="D27" s="270"/>
      <c r="E27" s="270"/>
      <c r="F27" s="270"/>
      <c r="G27" s="270"/>
      <c r="H27" s="270"/>
      <c r="I27" s="270"/>
      <c r="J27" s="270"/>
      <c r="K27" s="270"/>
      <c r="L27" s="270"/>
      <c r="M27" s="270"/>
      <c r="N27" s="270"/>
      <c r="O27" s="270"/>
      <c r="P27" s="270"/>
      <c r="Q27" s="270"/>
      <c r="R27" s="271"/>
      <c r="S27" s="127"/>
    </row>
    <row r="28" spans="1:19" s="2" customFormat="1" ht="33.6" customHeight="1" x14ac:dyDescent="0.3">
      <c r="B28" s="265" t="s">
        <v>13</v>
      </c>
      <c r="C28" s="273" t="s">
        <v>67</v>
      </c>
      <c r="D28" s="290" t="s">
        <v>68</v>
      </c>
      <c r="E28" s="291"/>
      <c r="F28" s="291"/>
      <c r="G28" s="291"/>
      <c r="H28" s="292"/>
      <c r="I28" s="266" t="s">
        <v>69</v>
      </c>
      <c r="J28" s="266"/>
      <c r="K28" s="272"/>
      <c r="L28" s="284" t="s">
        <v>70</v>
      </c>
      <c r="M28" s="278" t="s">
        <v>71</v>
      </c>
      <c r="N28" s="278" t="s">
        <v>72</v>
      </c>
      <c r="O28" s="279" t="s">
        <v>73</v>
      </c>
      <c r="P28" s="267"/>
      <c r="Q28" s="268"/>
      <c r="R28" s="293" t="s">
        <v>74</v>
      </c>
      <c r="S28" s="261" t="s">
        <v>75</v>
      </c>
    </row>
    <row r="29" spans="1:19" s="2" customFormat="1" ht="66" customHeight="1" x14ac:dyDescent="0.3">
      <c r="B29" s="286"/>
      <c r="C29" s="274"/>
      <c r="D29" s="49" t="s">
        <v>76</v>
      </c>
      <c r="E29" s="50" t="s">
        <v>77</v>
      </c>
      <c r="F29" s="50" t="s">
        <v>78</v>
      </c>
      <c r="G29" s="50" t="s">
        <v>79</v>
      </c>
      <c r="H29" s="51" t="s">
        <v>80</v>
      </c>
      <c r="I29" s="42" t="s">
        <v>81</v>
      </c>
      <c r="J29" s="42" t="s">
        <v>82</v>
      </c>
      <c r="K29" s="42" t="s">
        <v>83</v>
      </c>
      <c r="L29" s="285"/>
      <c r="M29" s="278"/>
      <c r="N29" s="278"/>
      <c r="O29" s="40" t="s">
        <v>84</v>
      </c>
      <c r="P29" s="40" t="s">
        <v>85</v>
      </c>
      <c r="Q29" s="40" t="s">
        <v>110</v>
      </c>
      <c r="R29" s="294"/>
      <c r="S29" s="261"/>
    </row>
    <row r="30" spans="1:19" s="34" customFormat="1" ht="90" customHeight="1" x14ac:dyDescent="0.25">
      <c r="A30" s="34">
        <v>7</v>
      </c>
      <c r="B30" s="35" t="s">
        <v>257</v>
      </c>
      <c r="C30" s="35" t="s">
        <v>258</v>
      </c>
      <c r="D30" s="48" t="s">
        <v>259</v>
      </c>
      <c r="E30" s="35" t="s">
        <v>260</v>
      </c>
      <c r="F30" s="36" t="s">
        <v>261</v>
      </c>
      <c r="G30" s="36" t="s">
        <v>92</v>
      </c>
      <c r="H30" s="43" t="s">
        <v>102</v>
      </c>
      <c r="I30" s="43" t="s">
        <v>262</v>
      </c>
      <c r="J30" s="43" t="s">
        <v>199</v>
      </c>
      <c r="K30" s="43" t="s">
        <v>199</v>
      </c>
      <c r="L30" s="35" t="s">
        <v>263</v>
      </c>
      <c r="M30" s="35" t="s">
        <v>264</v>
      </c>
      <c r="N30" s="65">
        <v>1</v>
      </c>
      <c r="O30" s="60">
        <v>0</v>
      </c>
      <c r="P30" s="60">
        <v>0</v>
      </c>
      <c r="Q30" s="35" t="s">
        <v>265</v>
      </c>
      <c r="R30" s="77" t="s">
        <v>266</v>
      </c>
      <c r="S30" s="142" t="s">
        <v>267</v>
      </c>
    </row>
    <row r="31" spans="1:19" s="34" customFormat="1" ht="101.25" customHeight="1" x14ac:dyDescent="0.25">
      <c r="A31" s="34">
        <v>8</v>
      </c>
      <c r="B31" s="35" t="s">
        <v>268</v>
      </c>
      <c r="C31" s="35" t="s">
        <v>269</v>
      </c>
      <c r="D31" s="48" t="s">
        <v>270</v>
      </c>
      <c r="E31" s="35" t="s">
        <v>271</v>
      </c>
      <c r="F31" s="36" t="s">
        <v>261</v>
      </c>
      <c r="G31" s="36" t="s">
        <v>92</v>
      </c>
      <c r="H31" s="43" t="s">
        <v>102</v>
      </c>
      <c r="I31" s="43" t="s">
        <v>262</v>
      </c>
      <c r="J31" s="43" t="s">
        <v>199</v>
      </c>
      <c r="K31" s="43" t="s">
        <v>199</v>
      </c>
      <c r="L31" s="35" t="s">
        <v>272</v>
      </c>
      <c r="M31" s="65" t="s">
        <v>273</v>
      </c>
      <c r="N31" s="65">
        <v>1</v>
      </c>
      <c r="O31" s="60">
        <v>11331000</v>
      </c>
      <c r="P31" s="60">
        <v>11331000</v>
      </c>
      <c r="Q31" s="58" t="s">
        <v>94</v>
      </c>
      <c r="R31" s="77" t="s">
        <v>16</v>
      </c>
      <c r="S31" s="142" t="s">
        <v>274</v>
      </c>
    </row>
    <row r="32" spans="1:19" s="34" customFormat="1" ht="144.75" customHeight="1" x14ac:dyDescent="0.25">
      <c r="A32" s="34">
        <v>9</v>
      </c>
      <c r="B32" s="35" t="s">
        <v>275</v>
      </c>
      <c r="C32" s="35" t="s">
        <v>276</v>
      </c>
      <c r="D32" s="48" t="s">
        <v>277</v>
      </c>
      <c r="E32" s="35" t="s">
        <v>278</v>
      </c>
      <c r="F32" s="36" t="s">
        <v>261</v>
      </c>
      <c r="G32" s="36" t="s">
        <v>92</v>
      </c>
      <c r="H32" s="43" t="s">
        <v>102</v>
      </c>
      <c r="I32" s="43" t="s">
        <v>93</v>
      </c>
      <c r="J32" s="43" t="s">
        <v>199</v>
      </c>
      <c r="K32" s="43" t="s">
        <v>199</v>
      </c>
      <c r="L32" s="35" t="s">
        <v>279</v>
      </c>
      <c r="M32" s="35" t="s">
        <v>280</v>
      </c>
      <c r="N32" s="65">
        <v>1</v>
      </c>
      <c r="O32" s="60" t="s">
        <v>281</v>
      </c>
      <c r="P32" s="216">
        <v>32962000</v>
      </c>
      <c r="Q32" s="190">
        <v>32962000</v>
      </c>
      <c r="R32" s="77" t="s">
        <v>16</v>
      </c>
      <c r="S32" s="142" t="s">
        <v>282</v>
      </c>
    </row>
    <row r="34" spans="1:19" ht="15" thickBot="1" x14ac:dyDescent="0.35"/>
    <row r="35" spans="1:19" s="34" customFormat="1" ht="19.2" customHeight="1" x14ac:dyDescent="0.25">
      <c r="B35" s="287" t="s">
        <v>283</v>
      </c>
      <c r="C35" s="288"/>
      <c r="D35" s="288"/>
      <c r="E35" s="288"/>
      <c r="F35" s="288"/>
      <c r="G35" s="288"/>
      <c r="H35" s="288"/>
      <c r="I35" s="288"/>
      <c r="J35" s="288"/>
      <c r="K35" s="288"/>
      <c r="L35" s="288"/>
      <c r="M35" s="288"/>
      <c r="N35" s="288"/>
      <c r="O35" s="288"/>
      <c r="P35" s="288"/>
      <c r="Q35" s="288"/>
      <c r="R35" s="289"/>
      <c r="S35" s="133"/>
    </row>
    <row r="36" spans="1:19" s="34" customFormat="1" ht="13.8" x14ac:dyDescent="0.25">
      <c r="B36" s="275" t="s">
        <v>7</v>
      </c>
      <c r="C36" s="276"/>
      <c r="D36" s="276"/>
      <c r="E36" s="276"/>
      <c r="F36" s="276"/>
      <c r="G36" s="276"/>
      <c r="H36" s="276"/>
      <c r="I36" s="276"/>
      <c r="J36" s="276"/>
      <c r="K36" s="276"/>
      <c r="L36" s="276"/>
      <c r="M36" s="276"/>
      <c r="N36" s="276"/>
      <c r="O36" s="276"/>
      <c r="P36" s="276"/>
      <c r="Q36" s="276"/>
      <c r="R36" s="277"/>
      <c r="S36" s="54"/>
    </row>
    <row r="37" spans="1:19" s="34" customFormat="1" ht="13.95" customHeight="1" x14ac:dyDescent="0.25">
      <c r="B37" s="281" t="s">
        <v>284</v>
      </c>
      <c r="C37" s="282"/>
      <c r="D37" s="282"/>
      <c r="E37" s="282"/>
      <c r="F37" s="282"/>
      <c r="G37" s="282"/>
      <c r="H37" s="282"/>
      <c r="I37" s="282"/>
      <c r="J37" s="282"/>
      <c r="K37" s="282"/>
      <c r="L37" s="282"/>
      <c r="M37" s="282"/>
      <c r="N37" s="282"/>
      <c r="O37" s="282"/>
      <c r="P37" s="282"/>
      <c r="Q37" s="282"/>
      <c r="R37" s="283"/>
      <c r="S37" s="56"/>
    </row>
    <row r="38" spans="1:19" s="34" customFormat="1" ht="13.8" x14ac:dyDescent="0.25">
      <c r="B38" s="275" t="s">
        <v>9</v>
      </c>
      <c r="C38" s="276"/>
      <c r="D38" s="276"/>
      <c r="E38" s="276"/>
      <c r="F38" s="276"/>
      <c r="G38" s="276"/>
      <c r="H38" s="276"/>
      <c r="I38" s="276"/>
      <c r="J38" s="276"/>
      <c r="K38" s="276"/>
      <c r="L38" s="276"/>
      <c r="M38" s="276"/>
      <c r="N38" s="276"/>
      <c r="O38" s="276"/>
      <c r="P38" s="276"/>
      <c r="Q38" s="276"/>
      <c r="R38" s="277"/>
      <c r="S38" s="54"/>
    </row>
    <row r="39" spans="1:19" s="34" customFormat="1" ht="13.95" customHeight="1" x14ac:dyDescent="0.25">
      <c r="B39" s="281" t="s">
        <v>285</v>
      </c>
      <c r="C39" s="282"/>
      <c r="D39" s="282"/>
      <c r="E39" s="282"/>
      <c r="F39" s="282"/>
      <c r="G39" s="282"/>
      <c r="H39" s="282"/>
      <c r="I39" s="282"/>
      <c r="J39" s="282"/>
      <c r="K39" s="282"/>
      <c r="L39" s="282"/>
      <c r="M39" s="282"/>
      <c r="N39" s="282"/>
      <c r="O39" s="282"/>
      <c r="P39" s="282"/>
      <c r="Q39" s="282"/>
      <c r="R39" s="283"/>
      <c r="S39" s="56"/>
    </row>
    <row r="40" spans="1:19" s="34" customFormat="1" ht="13.8" x14ac:dyDescent="0.25">
      <c r="B40" s="275" t="s">
        <v>65</v>
      </c>
      <c r="C40" s="276"/>
      <c r="D40" s="276"/>
      <c r="E40" s="276"/>
      <c r="F40" s="276"/>
      <c r="G40" s="276"/>
      <c r="H40" s="276"/>
      <c r="I40" s="276"/>
      <c r="J40" s="276"/>
      <c r="K40" s="276"/>
      <c r="L40" s="276"/>
      <c r="M40" s="276"/>
      <c r="N40" s="276"/>
      <c r="O40" s="276"/>
      <c r="P40" s="276"/>
      <c r="Q40" s="276"/>
      <c r="R40" s="277"/>
      <c r="S40" s="54"/>
    </row>
    <row r="41" spans="1:19" s="34" customFormat="1" ht="47.25" customHeight="1" thickBot="1" x14ac:dyDescent="0.3">
      <c r="B41" s="269" t="s">
        <v>286</v>
      </c>
      <c r="C41" s="270"/>
      <c r="D41" s="270"/>
      <c r="E41" s="270"/>
      <c r="F41" s="270"/>
      <c r="G41" s="270"/>
      <c r="H41" s="270"/>
      <c r="I41" s="270"/>
      <c r="J41" s="270"/>
      <c r="K41" s="270"/>
      <c r="L41" s="270"/>
      <c r="M41" s="270"/>
      <c r="N41" s="270"/>
      <c r="O41" s="270"/>
      <c r="P41" s="270"/>
      <c r="Q41" s="270"/>
      <c r="R41" s="271"/>
      <c r="S41" s="127"/>
    </row>
    <row r="42" spans="1:19" s="2" customFormat="1" ht="44.25" customHeight="1" x14ac:dyDescent="0.3">
      <c r="B42" s="265" t="s">
        <v>13</v>
      </c>
      <c r="C42" s="273" t="s">
        <v>67</v>
      </c>
      <c r="D42" s="290" t="s">
        <v>68</v>
      </c>
      <c r="E42" s="291"/>
      <c r="F42" s="291"/>
      <c r="G42" s="291"/>
      <c r="H42" s="292"/>
      <c r="I42" s="266" t="s">
        <v>69</v>
      </c>
      <c r="J42" s="266"/>
      <c r="K42" s="272"/>
      <c r="L42" s="284" t="s">
        <v>70</v>
      </c>
      <c r="M42" s="278" t="s">
        <v>71</v>
      </c>
      <c r="N42" s="278" t="s">
        <v>72</v>
      </c>
      <c r="O42" s="279" t="s">
        <v>73</v>
      </c>
      <c r="P42" s="267"/>
      <c r="Q42" s="268"/>
      <c r="R42" s="293" t="s">
        <v>74</v>
      </c>
      <c r="S42" s="261" t="s">
        <v>75</v>
      </c>
    </row>
    <row r="43" spans="1:19" s="2" customFormat="1" ht="54" customHeight="1" x14ac:dyDescent="0.3">
      <c r="B43" s="286"/>
      <c r="C43" s="274"/>
      <c r="D43" s="49" t="s">
        <v>76</v>
      </c>
      <c r="E43" s="50" t="s">
        <v>77</v>
      </c>
      <c r="F43" s="50" t="s">
        <v>78</v>
      </c>
      <c r="G43" s="50" t="s">
        <v>79</v>
      </c>
      <c r="H43" s="51" t="s">
        <v>80</v>
      </c>
      <c r="I43" s="42" t="s">
        <v>81</v>
      </c>
      <c r="J43" s="42" t="s">
        <v>82</v>
      </c>
      <c r="K43" s="42" t="s">
        <v>83</v>
      </c>
      <c r="L43" s="285"/>
      <c r="M43" s="278"/>
      <c r="N43" s="278"/>
      <c r="O43" s="40" t="s">
        <v>84</v>
      </c>
      <c r="P43" s="40" t="s">
        <v>85</v>
      </c>
      <c r="Q43" s="40" t="s">
        <v>110</v>
      </c>
      <c r="R43" s="294"/>
      <c r="S43" s="261"/>
    </row>
    <row r="44" spans="1:19" s="34" customFormat="1" ht="129" customHeight="1" x14ac:dyDescent="0.25">
      <c r="A44" s="34">
        <v>10</v>
      </c>
      <c r="B44" s="35" t="s">
        <v>287</v>
      </c>
      <c r="C44" s="35" t="s">
        <v>288</v>
      </c>
      <c r="D44" s="48" t="s">
        <v>289</v>
      </c>
      <c r="E44" s="35" t="s">
        <v>290</v>
      </c>
      <c r="F44" s="38">
        <v>44926</v>
      </c>
      <c r="G44" s="36" t="s">
        <v>92</v>
      </c>
      <c r="H44" s="43" t="s">
        <v>291</v>
      </c>
      <c r="I44" s="43" t="s">
        <v>292</v>
      </c>
      <c r="J44" s="43" t="s">
        <v>199</v>
      </c>
      <c r="K44" s="43" t="s">
        <v>199</v>
      </c>
      <c r="L44" s="35" t="s">
        <v>293</v>
      </c>
      <c r="M44" s="35" t="s">
        <v>293</v>
      </c>
      <c r="N44" s="48">
        <v>1</v>
      </c>
      <c r="O44" s="190">
        <v>147486000</v>
      </c>
      <c r="P44" s="60">
        <v>20000000</v>
      </c>
      <c r="Q44" s="58" t="s">
        <v>94</v>
      </c>
      <c r="R44" s="77" t="s">
        <v>266</v>
      </c>
      <c r="S44" s="189" t="s">
        <v>294</v>
      </c>
    </row>
    <row r="45" spans="1:19" s="34" customFormat="1" ht="78" customHeight="1" x14ac:dyDescent="0.25">
      <c r="A45" s="34">
        <v>11</v>
      </c>
      <c r="B45" s="35" t="s">
        <v>295</v>
      </c>
      <c r="C45" s="35" t="s">
        <v>296</v>
      </c>
      <c r="D45" s="48" t="s">
        <v>297</v>
      </c>
      <c r="E45" s="35" t="s">
        <v>298</v>
      </c>
      <c r="F45" s="36" t="s">
        <v>299</v>
      </c>
      <c r="G45" s="36" t="s">
        <v>92</v>
      </c>
      <c r="H45" s="43" t="s">
        <v>300</v>
      </c>
      <c r="I45" s="43" t="s">
        <v>292</v>
      </c>
      <c r="J45" s="43" t="s">
        <v>199</v>
      </c>
      <c r="K45" s="43" t="s">
        <v>199</v>
      </c>
      <c r="L45" s="35"/>
      <c r="M45" s="43" t="s">
        <v>301</v>
      </c>
      <c r="N45" s="48">
        <v>1</v>
      </c>
      <c r="O45" s="60" t="s">
        <v>302</v>
      </c>
      <c r="P45" s="60">
        <v>10000000</v>
      </c>
      <c r="Q45" s="58" t="s">
        <v>94</v>
      </c>
      <c r="R45" s="77" t="s">
        <v>16</v>
      </c>
      <c r="S45" s="142" t="s">
        <v>303</v>
      </c>
    </row>
    <row r="46" spans="1:19" s="34" customFormat="1" ht="90.75" customHeight="1" x14ac:dyDescent="0.25">
      <c r="A46" s="34">
        <v>12</v>
      </c>
      <c r="B46" s="35" t="s">
        <v>304</v>
      </c>
      <c r="C46" s="35" t="s">
        <v>305</v>
      </c>
      <c r="D46" s="48" t="s">
        <v>306</v>
      </c>
      <c r="E46" s="35" t="s">
        <v>307</v>
      </c>
      <c r="F46" s="36" t="s">
        <v>308</v>
      </c>
      <c r="G46" s="36" t="s">
        <v>92</v>
      </c>
      <c r="H46" s="43" t="s">
        <v>300</v>
      </c>
      <c r="I46" s="43" t="s">
        <v>292</v>
      </c>
      <c r="J46" s="43" t="s">
        <v>309</v>
      </c>
      <c r="K46" s="43" t="s">
        <v>310</v>
      </c>
      <c r="L46" s="35" t="s">
        <v>311</v>
      </c>
      <c r="M46" s="48" t="s">
        <v>312</v>
      </c>
      <c r="N46" s="48">
        <v>0.2</v>
      </c>
      <c r="O46" s="60" t="s">
        <v>313</v>
      </c>
      <c r="P46" s="60">
        <v>20000000</v>
      </c>
      <c r="Q46" s="58" t="s">
        <v>94</v>
      </c>
      <c r="R46" s="124" t="s">
        <v>314</v>
      </c>
      <c r="S46" s="189" t="s">
        <v>315</v>
      </c>
    </row>
    <row r="47" spans="1:19" s="34" customFormat="1" ht="96.75" customHeight="1" x14ac:dyDescent="0.25">
      <c r="A47" s="34">
        <v>13</v>
      </c>
      <c r="B47" s="35" t="s">
        <v>316</v>
      </c>
      <c r="C47" s="59" t="s">
        <v>317</v>
      </c>
      <c r="D47" s="48" t="s">
        <v>318</v>
      </c>
      <c r="E47" s="35" t="s">
        <v>319</v>
      </c>
      <c r="F47" s="36" t="s">
        <v>308</v>
      </c>
      <c r="G47" s="36" t="s">
        <v>92</v>
      </c>
      <c r="H47" s="43" t="s">
        <v>300</v>
      </c>
      <c r="I47" s="43" t="s">
        <v>292</v>
      </c>
      <c r="J47" s="43" t="s">
        <v>199</v>
      </c>
      <c r="K47" s="43" t="s">
        <v>199</v>
      </c>
      <c r="L47" s="35" t="s">
        <v>318</v>
      </c>
      <c r="M47" s="48" t="s">
        <v>320</v>
      </c>
      <c r="N47" s="48"/>
      <c r="O47" s="60">
        <v>39583454.545454502</v>
      </c>
      <c r="P47" s="169">
        <v>39583454.545454502</v>
      </c>
      <c r="Q47" s="58" t="s">
        <v>94</v>
      </c>
      <c r="R47" s="124" t="s">
        <v>234</v>
      </c>
      <c r="S47" s="144" t="s">
        <v>321</v>
      </c>
    </row>
    <row r="48" spans="1:19" s="34" customFormat="1" ht="81" customHeight="1" x14ac:dyDescent="0.25">
      <c r="A48" s="34">
        <v>14</v>
      </c>
      <c r="B48" s="35" t="s">
        <v>322</v>
      </c>
      <c r="C48" s="35" t="s">
        <v>323</v>
      </c>
      <c r="D48" s="48" t="s">
        <v>318</v>
      </c>
      <c r="E48" s="35" t="s">
        <v>319</v>
      </c>
      <c r="F48" s="36" t="s">
        <v>308</v>
      </c>
      <c r="G48" s="36" t="s">
        <v>92</v>
      </c>
      <c r="H48" s="43" t="s">
        <v>300</v>
      </c>
      <c r="I48" s="43" t="s">
        <v>292</v>
      </c>
      <c r="J48" s="43" t="s">
        <v>199</v>
      </c>
      <c r="K48" s="43" t="s">
        <v>199</v>
      </c>
      <c r="L48" s="35" t="s">
        <v>318</v>
      </c>
      <c r="M48" s="48" t="s">
        <v>320</v>
      </c>
      <c r="N48" s="65">
        <v>1</v>
      </c>
      <c r="O48" s="60">
        <v>438243000</v>
      </c>
      <c r="P48" s="60">
        <v>50000000</v>
      </c>
      <c r="Q48" s="58" t="s">
        <v>94</v>
      </c>
      <c r="R48" s="77" t="s">
        <v>16</v>
      </c>
      <c r="S48" s="142" t="s">
        <v>324</v>
      </c>
    </row>
    <row r="49" spans="2:19" s="34" customFormat="1" ht="13.8" x14ac:dyDescent="0.25">
      <c r="B49" s="39"/>
      <c r="C49" s="39"/>
      <c r="D49" s="45"/>
      <c r="E49" s="39"/>
      <c r="F49" s="46"/>
      <c r="G49" s="46"/>
      <c r="H49" s="47"/>
      <c r="I49" s="47"/>
      <c r="J49" s="47"/>
      <c r="K49" s="47"/>
      <c r="L49" s="39"/>
      <c r="M49" s="39"/>
      <c r="N49" s="39"/>
      <c r="O49" s="39"/>
      <c r="P49" s="39"/>
      <c r="Q49" s="39"/>
      <c r="R49" s="41"/>
      <c r="S49" s="41"/>
    </row>
  </sheetData>
  <mergeCells count="52">
    <mergeCell ref="B35:R35"/>
    <mergeCell ref="B25:R25"/>
    <mergeCell ref="C11:C12"/>
    <mergeCell ref="B8:R8"/>
    <mergeCell ref="B6:R6"/>
    <mergeCell ref="B7:R7"/>
    <mergeCell ref="B27:R27"/>
    <mergeCell ref="B28:B29"/>
    <mergeCell ref="B9:R9"/>
    <mergeCell ref="B10:R10"/>
    <mergeCell ref="B23:R23"/>
    <mergeCell ref="B24:R24"/>
    <mergeCell ref="C28:C29"/>
    <mergeCell ref="L11:L12"/>
    <mergeCell ref="B22:R22"/>
    <mergeCell ref="O28:Q28"/>
    <mergeCell ref="B2:R2"/>
    <mergeCell ref="B21:R21"/>
    <mergeCell ref="I11:K11"/>
    <mergeCell ref="O11:Q11"/>
    <mergeCell ref="B5:R5"/>
    <mergeCell ref="B4:R4"/>
    <mergeCell ref="R11:R12"/>
    <mergeCell ref="S11:S12"/>
    <mergeCell ref="M28:M29"/>
    <mergeCell ref="N28:N29"/>
    <mergeCell ref="S28:S29"/>
    <mergeCell ref="I28:K28"/>
    <mergeCell ref="B26:R26"/>
    <mergeCell ref="M11:M12"/>
    <mergeCell ref="N11:N12"/>
    <mergeCell ref="D28:H28"/>
    <mergeCell ref="L28:L29"/>
    <mergeCell ref="R28:R29"/>
    <mergeCell ref="B11:B12"/>
    <mergeCell ref="D11:H11"/>
    <mergeCell ref="S42:S43"/>
    <mergeCell ref="M42:M43"/>
    <mergeCell ref="N42:N43"/>
    <mergeCell ref="B36:R36"/>
    <mergeCell ref="B37:R37"/>
    <mergeCell ref="B38:R38"/>
    <mergeCell ref="D42:H42"/>
    <mergeCell ref="I42:K42"/>
    <mergeCell ref="L42:L43"/>
    <mergeCell ref="O42:Q42"/>
    <mergeCell ref="R42:R43"/>
    <mergeCell ref="B39:R39"/>
    <mergeCell ref="B40:R40"/>
    <mergeCell ref="B42:B43"/>
    <mergeCell ref="C42:C43"/>
    <mergeCell ref="B41:R41"/>
  </mergeCells>
  <phoneticPr fontId="24" type="noConversion"/>
  <hyperlinks>
    <hyperlink ref="S17" r:id="rId1" xr:uid="{00000000-0004-0000-0300-000000000000}"/>
    <hyperlink ref="S13" r:id="rId2" xr:uid="{D0AC22E4-4AD7-4832-ACF6-A32B8D65C50F}"/>
    <hyperlink ref="S14" r:id="rId3" xr:uid="{FF6A319A-06D9-44FF-A7F8-57D9017E7BE4}"/>
    <hyperlink ref="S15" r:id="rId4" xr:uid="{80EBF013-D037-4EDF-98F5-8D09649E6299}"/>
    <hyperlink ref="S16" r:id="rId5" xr:uid="{20B9CC41-24CE-4098-AF49-A28606273728}"/>
    <hyperlink ref="S18" r:id="rId6" xr:uid="{4F061263-CE6F-470E-9C1D-2701DE60AB38}"/>
    <hyperlink ref="S30" r:id="rId7" xr:uid="{0D0AE850-78CE-4037-931B-6F63D7C350C3}"/>
    <hyperlink ref="S31" r:id="rId8" xr:uid="{4ED70F6E-31D5-41E1-B006-F4B494C478AE}"/>
    <hyperlink ref="S32" r:id="rId9" xr:uid="{38C952F3-3EEE-4CE3-B39A-44015E531F63}"/>
    <hyperlink ref="S44" r:id="rId10" xr:uid="{60869F0C-0580-417E-89E6-5C2E27EDCB43}"/>
    <hyperlink ref="S45" r:id="rId11" xr:uid="{FF4F1ED7-98F9-48C0-A0D1-1074B6C4E6EE}"/>
    <hyperlink ref="S46" r:id="rId12" xr:uid="{AEF6181C-4771-4233-BE84-9DFFED26B1B1}"/>
    <hyperlink ref="S48" r:id="rId13" xr:uid="{85E54274-4903-4E74-93EC-AD5695840B87}"/>
    <hyperlink ref="S47" r:id="rId14" xr:uid="{EA9B3EB6-85A5-4C8F-8913-3754CC487148}"/>
  </hyperlinks>
  <pageMargins left="0.7" right="0.7" top="0.75" bottom="0.75" header="0.3" footer="0.3"/>
  <pageSetup fitToHeight="0" orientation="portrait"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2:S27"/>
  <sheetViews>
    <sheetView showGridLines="0" zoomScale="120" zoomScaleNormal="120" workbookViewId="0">
      <selection activeCell="A13" sqref="A13"/>
    </sheetView>
  </sheetViews>
  <sheetFormatPr baseColWidth="10" defaultColWidth="9.109375" defaultRowHeight="14.4" x14ac:dyDescent="0.3"/>
  <cols>
    <col min="1" max="1" width="3.109375" customWidth="1"/>
    <col min="2" max="2" width="36.109375" customWidth="1"/>
    <col min="3" max="3" width="54.5546875" customWidth="1"/>
    <col min="4" max="4" width="13.33203125" customWidth="1"/>
    <col min="5" max="5" width="23.44140625" customWidth="1"/>
    <col min="6" max="6" width="18.44140625" customWidth="1"/>
    <col min="7" max="8" width="10.88671875" customWidth="1"/>
    <col min="9" max="9" width="26.33203125" customWidth="1"/>
    <col min="10" max="10" width="22.109375" customWidth="1"/>
    <col min="11" max="11" width="22" customWidth="1"/>
    <col min="12" max="12" width="22.109375" customWidth="1"/>
    <col min="13" max="13" width="30.5546875" customWidth="1"/>
    <col min="14" max="14" width="27.44140625" customWidth="1"/>
    <col min="15" max="16" width="20.44140625" customWidth="1"/>
    <col min="17" max="17" width="24.6640625" customWidth="1"/>
    <col min="18" max="18" width="18.5546875" customWidth="1"/>
    <col min="19" max="19" width="44.6640625" customWidth="1"/>
    <col min="20" max="255" width="11.44140625" customWidth="1"/>
  </cols>
  <sheetData>
    <row r="2" spans="1:19" x14ac:dyDescent="0.3">
      <c r="B2" s="303" t="s">
        <v>325</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17.399999999999999" customHeight="1" x14ac:dyDescent="0.25">
      <c r="B4" s="306" t="s">
        <v>326</v>
      </c>
      <c r="C4" s="307"/>
      <c r="D4" s="307"/>
      <c r="E4" s="307"/>
      <c r="F4" s="307"/>
      <c r="G4" s="307"/>
      <c r="H4" s="307"/>
      <c r="I4" s="307"/>
      <c r="J4" s="307"/>
      <c r="K4" s="307"/>
      <c r="L4" s="307"/>
      <c r="M4" s="307"/>
      <c r="N4" s="307"/>
      <c r="O4" s="307"/>
      <c r="P4" s="307"/>
      <c r="Q4" s="307"/>
      <c r="R4" s="308"/>
      <c r="S4" s="134"/>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13.8" x14ac:dyDescent="0.25">
      <c r="B6" s="281" t="s">
        <v>327</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13.8" x14ac:dyDescent="0.25">
      <c r="B8" s="281" t="s">
        <v>328</v>
      </c>
      <c r="C8" s="282"/>
      <c r="D8" s="282"/>
      <c r="E8" s="282"/>
      <c r="F8" s="282"/>
      <c r="G8" s="282"/>
      <c r="H8" s="282"/>
      <c r="I8" s="282"/>
      <c r="J8" s="282"/>
      <c r="K8" s="282"/>
      <c r="L8" s="282"/>
      <c r="M8" s="282"/>
      <c r="N8" s="282"/>
      <c r="O8" s="282"/>
      <c r="P8" s="282"/>
      <c r="Q8" s="282"/>
      <c r="R8" s="283"/>
      <c r="S8" s="56"/>
    </row>
    <row r="9" spans="1:19" s="34" customFormat="1" ht="13.8" x14ac:dyDescent="0.25">
      <c r="B9" s="275" t="s">
        <v>65</v>
      </c>
      <c r="C9" s="276"/>
      <c r="D9" s="276"/>
      <c r="E9" s="276"/>
      <c r="F9" s="276"/>
      <c r="G9" s="276"/>
      <c r="H9" s="276"/>
      <c r="I9" s="276"/>
      <c r="J9" s="276"/>
      <c r="K9" s="276"/>
      <c r="L9" s="276"/>
      <c r="M9" s="276"/>
      <c r="N9" s="276"/>
      <c r="O9" s="276"/>
      <c r="P9" s="276"/>
      <c r="Q9" s="276"/>
      <c r="R9" s="277"/>
      <c r="S9" s="54"/>
    </row>
    <row r="10" spans="1:19" s="34" customFormat="1" ht="52.2" customHeight="1" thickBot="1" x14ac:dyDescent="0.3">
      <c r="B10" s="269" t="s">
        <v>329</v>
      </c>
      <c r="C10" s="270"/>
      <c r="D10" s="270"/>
      <c r="E10" s="270"/>
      <c r="F10" s="270"/>
      <c r="G10" s="270"/>
      <c r="H10" s="270"/>
      <c r="I10" s="270"/>
      <c r="J10" s="270"/>
      <c r="K10" s="270"/>
      <c r="L10" s="270"/>
      <c r="M10" s="270"/>
      <c r="N10" s="270"/>
      <c r="O10" s="270"/>
      <c r="P10" s="270"/>
      <c r="Q10" s="270"/>
      <c r="R10" s="271"/>
      <c r="S10" s="127"/>
    </row>
    <row r="11" spans="1:19" s="2" customFormat="1" ht="46.2"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0.7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09.5" customHeight="1" x14ac:dyDescent="0.25">
      <c r="A13" s="34">
        <v>1</v>
      </c>
      <c r="B13" s="35" t="s">
        <v>330</v>
      </c>
      <c r="C13" s="35" t="s">
        <v>331</v>
      </c>
      <c r="D13" s="48" t="s">
        <v>332</v>
      </c>
      <c r="E13" s="35" t="s">
        <v>333</v>
      </c>
      <c r="F13" s="36" t="s">
        <v>334</v>
      </c>
      <c r="G13" s="36" t="s">
        <v>92</v>
      </c>
      <c r="H13" s="43" t="s">
        <v>160</v>
      </c>
      <c r="I13" s="36" t="s">
        <v>335</v>
      </c>
      <c r="J13" s="43" t="s">
        <v>199</v>
      </c>
      <c r="K13" s="43" t="s">
        <v>199</v>
      </c>
      <c r="L13" s="35" t="s">
        <v>336</v>
      </c>
      <c r="M13" s="58" t="s">
        <v>337</v>
      </c>
      <c r="N13" s="48">
        <v>1</v>
      </c>
      <c r="O13" s="61">
        <v>47177000</v>
      </c>
      <c r="P13" s="61">
        <v>47177000</v>
      </c>
      <c r="Q13" s="58" t="s">
        <v>94</v>
      </c>
      <c r="R13" s="124" t="s">
        <v>338</v>
      </c>
      <c r="S13" s="207" t="s">
        <v>339</v>
      </c>
    </row>
    <row r="14" spans="1:19" ht="108" customHeight="1" x14ac:dyDescent="0.3">
      <c r="A14">
        <v>2</v>
      </c>
      <c r="B14" s="35" t="s">
        <v>340</v>
      </c>
      <c r="C14" s="35" t="s">
        <v>341</v>
      </c>
      <c r="D14" s="48" t="s">
        <v>342</v>
      </c>
      <c r="E14" s="35" t="s">
        <v>343</v>
      </c>
      <c r="F14" s="36" t="s">
        <v>344</v>
      </c>
      <c r="G14" s="36" t="s">
        <v>92</v>
      </c>
      <c r="H14" s="43" t="s">
        <v>160</v>
      </c>
      <c r="I14" s="36" t="s">
        <v>345</v>
      </c>
      <c r="J14" s="43" t="s">
        <v>199</v>
      </c>
      <c r="K14" s="43" t="s">
        <v>199</v>
      </c>
      <c r="L14" s="35" t="s">
        <v>346</v>
      </c>
      <c r="M14" s="58" t="s">
        <v>347</v>
      </c>
      <c r="N14" s="48">
        <v>1</v>
      </c>
      <c r="O14" s="61">
        <v>102819000</v>
      </c>
      <c r="P14" s="61">
        <v>102819000</v>
      </c>
      <c r="Q14" s="58" t="s">
        <v>94</v>
      </c>
      <c r="R14" s="124" t="s">
        <v>348</v>
      </c>
      <c r="S14" s="206" t="s">
        <v>349</v>
      </c>
    </row>
    <row r="15" spans="1:19" ht="15" thickBot="1" x14ac:dyDescent="0.35"/>
    <row r="16" spans="1:19" s="34" customFormat="1" ht="17.399999999999999" customHeight="1" x14ac:dyDescent="0.25">
      <c r="B16" s="306" t="s">
        <v>350</v>
      </c>
      <c r="C16" s="307"/>
      <c r="D16" s="307"/>
      <c r="E16" s="307"/>
      <c r="F16" s="307"/>
      <c r="G16" s="307"/>
      <c r="H16" s="307"/>
      <c r="I16" s="307"/>
      <c r="J16" s="307"/>
      <c r="K16" s="307"/>
      <c r="L16" s="307"/>
      <c r="M16" s="307"/>
      <c r="N16" s="307"/>
      <c r="O16" s="307"/>
      <c r="P16" s="307"/>
      <c r="Q16" s="307"/>
      <c r="R16" s="308"/>
      <c r="S16" s="134"/>
    </row>
    <row r="17" spans="1:19" s="34" customFormat="1" ht="13.8" x14ac:dyDescent="0.25">
      <c r="B17" s="275" t="s">
        <v>7</v>
      </c>
      <c r="C17" s="276"/>
      <c r="D17" s="276"/>
      <c r="E17" s="276"/>
      <c r="F17" s="276"/>
      <c r="G17" s="276"/>
      <c r="H17" s="276"/>
      <c r="I17" s="276"/>
      <c r="J17" s="276"/>
      <c r="K17" s="276"/>
      <c r="L17" s="276"/>
      <c r="M17" s="276"/>
      <c r="N17" s="276"/>
      <c r="O17" s="276"/>
      <c r="P17" s="276"/>
      <c r="Q17" s="276"/>
      <c r="R17" s="277"/>
      <c r="S17" s="54"/>
    </row>
    <row r="18" spans="1:19" s="34" customFormat="1" ht="13.8" x14ac:dyDescent="0.25">
      <c r="B18" s="281" t="s">
        <v>351</v>
      </c>
      <c r="C18" s="282"/>
      <c r="D18" s="282"/>
      <c r="E18" s="282"/>
      <c r="F18" s="282"/>
      <c r="G18" s="282"/>
      <c r="H18" s="282"/>
      <c r="I18" s="282"/>
      <c r="J18" s="282"/>
      <c r="K18" s="282"/>
      <c r="L18" s="282"/>
      <c r="M18" s="282"/>
      <c r="N18" s="282"/>
      <c r="O18" s="282"/>
      <c r="P18" s="282"/>
      <c r="Q18" s="282"/>
      <c r="R18" s="283"/>
      <c r="S18" s="56"/>
    </row>
    <row r="19" spans="1:19" s="34" customFormat="1" ht="13.8" x14ac:dyDescent="0.25">
      <c r="B19" s="275" t="s">
        <v>9</v>
      </c>
      <c r="C19" s="276"/>
      <c r="D19" s="276"/>
      <c r="E19" s="276"/>
      <c r="F19" s="276"/>
      <c r="G19" s="276"/>
      <c r="H19" s="276"/>
      <c r="I19" s="276"/>
      <c r="J19" s="276"/>
      <c r="K19" s="276"/>
      <c r="L19" s="276"/>
      <c r="M19" s="276"/>
      <c r="N19" s="276"/>
      <c r="O19" s="276"/>
      <c r="P19" s="276"/>
      <c r="Q19" s="276"/>
      <c r="R19" s="277"/>
      <c r="S19" s="54"/>
    </row>
    <row r="20" spans="1:19" s="34" customFormat="1" ht="13.8" x14ac:dyDescent="0.25">
      <c r="B20" s="281" t="s">
        <v>352</v>
      </c>
      <c r="C20" s="282"/>
      <c r="D20" s="282"/>
      <c r="E20" s="282"/>
      <c r="F20" s="282"/>
      <c r="G20" s="282"/>
      <c r="H20" s="282"/>
      <c r="I20" s="282"/>
      <c r="J20" s="282"/>
      <c r="K20" s="282"/>
      <c r="L20" s="282"/>
      <c r="M20" s="282"/>
      <c r="N20" s="282"/>
      <c r="O20" s="282"/>
      <c r="P20" s="282"/>
      <c r="Q20" s="282"/>
      <c r="R20" s="283"/>
      <c r="S20" s="56"/>
    </row>
    <row r="21" spans="1:19" s="34" customFormat="1" ht="13.8" x14ac:dyDescent="0.25">
      <c r="B21" s="275" t="s">
        <v>65</v>
      </c>
      <c r="C21" s="276"/>
      <c r="D21" s="276"/>
      <c r="E21" s="276"/>
      <c r="F21" s="276"/>
      <c r="G21" s="276"/>
      <c r="H21" s="276"/>
      <c r="I21" s="276"/>
      <c r="J21" s="276"/>
      <c r="K21" s="276"/>
      <c r="L21" s="276"/>
      <c r="M21" s="276"/>
      <c r="N21" s="276"/>
      <c r="O21" s="276"/>
      <c r="P21" s="276"/>
      <c r="Q21" s="276"/>
      <c r="R21" s="277"/>
      <c r="S21" s="54"/>
    </row>
    <row r="22" spans="1:19" s="34" customFormat="1" thickBot="1" x14ac:dyDescent="0.3">
      <c r="B22" s="269" t="s">
        <v>352</v>
      </c>
      <c r="C22" s="270"/>
      <c r="D22" s="270"/>
      <c r="E22" s="270"/>
      <c r="F22" s="270"/>
      <c r="G22" s="270"/>
      <c r="H22" s="270"/>
      <c r="I22" s="270"/>
      <c r="J22" s="270"/>
      <c r="K22" s="270"/>
      <c r="L22" s="270"/>
      <c r="M22" s="270"/>
      <c r="N22" s="270"/>
      <c r="O22" s="270"/>
      <c r="P22" s="270"/>
      <c r="Q22" s="270"/>
      <c r="R22" s="271"/>
      <c r="S22" s="127"/>
    </row>
    <row r="23" spans="1:19" s="2" customFormat="1" ht="30" customHeight="1" x14ac:dyDescent="0.3">
      <c r="B23" s="265" t="s">
        <v>13</v>
      </c>
      <c r="C23" s="273" t="s">
        <v>67</v>
      </c>
      <c r="D23" s="290" t="s">
        <v>68</v>
      </c>
      <c r="E23" s="291"/>
      <c r="F23" s="291"/>
      <c r="G23" s="291"/>
      <c r="H23" s="292"/>
      <c r="I23" s="266" t="s">
        <v>69</v>
      </c>
      <c r="J23" s="266"/>
      <c r="K23" s="272"/>
      <c r="L23" s="284" t="s">
        <v>70</v>
      </c>
      <c r="M23" s="278" t="s">
        <v>71</v>
      </c>
      <c r="N23" s="278" t="s">
        <v>72</v>
      </c>
      <c r="O23" s="279" t="s">
        <v>73</v>
      </c>
      <c r="P23" s="267"/>
      <c r="Q23" s="268"/>
      <c r="R23" s="293" t="s">
        <v>74</v>
      </c>
      <c r="S23" s="261" t="s">
        <v>75</v>
      </c>
    </row>
    <row r="24" spans="1:19" s="2" customFormat="1" ht="59.25" customHeight="1" x14ac:dyDescent="0.3">
      <c r="B24" s="286"/>
      <c r="C24" s="274"/>
      <c r="D24" s="49" t="s">
        <v>76</v>
      </c>
      <c r="E24" s="50" t="s">
        <v>77</v>
      </c>
      <c r="F24" s="50" t="s">
        <v>78</v>
      </c>
      <c r="G24" s="50" t="s">
        <v>79</v>
      </c>
      <c r="H24" s="51" t="s">
        <v>80</v>
      </c>
      <c r="I24" s="42" t="s">
        <v>81</v>
      </c>
      <c r="J24" s="42" t="s">
        <v>82</v>
      </c>
      <c r="K24" s="42" t="s">
        <v>83</v>
      </c>
      <c r="L24" s="285"/>
      <c r="M24" s="278"/>
      <c r="N24" s="278"/>
      <c r="O24" s="40" t="s">
        <v>84</v>
      </c>
      <c r="P24" s="40" t="s">
        <v>85</v>
      </c>
      <c r="Q24" s="40" t="s">
        <v>110</v>
      </c>
      <c r="R24" s="294"/>
      <c r="S24" s="261"/>
    </row>
    <row r="25" spans="1:19" s="34" customFormat="1" ht="118.5" customHeight="1" x14ac:dyDescent="0.25">
      <c r="A25" s="34">
        <v>3</v>
      </c>
      <c r="B25" s="35" t="s">
        <v>353</v>
      </c>
      <c r="C25" s="35" t="s">
        <v>354</v>
      </c>
      <c r="D25" s="48" t="s">
        <v>355</v>
      </c>
      <c r="E25" s="35" t="s">
        <v>333</v>
      </c>
      <c r="F25" s="36" t="s">
        <v>356</v>
      </c>
      <c r="G25" s="36" t="s">
        <v>92</v>
      </c>
      <c r="H25" s="43" t="s">
        <v>160</v>
      </c>
      <c r="I25" s="36" t="s">
        <v>357</v>
      </c>
      <c r="J25" s="43" t="s">
        <v>199</v>
      </c>
      <c r="K25" s="43" t="s">
        <v>199</v>
      </c>
      <c r="L25" s="35" t="s">
        <v>336</v>
      </c>
      <c r="M25" s="58" t="s">
        <v>358</v>
      </c>
      <c r="N25" s="48">
        <v>1</v>
      </c>
      <c r="O25" s="64">
        <v>6742000</v>
      </c>
      <c r="P25" s="159">
        <v>6742000</v>
      </c>
      <c r="Q25" s="58" t="s">
        <v>94</v>
      </c>
      <c r="R25" s="124" t="s">
        <v>359</v>
      </c>
      <c r="S25" s="206" t="s">
        <v>360</v>
      </c>
    </row>
    <row r="26" spans="1:19" s="34" customFormat="1" ht="99.75" customHeight="1" x14ac:dyDescent="0.25">
      <c r="A26" s="34">
        <v>4</v>
      </c>
      <c r="B26" s="35" t="s">
        <v>361</v>
      </c>
      <c r="C26" s="35" t="s">
        <v>362</v>
      </c>
      <c r="D26" s="48" t="s">
        <v>363</v>
      </c>
      <c r="E26" s="35" t="s">
        <v>364</v>
      </c>
      <c r="F26" s="36" t="s">
        <v>365</v>
      </c>
      <c r="G26" s="36" t="s">
        <v>92</v>
      </c>
      <c r="H26" s="43" t="s">
        <v>160</v>
      </c>
      <c r="I26" s="48" t="s">
        <v>366</v>
      </c>
      <c r="J26" s="43" t="s">
        <v>199</v>
      </c>
      <c r="K26" s="43" t="s">
        <v>199</v>
      </c>
      <c r="L26" s="35" t="s">
        <v>367</v>
      </c>
      <c r="M26" s="58" t="s">
        <v>368</v>
      </c>
      <c r="N26" s="48">
        <v>1</v>
      </c>
      <c r="O26" s="64">
        <v>53048000</v>
      </c>
      <c r="P26" s="159">
        <v>53048000</v>
      </c>
      <c r="Q26" s="58" t="s">
        <v>94</v>
      </c>
      <c r="R26" s="124" t="s">
        <v>369</v>
      </c>
      <c r="S26" s="206" t="s">
        <v>370</v>
      </c>
    </row>
    <row r="27" spans="1:19" s="34" customFormat="1" ht="99" customHeight="1" x14ac:dyDescent="0.25">
      <c r="A27" s="34">
        <v>5</v>
      </c>
      <c r="B27" s="35" t="s">
        <v>371</v>
      </c>
      <c r="C27" s="35" t="s">
        <v>372</v>
      </c>
      <c r="D27" s="48" t="s">
        <v>289</v>
      </c>
      <c r="E27" s="35" t="s">
        <v>373</v>
      </c>
      <c r="F27" s="36" t="s">
        <v>374</v>
      </c>
      <c r="G27" s="36" t="s">
        <v>92</v>
      </c>
      <c r="H27" s="43" t="s">
        <v>160</v>
      </c>
      <c r="I27" s="48" t="s">
        <v>375</v>
      </c>
      <c r="J27" s="43" t="s">
        <v>199</v>
      </c>
      <c r="K27" s="43" t="s">
        <v>199</v>
      </c>
      <c r="L27" s="35" t="s">
        <v>376</v>
      </c>
      <c r="M27" s="58" t="s">
        <v>347</v>
      </c>
      <c r="N27" s="48">
        <v>1</v>
      </c>
      <c r="O27" s="64">
        <v>18541000</v>
      </c>
      <c r="P27" s="64">
        <v>18541000</v>
      </c>
      <c r="Q27" s="58" t="s">
        <v>94</v>
      </c>
      <c r="R27" s="124" t="s">
        <v>377</v>
      </c>
      <c r="S27" s="206" t="s">
        <v>378</v>
      </c>
    </row>
  </sheetData>
  <mergeCells count="35">
    <mergeCell ref="B2:R2"/>
    <mergeCell ref="B16:R16"/>
    <mergeCell ref="B17:R17"/>
    <mergeCell ref="B9:R9"/>
    <mergeCell ref="I11:K11"/>
    <mergeCell ref="B4:R4"/>
    <mergeCell ref="B5:R5"/>
    <mergeCell ref="B6:R6"/>
    <mergeCell ref="B7:R7"/>
    <mergeCell ref="B8:R8"/>
    <mergeCell ref="B23:B24"/>
    <mergeCell ref="D23:H23"/>
    <mergeCell ref="N11:N12"/>
    <mergeCell ref="B10:R10"/>
    <mergeCell ref="L11:L12"/>
    <mergeCell ref="B22:R22"/>
    <mergeCell ref="B11:B12"/>
    <mergeCell ref="R11:R12"/>
    <mergeCell ref="B18:R18"/>
    <mergeCell ref="S11:S12"/>
    <mergeCell ref="M23:M24"/>
    <mergeCell ref="N23:N24"/>
    <mergeCell ref="S23:S24"/>
    <mergeCell ref="B19:R19"/>
    <mergeCell ref="O11:Q11"/>
    <mergeCell ref="R23:R24"/>
    <mergeCell ref="L23:L24"/>
    <mergeCell ref="D11:H11"/>
    <mergeCell ref="C23:C24"/>
    <mergeCell ref="I23:K23"/>
    <mergeCell ref="O23:Q23"/>
    <mergeCell ref="B20:R20"/>
    <mergeCell ref="M11:M12"/>
    <mergeCell ref="B21:R21"/>
    <mergeCell ref="C11:C12"/>
  </mergeCells>
  <hyperlinks>
    <hyperlink ref="S13" r:id="rId1" xr:uid="{BBCF8FA6-E77A-4A0F-8A04-F614262E769A}"/>
    <hyperlink ref="S14" r:id="rId2" xr:uid="{00E98D7B-E6C4-4430-AC9F-B0D48C18B33A}"/>
    <hyperlink ref="S25" r:id="rId3" xr:uid="{B6F624E5-84DA-4272-90E4-B5EE1A92D38E}"/>
    <hyperlink ref="S26" r:id="rId4" xr:uid="{3AD7D8FB-2503-436F-933B-574CCEAB4458}"/>
    <hyperlink ref="S27" r:id="rId5" xr:uid="{CC578459-11E9-4194-9070-4C2360D04BE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2:S26"/>
  <sheetViews>
    <sheetView showGridLines="0" zoomScale="120" zoomScaleNormal="120" workbookViewId="0">
      <selection activeCell="A27" sqref="A27"/>
    </sheetView>
  </sheetViews>
  <sheetFormatPr baseColWidth="10" defaultColWidth="9.109375" defaultRowHeight="14.4" x14ac:dyDescent="0.3"/>
  <cols>
    <col min="1" max="1" width="3.109375" customWidth="1"/>
    <col min="2" max="2" width="31" customWidth="1"/>
    <col min="3" max="3" width="46.88671875" customWidth="1"/>
    <col min="4" max="4" width="13.6640625" customWidth="1"/>
    <col min="5" max="5" width="28.6640625" customWidth="1"/>
    <col min="6" max="6" width="11.5546875" customWidth="1"/>
    <col min="7" max="7" width="10.88671875" customWidth="1"/>
    <col min="8" max="8" width="15.6640625" customWidth="1"/>
    <col min="9" max="9" width="29.88671875" customWidth="1"/>
    <col min="10" max="10" width="15.6640625" customWidth="1"/>
    <col min="11" max="11" width="15" customWidth="1"/>
    <col min="12" max="12" width="23.88671875" customWidth="1"/>
    <col min="13" max="13" width="29.109375" customWidth="1"/>
    <col min="14" max="14" width="21.33203125" customWidth="1"/>
    <col min="15" max="17" width="19.33203125" customWidth="1"/>
    <col min="18" max="18" width="14.109375" customWidth="1"/>
    <col min="19" max="19" width="44.88671875" customWidth="1"/>
    <col min="20" max="255" width="11.44140625" customWidth="1"/>
  </cols>
  <sheetData>
    <row r="2" spans="1:19" x14ac:dyDescent="0.3">
      <c r="B2" s="303" t="s">
        <v>379</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23.4" customHeight="1" x14ac:dyDescent="0.25">
      <c r="B4" s="306" t="s">
        <v>380</v>
      </c>
      <c r="C4" s="307"/>
      <c r="D4" s="307"/>
      <c r="E4" s="307"/>
      <c r="F4" s="307"/>
      <c r="G4" s="307"/>
      <c r="H4" s="307"/>
      <c r="I4" s="307"/>
      <c r="J4" s="307"/>
      <c r="K4" s="307"/>
      <c r="L4" s="307"/>
      <c r="M4" s="307"/>
      <c r="N4" s="307"/>
      <c r="O4" s="307"/>
      <c r="P4" s="307"/>
      <c r="Q4" s="307"/>
      <c r="R4" s="308"/>
      <c r="S4" s="134"/>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17.399999999999999" customHeight="1" x14ac:dyDescent="0.25">
      <c r="B6" s="281" t="s">
        <v>381</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13.8" x14ac:dyDescent="0.25">
      <c r="B8" s="281" t="s">
        <v>382</v>
      </c>
      <c r="C8" s="282"/>
      <c r="D8" s="282"/>
      <c r="E8" s="282"/>
      <c r="F8" s="282"/>
      <c r="G8" s="282"/>
      <c r="H8" s="282"/>
      <c r="I8" s="282"/>
      <c r="J8" s="282"/>
      <c r="K8" s="282"/>
      <c r="L8" s="282"/>
      <c r="M8" s="282"/>
      <c r="N8" s="282"/>
      <c r="O8" s="282"/>
      <c r="P8" s="282"/>
      <c r="Q8" s="282"/>
      <c r="R8" s="283"/>
      <c r="S8" s="56"/>
    </row>
    <row r="9" spans="1:19" s="34" customFormat="1" ht="13.8" x14ac:dyDescent="0.25">
      <c r="B9" s="275" t="s">
        <v>65</v>
      </c>
      <c r="C9" s="276"/>
      <c r="D9" s="276"/>
      <c r="E9" s="276"/>
      <c r="F9" s="276"/>
      <c r="G9" s="276"/>
      <c r="H9" s="276"/>
      <c r="I9" s="276"/>
      <c r="J9" s="276"/>
      <c r="K9" s="276"/>
      <c r="L9" s="276"/>
      <c r="M9" s="276"/>
      <c r="N9" s="276"/>
      <c r="O9" s="276"/>
      <c r="P9" s="276"/>
      <c r="Q9" s="276"/>
      <c r="R9" s="277"/>
      <c r="S9" s="54"/>
    </row>
    <row r="10" spans="1:19" s="34" customFormat="1" ht="51.75" customHeight="1" thickBot="1" x14ac:dyDescent="0.3">
      <c r="B10" s="269" t="s">
        <v>383</v>
      </c>
      <c r="C10" s="270"/>
      <c r="D10" s="270"/>
      <c r="E10" s="270"/>
      <c r="F10" s="270"/>
      <c r="G10" s="270"/>
      <c r="H10" s="270"/>
      <c r="I10" s="270"/>
      <c r="J10" s="270"/>
      <c r="K10" s="270"/>
      <c r="L10" s="270"/>
      <c r="M10" s="270"/>
      <c r="N10" s="270"/>
      <c r="O10" s="270"/>
      <c r="P10" s="270"/>
      <c r="Q10" s="270"/>
      <c r="R10" s="271"/>
      <c r="S10" s="127"/>
    </row>
    <row r="11" spans="1:19" s="2" customFormat="1" ht="30"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6"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12.5" customHeight="1" x14ac:dyDescent="0.25">
      <c r="A13" s="34">
        <v>1</v>
      </c>
      <c r="B13" s="35" t="s">
        <v>384</v>
      </c>
      <c r="C13" s="161" t="s">
        <v>385</v>
      </c>
      <c r="D13" s="48" t="s">
        <v>386</v>
      </c>
      <c r="E13" s="35" t="s">
        <v>387</v>
      </c>
      <c r="F13" s="36" t="s">
        <v>388</v>
      </c>
      <c r="G13" s="36" t="s">
        <v>92</v>
      </c>
      <c r="H13" s="43" t="s">
        <v>389</v>
      </c>
      <c r="I13" s="43" t="s">
        <v>390</v>
      </c>
      <c r="J13" s="161" t="s">
        <v>391</v>
      </c>
      <c r="K13" s="162" t="s">
        <v>392</v>
      </c>
      <c r="L13" s="35" t="s">
        <v>393</v>
      </c>
      <c r="M13" s="58" t="s">
        <v>386</v>
      </c>
      <c r="N13" s="221">
        <v>1</v>
      </c>
      <c r="O13" s="61">
        <v>59067000</v>
      </c>
      <c r="P13" s="61">
        <v>59067000</v>
      </c>
      <c r="Q13" s="58" t="s">
        <v>94</v>
      </c>
      <c r="R13" s="124" t="s">
        <v>394</v>
      </c>
      <c r="S13" s="144" t="s">
        <v>395</v>
      </c>
    </row>
    <row r="14" spans="1:19" s="34" customFormat="1" ht="111.75" customHeight="1" x14ac:dyDescent="0.25">
      <c r="A14" s="34">
        <v>2</v>
      </c>
      <c r="B14" s="35" t="s">
        <v>396</v>
      </c>
      <c r="C14" s="163" t="s">
        <v>397</v>
      </c>
      <c r="D14" s="48" t="s">
        <v>398</v>
      </c>
      <c r="E14" s="35" t="s">
        <v>399</v>
      </c>
      <c r="F14" s="36" t="s">
        <v>400</v>
      </c>
      <c r="G14" s="36" t="s">
        <v>92</v>
      </c>
      <c r="H14" s="43" t="s">
        <v>389</v>
      </c>
      <c r="I14" s="43" t="s">
        <v>401</v>
      </c>
      <c r="J14" s="163" t="s">
        <v>402</v>
      </c>
      <c r="K14" s="164" t="s">
        <v>403</v>
      </c>
      <c r="L14" s="35" t="s">
        <v>404</v>
      </c>
      <c r="M14" s="58" t="s">
        <v>398</v>
      </c>
      <c r="N14" s="220">
        <v>1</v>
      </c>
      <c r="O14" s="61">
        <v>57028000</v>
      </c>
      <c r="P14" s="61">
        <v>57028000</v>
      </c>
      <c r="Q14" s="58" t="s">
        <v>94</v>
      </c>
      <c r="R14" s="124" t="s">
        <v>405</v>
      </c>
      <c r="S14" s="144" t="s">
        <v>395</v>
      </c>
    </row>
    <row r="16" spans="1:19" ht="15" thickBot="1" x14ac:dyDescent="0.35"/>
    <row r="17" spans="1:19" s="34" customFormat="1" ht="13.8" x14ac:dyDescent="0.25">
      <c r="B17" s="287" t="s">
        <v>406</v>
      </c>
      <c r="C17" s="288"/>
      <c r="D17" s="288"/>
      <c r="E17" s="288"/>
      <c r="F17" s="288"/>
      <c r="G17" s="288"/>
      <c r="H17" s="288"/>
      <c r="I17" s="288"/>
      <c r="J17" s="288"/>
      <c r="K17" s="288"/>
      <c r="L17" s="288"/>
      <c r="M17" s="288"/>
      <c r="N17" s="288"/>
      <c r="O17" s="288"/>
      <c r="P17" s="288"/>
      <c r="Q17" s="288"/>
      <c r="R17" s="289"/>
      <c r="S17" s="133"/>
    </row>
    <row r="18" spans="1:19" s="34" customFormat="1" ht="13.8" x14ac:dyDescent="0.25">
      <c r="B18" s="275" t="s">
        <v>7</v>
      </c>
      <c r="C18" s="276"/>
      <c r="D18" s="276"/>
      <c r="E18" s="276"/>
      <c r="F18" s="276"/>
      <c r="G18" s="276"/>
      <c r="H18" s="276"/>
      <c r="I18" s="276"/>
      <c r="J18" s="276"/>
      <c r="K18" s="276"/>
      <c r="L18" s="276"/>
      <c r="M18" s="276"/>
      <c r="N18" s="276"/>
      <c r="O18" s="276"/>
      <c r="P18" s="276"/>
      <c r="Q18" s="276"/>
      <c r="R18" s="277"/>
      <c r="S18" s="54"/>
    </row>
    <row r="19" spans="1:19" s="34" customFormat="1" ht="13.8" x14ac:dyDescent="0.25">
      <c r="B19" s="281" t="s">
        <v>407</v>
      </c>
      <c r="C19" s="282"/>
      <c r="D19" s="282"/>
      <c r="E19" s="282"/>
      <c r="F19" s="282"/>
      <c r="G19" s="282"/>
      <c r="H19" s="282"/>
      <c r="I19" s="282"/>
      <c r="J19" s="282"/>
      <c r="K19" s="282"/>
      <c r="L19" s="282"/>
      <c r="M19" s="282"/>
      <c r="N19" s="282"/>
      <c r="O19" s="282"/>
      <c r="P19" s="282"/>
      <c r="Q19" s="282"/>
      <c r="R19" s="283"/>
      <c r="S19" s="56"/>
    </row>
    <row r="20" spans="1:19" s="34" customFormat="1" ht="13.8" x14ac:dyDescent="0.25">
      <c r="B20" s="275" t="s">
        <v>9</v>
      </c>
      <c r="C20" s="276"/>
      <c r="D20" s="276"/>
      <c r="E20" s="276"/>
      <c r="F20" s="276"/>
      <c r="G20" s="276"/>
      <c r="H20" s="276"/>
      <c r="I20" s="276"/>
      <c r="J20" s="276"/>
      <c r="K20" s="276"/>
      <c r="L20" s="276"/>
      <c r="M20" s="276"/>
      <c r="N20" s="276"/>
      <c r="O20" s="276"/>
      <c r="P20" s="276"/>
      <c r="Q20" s="276"/>
      <c r="R20" s="277"/>
      <c r="S20" s="54"/>
    </row>
    <row r="21" spans="1:19" s="34" customFormat="1" ht="13.8" x14ac:dyDescent="0.25">
      <c r="B21" s="281" t="s">
        <v>408</v>
      </c>
      <c r="C21" s="282"/>
      <c r="D21" s="282"/>
      <c r="E21" s="282"/>
      <c r="F21" s="282"/>
      <c r="G21" s="282"/>
      <c r="H21" s="282"/>
      <c r="I21" s="282"/>
      <c r="J21" s="282"/>
      <c r="K21" s="282"/>
      <c r="L21" s="282"/>
      <c r="M21" s="282"/>
      <c r="N21" s="282"/>
      <c r="O21" s="282"/>
      <c r="P21" s="282"/>
      <c r="Q21" s="282"/>
      <c r="R21" s="283"/>
      <c r="S21" s="56"/>
    </row>
    <row r="22" spans="1:19" s="34" customFormat="1" ht="13.8" x14ac:dyDescent="0.25">
      <c r="B22" s="275" t="s">
        <v>65</v>
      </c>
      <c r="C22" s="276"/>
      <c r="D22" s="276"/>
      <c r="E22" s="276"/>
      <c r="F22" s="276"/>
      <c r="G22" s="276"/>
      <c r="H22" s="276"/>
      <c r="I22" s="276"/>
      <c r="J22" s="276"/>
      <c r="K22" s="276"/>
      <c r="L22" s="276"/>
      <c r="M22" s="276"/>
      <c r="N22" s="276"/>
      <c r="O22" s="276"/>
      <c r="P22" s="276"/>
      <c r="Q22" s="276"/>
      <c r="R22" s="277"/>
      <c r="S22" s="54"/>
    </row>
    <row r="23" spans="1:19" s="34" customFormat="1" ht="16.5" customHeight="1" thickBot="1" x14ac:dyDescent="0.3">
      <c r="B23" s="269" t="s">
        <v>409</v>
      </c>
      <c r="C23" s="270"/>
      <c r="D23" s="270"/>
      <c r="E23" s="270"/>
      <c r="F23" s="270"/>
      <c r="G23" s="270"/>
      <c r="H23" s="270"/>
      <c r="I23" s="270"/>
      <c r="J23" s="270"/>
      <c r="K23" s="270"/>
      <c r="L23" s="270"/>
      <c r="M23" s="270"/>
      <c r="N23" s="270"/>
      <c r="O23" s="270"/>
      <c r="P23" s="270"/>
      <c r="Q23" s="270"/>
      <c r="R23" s="271"/>
      <c r="S23" s="127"/>
    </row>
    <row r="24" spans="1:19" s="2" customFormat="1" ht="37.950000000000003" customHeight="1" x14ac:dyDescent="0.3">
      <c r="B24" s="265" t="s">
        <v>13</v>
      </c>
      <c r="C24" s="273" t="s">
        <v>67</v>
      </c>
      <c r="D24" s="290" t="s">
        <v>68</v>
      </c>
      <c r="E24" s="291"/>
      <c r="F24" s="291"/>
      <c r="G24" s="291"/>
      <c r="H24" s="292"/>
      <c r="I24" s="266" t="s">
        <v>69</v>
      </c>
      <c r="J24" s="266"/>
      <c r="K24" s="272"/>
      <c r="L24" s="284" t="s">
        <v>70</v>
      </c>
      <c r="M24" s="278" t="s">
        <v>71</v>
      </c>
      <c r="N24" s="278" t="s">
        <v>72</v>
      </c>
      <c r="O24" s="279" t="s">
        <v>73</v>
      </c>
      <c r="P24" s="267"/>
      <c r="Q24" s="268"/>
      <c r="R24" s="293" t="s">
        <v>74</v>
      </c>
      <c r="S24" s="261" t="s">
        <v>75</v>
      </c>
    </row>
    <row r="25" spans="1:19" s="2" customFormat="1" ht="60.75" customHeight="1" x14ac:dyDescent="0.3">
      <c r="B25" s="286"/>
      <c r="C25" s="274"/>
      <c r="D25" s="49" t="s">
        <v>76</v>
      </c>
      <c r="E25" s="50" t="s">
        <v>77</v>
      </c>
      <c r="F25" s="50" t="s">
        <v>78</v>
      </c>
      <c r="G25" s="50" t="s">
        <v>79</v>
      </c>
      <c r="H25" s="51" t="s">
        <v>80</v>
      </c>
      <c r="I25" s="42" t="s">
        <v>81</v>
      </c>
      <c r="J25" s="42" t="s">
        <v>82</v>
      </c>
      <c r="K25" s="42" t="s">
        <v>83</v>
      </c>
      <c r="L25" s="285"/>
      <c r="M25" s="278"/>
      <c r="N25" s="278"/>
      <c r="O25" s="40" t="s">
        <v>84</v>
      </c>
      <c r="P25" s="40" t="s">
        <v>85</v>
      </c>
      <c r="Q25" s="40" t="s">
        <v>110</v>
      </c>
      <c r="R25" s="294"/>
      <c r="S25" s="261"/>
    </row>
    <row r="26" spans="1:19" s="34" customFormat="1" ht="159" customHeight="1" x14ac:dyDescent="0.25">
      <c r="A26" s="34">
        <v>3</v>
      </c>
      <c r="B26" s="35" t="s">
        <v>410</v>
      </c>
      <c r="C26" s="35" t="s">
        <v>411</v>
      </c>
      <c r="D26" s="48" t="s">
        <v>412</v>
      </c>
      <c r="E26" s="35" t="s">
        <v>413</v>
      </c>
      <c r="F26" s="36" t="s">
        <v>91</v>
      </c>
      <c r="G26" s="36" t="s">
        <v>92</v>
      </c>
      <c r="H26" s="43" t="s">
        <v>160</v>
      </c>
      <c r="I26" s="43" t="s">
        <v>414</v>
      </c>
      <c r="J26" s="161" t="s">
        <v>415</v>
      </c>
      <c r="K26" s="162" t="s">
        <v>416</v>
      </c>
      <c r="L26" s="162" t="s">
        <v>417</v>
      </c>
      <c r="M26" s="58" t="s">
        <v>418</v>
      </c>
      <c r="N26" s="48">
        <v>1</v>
      </c>
      <c r="O26" s="61">
        <v>18696000</v>
      </c>
      <c r="P26" s="61">
        <v>18696000</v>
      </c>
      <c r="Q26" s="58" t="s">
        <v>94</v>
      </c>
      <c r="R26" s="124" t="s">
        <v>419</v>
      </c>
      <c r="S26" s="206" t="s">
        <v>420</v>
      </c>
    </row>
  </sheetData>
  <mergeCells count="35">
    <mergeCell ref="B2:R2"/>
    <mergeCell ref="B17:R17"/>
    <mergeCell ref="B18:R18"/>
    <mergeCell ref="B9:R9"/>
    <mergeCell ref="I11:K11"/>
    <mergeCell ref="B4:R4"/>
    <mergeCell ref="B5:R5"/>
    <mergeCell ref="B6:R6"/>
    <mergeCell ref="B7:R7"/>
    <mergeCell ref="B8:R8"/>
    <mergeCell ref="B24:B25"/>
    <mergeCell ref="D24:H24"/>
    <mergeCell ref="N11:N12"/>
    <mergeCell ref="B10:R10"/>
    <mergeCell ref="L11:L12"/>
    <mergeCell ref="B23:R23"/>
    <mergeCell ref="B11:B12"/>
    <mergeCell ref="R11:R12"/>
    <mergeCell ref="B19:R19"/>
    <mergeCell ref="S11:S12"/>
    <mergeCell ref="S24:S25"/>
    <mergeCell ref="M24:M25"/>
    <mergeCell ref="N24:N25"/>
    <mergeCell ref="B20:R20"/>
    <mergeCell ref="O11:Q11"/>
    <mergeCell ref="R24:R25"/>
    <mergeCell ref="L24:L25"/>
    <mergeCell ref="D11:H11"/>
    <mergeCell ref="C24:C25"/>
    <mergeCell ref="I24:K24"/>
    <mergeCell ref="O24:Q24"/>
    <mergeCell ref="B21:R21"/>
    <mergeCell ref="M11:M12"/>
    <mergeCell ref="B22:R22"/>
    <mergeCell ref="C11:C12"/>
  </mergeCells>
  <hyperlinks>
    <hyperlink ref="S13" r:id="rId1" xr:uid="{90DED90E-EC6E-4A00-98CC-EE87DCB35B91}"/>
    <hyperlink ref="S14" r:id="rId2" xr:uid="{93608EAE-16E9-4AA0-97E5-01B75DDEB1CE}"/>
    <hyperlink ref="S26" r:id="rId3" xr:uid="{A6535A83-071D-4371-AF7C-975206793C06}"/>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S28"/>
  <sheetViews>
    <sheetView showGridLines="0" zoomScale="120" zoomScaleNormal="120" workbookViewId="0">
      <selection activeCell="A13" sqref="A13"/>
    </sheetView>
  </sheetViews>
  <sheetFormatPr baseColWidth="10" defaultColWidth="9.109375" defaultRowHeight="14.4" x14ac:dyDescent="0.3"/>
  <cols>
    <col min="1" max="1" width="3.109375" customWidth="1"/>
    <col min="2" max="2" width="35.88671875" customWidth="1"/>
    <col min="3" max="3" width="43.5546875" customWidth="1"/>
    <col min="4" max="4" width="11.44140625" customWidth="1"/>
    <col min="5" max="5" width="18.88671875" customWidth="1"/>
    <col min="6" max="8" width="11.44140625" customWidth="1"/>
    <col min="9" max="9" width="33.109375" customWidth="1"/>
    <col min="10" max="10" width="15.44140625" customWidth="1"/>
    <col min="11" max="11" width="15" customWidth="1"/>
    <col min="12" max="12" width="30.44140625" customWidth="1"/>
    <col min="13" max="13" width="31.5546875" customWidth="1"/>
    <col min="14" max="14" width="21.6640625" customWidth="1"/>
    <col min="15" max="16" width="18.44140625" customWidth="1"/>
    <col min="17" max="17" width="20.6640625" customWidth="1"/>
    <col min="18" max="18" width="18.44140625" customWidth="1"/>
    <col min="19" max="19" width="41.88671875" customWidth="1"/>
    <col min="20" max="255" width="11.44140625" customWidth="1"/>
  </cols>
  <sheetData>
    <row r="2" spans="1:19" x14ac:dyDescent="0.3">
      <c r="B2" s="303" t="s">
        <v>421</v>
      </c>
      <c r="C2" s="303"/>
      <c r="D2" s="303"/>
      <c r="E2" s="303"/>
      <c r="F2" s="303"/>
      <c r="G2" s="303"/>
      <c r="H2" s="303"/>
      <c r="I2" s="303"/>
      <c r="J2" s="303"/>
      <c r="K2" s="303"/>
      <c r="L2" s="303"/>
      <c r="M2" s="303"/>
      <c r="N2" s="303"/>
      <c r="O2" s="303"/>
      <c r="P2" s="303"/>
      <c r="Q2" s="303"/>
      <c r="R2" s="303"/>
      <c r="S2" s="128"/>
    </row>
    <row r="3" spans="1:19" ht="15" thickBot="1" x14ac:dyDescent="0.35"/>
    <row r="4" spans="1:19" s="34" customFormat="1" ht="13.8" x14ac:dyDescent="0.25">
      <c r="B4" s="306" t="s">
        <v>422</v>
      </c>
      <c r="C4" s="307"/>
      <c r="D4" s="307"/>
      <c r="E4" s="307"/>
      <c r="F4" s="307"/>
      <c r="G4" s="307"/>
      <c r="H4" s="307"/>
      <c r="I4" s="307"/>
      <c r="J4" s="307"/>
      <c r="K4" s="307"/>
      <c r="L4" s="307"/>
      <c r="M4" s="307"/>
      <c r="N4" s="307"/>
      <c r="O4" s="307"/>
      <c r="P4" s="307"/>
      <c r="Q4" s="307"/>
      <c r="R4" s="308"/>
      <c r="S4" s="134"/>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13.8" x14ac:dyDescent="0.25">
      <c r="B6" s="281" t="s">
        <v>423</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13.8" x14ac:dyDescent="0.25">
      <c r="B8" s="281" t="s">
        <v>424</v>
      </c>
      <c r="C8" s="282"/>
      <c r="D8" s="282"/>
      <c r="E8" s="282"/>
      <c r="F8" s="282"/>
      <c r="G8" s="282"/>
      <c r="H8" s="282"/>
      <c r="I8" s="282"/>
      <c r="J8" s="282"/>
      <c r="K8" s="282"/>
      <c r="L8" s="282"/>
      <c r="M8" s="282"/>
      <c r="N8" s="282"/>
      <c r="O8" s="282"/>
      <c r="P8" s="282"/>
      <c r="Q8" s="282"/>
      <c r="R8" s="283"/>
      <c r="S8" s="56"/>
    </row>
    <row r="9" spans="1:19" s="34" customFormat="1" ht="13.8" x14ac:dyDescent="0.25">
      <c r="B9" s="53" t="s">
        <v>65</v>
      </c>
      <c r="C9" s="54"/>
      <c r="D9" s="54"/>
      <c r="E9" s="54"/>
      <c r="F9" s="54"/>
      <c r="G9" s="54"/>
      <c r="H9" s="54"/>
      <c r="I9" s="54"/>
      <c r="J9" s="54"/>
      <c r="K9" s="54"/>
      <c r="L9" s="54"/>
      <c r="M9" s="54"/>
      <c r="N9" s="54"/>
      <c r="O9" s="54"/>
      <c r="P9" s="54"/>
      <c r="Q9" s="54"/>
      <c r="R9" s="55"/>
      <c r="S9" s="54"/>
    </row>
    <row r="10" spans="1:19" s="34" customFormat="1" ht="27" customHeight="1" thickBot="1" x14ac:dyDescent="0.3">
      <c r="B10" s="269" t="s">
        <v>425</v>
      </c>
      <c r="C10" s="270"/>
      <c r="D10" s="270"/>
      <c r="E10" s="270"/>
      <c r="F10" s="270"/>
      <c r="G10" s="270"/>
      <c r="H10" s="270"/>
      <c r="I10" s="270"/>
      <c r="J10" s="270"/>
      <c r="K10" s="270"/>
      <c r="L10" s="270"/>
      <c r="M10" s="270"/>
      <c r="N10" s="270"/>
      <c r="O10" s="270"/>
      <c r="P10" s="270"/>
      <c r="Q10" s="270"/>
      <c r="R10" s="271"/>
      <c r="S10" s="127"/>
    </row>
    <row r="11" spans="1:19" s="2" customFormat="1" ht="36.6"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54.7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14.6" customHeight="1" x14ac:dyDescent="0.25">
      <c r="A13" s="34">
        <v>1</v>
      </c>
      <c r="B13" s="35" t="s">
        <v>426</v>
      </c>
      <c r="C13" s="43" t="s">
        <v>427</v>
      </c>
      <c r="D13" s="48" t="s">
        <v>428</v>
      </c>
      <c r="E13" s="35" t="s">
        <v>429</v>
      </c>
      <c r="F13" s="36" t="s">
        <v>430</v>
      </c>
      <c r="G13" s="36" t="s">
        <v>92</v>
      </c>
      <c r="H13" s="43" t="s">
        <v>431</v>
      </c>
      <c r="I13" s="43" t="s">
        <v>432</v>
      </c>
      <c r="J13" s="43" t="s">
        <v>199</v>
      </c>
      <c r="K13" s="43" t="s">
        <v>199</v>
      </c>
      <c r="L13" s="35" t="s">
        <v>433</v>
      </c>
      <c r="M13" s="65" t="s">
        <v>434</v>
      </c>
      <c r="N13" s="65">
        <v>1</v>
      </c>
      <c r="O13" s="61">
        <v>75800000</v>
      </c>
      <c r="P13" s="61">
        <v>75800000</v>
      </c>
      <c r="Q13" s="58" t="s">
        <v>94</v>
      </c>
      <c r="R13" s="124" t="s">
        <v>435</v>
      </c>
      <c r="S13" s="189" t="s">
        <v>97</v>
      </c>
    </row>
    <row r="14" spans="1:19" s="34" customFormat="1" ht="106.5" customHeight="1" x14ac:dyDescent="0.25">
      <c r="A14" s="34">
        <v>2</v>
      </c>
      <c r="B14" s="35" t="s">
        <v>436</v>
      </c>
      <c r="C14" s="35" t="s">
        <v>437</v>
      </c>
      <c r="D14" s="48" t="s">
        <v>438</v>
      </c>
      <c r="E14" s="35" t="s">
        <v>439</v>
      </c>
      <c r="F14" s="36" t="s">
        <v>440</v>
      </c>
      <c r="G14" s="36" t="s">
        <v>92</v>
      </c>
      <c r="H14" s="43" t="s">
        <v>431</v>
      </c>
      <c r="I14" s="43" t="s">
        <v>441</v>
      </c>
      <c r="J14" s="43" t="s">
        <v>199</v>
      </c>
      <c r="K14" s="43" t="s">
        <v>199</v>
      </c>
      <c r="L14" s="35" t="s">
        <v>442</v>
      </c>
      <c r="M14" s="65" t="s">
        <v>443</v>
      </c>
      <c r="N14" s="65">
        <v>1</v>
      </c>
      <c r="O14" s="165">
        <v>0</v>
      </c>
      <c r="P14" s="61">
        <v>0</v>
      </c>
      <c r="Q14" s="61" t="s">
        <v>444</v>
      </c>
      <c r="R14" s="124" t="s">
        <v>445</v>
      </c>
      <c r="S14" s="214" t="s">
        <v>446</v>
      </c>
    </row>
    <row r="16" spans="1:19" ht="15" thickBot="1" x14ac:dyDescent="0.35"/>
    <row r="17" spans="1:19" s="34" customFormat="1" ht="13.8" x14ac:dyDescent="0.25">
      <c r="B17" s="306" t="s">
        <v>447</v>
      </c>
      <c r="C17" s="307"/>
      <c r="D17" s="307"/>
      <c r="E17" s="307"/>
      <c r="F17" s="307"/>
      <c r="G17" s="307"/>
      <c r="H17" s="307"/>
      <c r="I17" s="307"/>
      <c r="J17" s="307"/>
      <c r="K17" s="307"/>
      <c r="L17" s="307"/>
      <c r="M17" s="307"/>
      <c r="N17" s="307"/>
      <c r="O17" s="307"/>
      <c r="P17" s="307"/>
      <c r="Q17" s="307"/>
      <c r="R17" s="308"/>
      <c r="S17" s="134"/>
    </row>
    <row r="18" spans="1:19" s="34" customFormat="1" ht="13.8" x14ac:dyDescent="0.25">
      <c r="B18" s="275" t="s">
        <v>7</v>
      </c>
      <c r="C18" s="276"/>
      <c r="D18" s="276"/>
      <c r="E18" s="276"/>
      <c r="F18" s="276"/>
      <c r="G18" s="276"/>
      <c r="H18" s="276"/>
      <c r="I18" s="276"/>
      <c r="J18" s="276"/>
      <c r="K18" s="276"/>
      <c r="L18" s="276"/>
      <c r="M18" s="276"/>
      <c r="N18" s="276"/>
      <c r="O18" s="276"/>
      <c r="P18" s="276"/>
      <c r="Q18" s="276"/>
      <c r="R18" s="277"/>
      <c r="S18" s="54"/>
    </row>
    <row r="19" spans="1:19" s="34" customFormat="1" ht="13.8" x14ac:dyDescent="0.25">
      <c r="B19" s="281" t="s">
        <v>448</v>
      </c>
      <c r="C19" s="282"/>
      <c r="D19" s="282"/>
      <c r="E19" s="282"/>
      <c r="F19" s="282"/>
      <c r="G19" s="282"/>
      <c r="H19" s="282"/>
      <c r="I19" s="282"/>
      <c r="J19" s="282"/>
      <c r="K19" s="282"/>
      <c r="L19" s="282"/>
      <c r="M19" s="282"/>
      <c r="N19" s="282"/>
      <c r="O19" s="282"/>
      <c r="P19" s="282"/>
      <c r="Q19" s="282"/>
      <c r="R19" s="283"/>
      <c r="S19" s="56"/>
    </row>
    <row r="20" spans="1:19" s="34" customFormat="1" ht="13.8" x14ac:dyDescent="0.25">
      <c r="B20" s="275" t="s">
        <v>9</v>
      </c>
      <c r="C20" s="276"/>
      <c r="D20" s="276"/>
      <c r="E20" s="276"/>
      <c r="F20" s="276"/>
      <c r="G20" s="276"/>
      <c r="H20" s="276"/>
      <c r="I20" s="276"/>
      <c r="J20" s="276"/>
      <c r="K20" s="276"/>
      <c r="L20" s="276"/>
      <c r="M20" s="276"/>
      <c r="N20" s="276"/>
      <c r="O20" s="276"/>
      <c r="P20" s="276"/>
      <c r="Q20" s="276"/>
      <c r="R20" s="277"/>
      <c r="S20" s="54"/>
    </row>
    <row r="21" spans="1:19" s="34" customFormat="1" ht="13.8" x14ac:dyDescent="0.25">
      <c r="B21" s="281" t="s">
        <v>449</v>
      </c>
      <c r="C21" s="282"/>
      <c r="D21" s="282"/>
      <c r="E21" s="282"/>
      <c r="F21" s="282"/>
      <c r="G21" s="282"/>
      <c r="H21" s="282"/>
      <c r="I21" s="282"/>
      <c r="J21" s="282"/>
      <c r="K21" s="282"/>
      <c r="L21" s="282"/>
      <c r="M21" s="282"/>
      <c r="N21" s="282"/>
      <c r="O21" s="282"/>
      <c r="P21" s="282"/>
      <c r="Q21" s="282"/>
      <c r="R21" s="283"/>
      <c r="S21" s="56"/>
    </row>
    <row r="22" spans="1:19" s="34" customFormat="1" ht="13.8" x14ac:dyDescent="0.25">
      <c r="B22" s="275" t="s">
        <v>65</v>
      </c>
      <c r="C22" s="276"/>
      <c r="D22" s="276"/>
      <c r="E22" s="276"/>
      <c r="F22" s="276"/>
      <c r="G22" s="276"/>
      <c r="H22" s="276"/>
      <c r="I22" s="276"/>
      <c r="J22" s="276"/>
      <c r="K22" s="276"/>
      <c r="L22" s="276"/>
      <c r="M22" s="276"/>
      <c r="N22" s="276"/>
      <c r="O22" s="276"/>
      <c r="P22" s="276"/>
      <c r="Q22" s="276"/>
      <c r="R22" s="277"/>
      <c r="S22" s="54"/>
    </row>
    <row r="23" spans="1:19" s="34" customFormat="1" ht="47.25" customHeight="1" thickBot="1" x14ac:dyDescent="0.3">
      <c r="B23" s="269" t="s">
        <v>450</v>
      </c>
      <c r="C23" s="270"/>
      <c r="D23" s="270"/>
      <c r="E23" s="270"/>
      <c r="F23" s="270"/>
      <c r="G23" s="270"/>
      <c r="H23" s="270"/>
      <c r="I23" s="270"/>
      <c r="J23" s="270"/>
      <c r="K23" s="270"/>
      <c r="L23" s="270"/>
      <c r="M23" s="270"/>
      <c r="N23" s="270"/>
      <c r="O23" s="270"/>
      <c r="P23" s="270"/>
      <c r="Q23" s="270"/>
      <c r="R23" s="271"/>
      <c r="S23" s="127"/>
    </row>
    <row r="24" spans="1:19" s="2" customFormat="1" ht="30" customHeight="1" x14ac:dyDescent="0.3">
      <c r="B24" s="265" t="s">
        <v>13</v>
      </c>
      <c r="C24" s="273" t="s">
        <v>67</v>
      </c>
      <c r="D24" s="290" t="s">
        <v>68</v>
      </c>
      <c r="E24" s="291"/>
      <c r="F24" s="291"/>
      <c r="G24" s="291"/>
      <c r="H24" s="292"/>
      <c r="I24" s="266" t="s">
        <v>69</v>
      </c>
      <c r="J24" s="266"/>
      <c r="K24" s="272"/>
      <c r="L24" s="284" t="s">
        <v>70</v>
      </c>
      <c r="M24" s="278" t="s">
        <v>71</v>
      </c>
      <c r="N24" s="278" t="s">
        <v>72</v>
      </c>
      <c r="O24" s="279" t="s">
        <v>73</v>
      </c>
      <c r="P24" s="267"/>
      <c r="Q24" s="268"/>
      <c r="R24" s="293" t="s">
        <v>74</v>
      </c>
      <c r="S24" s="261" t="s">
        <v>75</v>
      </c>
    </row>
    <row r="25" spans="1:19" s="2" customFormat="1" ht="65.25" customHeight="1" x14ac:dyDescent="0.3">
      <c r="B25" s="286"/>
      <c r="C25" s="274"/>
      <c r="D25" s="49" t="s">
        <v>76</v>
      </c>
      <c r="E25" s="50" t="s">
        <v>77</v>
      </c>
      <c r="F25" s="50" t="s">
        <v>78</v>
      </c>
      <c r="G25" s="50" t="s">
        <v>79</v>
      </c>
      <c r="H25" s="51" t="s">
        <v>80</v>
      </c>
      <c r="I25" s="42" t="s">
        <v>81</v>
      </c>
      <c r="J25" s="42" t="s">
        <v>82</v>
      </c>
      <c r="K25" s="42" t="s">
        <v>83</v>
      </c>
      <c r="L25" s="285"/>
      <c r="M25" s="278"/>
      <c r="N25" s="278"/>
      <c r="O25" s="40" t="s">
        <v>84</v>
      </c>
      <c r="P25" s="40" t="s">
        <v>85</v>
      </c>
      <c r="Q25" s="40" t="s">
        <v>110</v>
      </c>
      <c r="R25" s="294"/>
      <c r="S25" s="261"/>
    </row>
    <row r="26" spans="1:19" s="34" customFormat="1" ht="96" customHeight="1" x14ac:dyDescent="0.25">
      <c r="A26" s="34">
        <v>3</v>
      </c>
      <c r="B26" s="35" t="s">
        <v>451</v>
      </c>
      <c r="C26" s="43" t="s">
        <v>452</v>
      </c>
      <c r="D26" s="48" t="s">
        <v>453</v>
      </c>
      <c r="E26" s="35" t="s">
        <v>454</v>
      </c>
      <c r="F26" s="36" t="s">
        <v>440</v>
      </c>
      <c r="G26" s="36" t="s">
        <v>92</v>
      </c>
      <c r="H26" s="43" t="s">
        <v>160</v>
      </c>
      <c r="I26" s="43" t="s">
        <v>455</v>
      </c>
      <c r="J26" s="43" t="s">
        <v>94</v>
      </c>
      <c r="K26" s="43" t="s">
        <v>94</v>
      </c>
      <c r="L26" s="35" t="s">
        <v>456</v>
      </c>
      <c r="M26" s="65" t="s">
        <v>457</v>
      </c>
      <c r="N26" s="65">
        <v>1</v>
      </c>
      <c r="O26" s="61">
        <v>237663000</v>
      </c>
      <c r="P26" s="61">
        <v>237663000</v>
      </c>
      <c r="Q26" s="58" t="s">
        <v>94</v>
      </c>
      <c r="R26" s="124" t="s">
        <v>458</v>
      </c>
      <c r="S26" s="144" t="s">
        <v>459</v>
      </c>
    </row>
    <row r="27" spans="1:19" s="34" customFormat="1" ht="101.25" customHeight="1" x14ac:dyDescent="0.25">
      <c r="A27" s="34">
        <v>4</v>
      </c>
      <c r="B27" s="35" t="s">
        <v>460</v>
      </c>
      <c r="C27" s="35" t="s">
        <v>461</v>
      </c>
      <c r="D27" s="48" t="s">
        <v>462</v>
      </c>
      <c r="E27" s="35" t="s">
        <v>463</v>
      </c>
      <c r="F27" s="36" t="s">
        <v>440</v>
      </c>
      <c r="G27" s="36" t="s">
        <v>92</v>
      </c>
      <c r="H27" s="43" t="s">
        <v>160</v>
      </c>
      <c r="I27" s="43" t="s">
        <v>464</v>
      </c>
      <c r="J27" s="43" t="s">
        <v>94</v>
      </c>
      <c r="K27" s="43" t="s">
        <v>94</v>
      </c>
      <c r="L27" s="35" t="s">
        <v>465</v>
      </c>
      <c r="M27" s="65" t="s">
        <v>466</v>
      </c>
      <c r="N27" s="65">
        <v>1</v>
      </c>
      <c r="O27" s="61">
        <v>21069000</v>
      </c>
      <c r="P27" s="61">
        <v>21069000</v>
      </c>
      <c r="Q27" s="58" t="s">
        <v>94</v>
      </c>
      <c r="R27" s="124" t="s">
        <v>467</v>
      </c>
      <c r="S27" s="144" t="s">
        <v>468</v>
      </c>
    </row>
    <row r="28" spans="1:19" s="34" customFormat="1" ht="91.5" customHeight="1" x14ac:dyDescent="0.25">
      <c r="A28" s="34">
        <v>5</v>
      </c>
      <c r="B28" s="70" t="s">
        <v>469</v>
      </c>
      <c r="C28" s="43" t="s">
        <v>470</v>
      </c>
      <c r="D28" s="48" t="s">
        <v>471</v>
      </c>
      <c r="E28" s="35" t="s">
        <v>472</v>
      </c>
      <c r="F28" s="36" t="s">
        <v>440</v>
      </c>
      <c r="G28" s="36" t="s">
        <v>92</v>
      </c>
      <c r="H28" s="43" t="s">
        <v>160</v>
      </c>
      <c r="I28" s="43" t="s">
        <v>473</v>
      </c>
      <c r="J28" s="43" t="s">
        <v>94</v>
      </c>
      <c r="K28" s="43" t="s">
        <v>94</v>
      </c>
      <c r="L28" s="35" t="s">
        <v>465</v>
      </c>
      <c r="M28" s="65" t="s">
        <v>474</v>
      </c>
      <c r="N28" s="65">
        <v>1</v>
      </c>
      <c r="O28" s="61">
        <v>7908557000</v>
      </c>
      <c r="P28" s="61">
        <v>7908557000</v>
      </c>
      <c r="Q28" s="58" t="s">
        <v>94</v>
      </c>
      <c r="R28" s="77" t="s">
        <v>475</v>
      </c>
      <c r="S28" s="142" t="s">
        <v>476</v>
      </c>
    </row>
  </sheetData>
  <mergeCells count="34">
    <mergeCell ref="B10:R10"/>
    <mergeCell ref="I11:K11"/>
    <mergeCell ref="O11:Q11"/>
    <mergeCell ref="B2:R2"/>
    <mergeCell ref="B17:R17"/>
    <mergeCell ref="N11:N12"/>
    <mergeCell ref="B4:R4"/>
    <mergeCell ref="B5:R5"/>
    <mergeCell ref="B6:R6"/>
    <mergeCell ref="B7:R7"/>
    <mergeCell ref="B8:R8"/>
    <mergeCell ref="C11:C12"/>
    <mergeCell ref="L24:L25"/>
    <mergeCell ref="R24:R25"/>
    <mergeCell ref="B24:B25"/>
    <mergeCell ref="D24:H24"/>
    <mergeCell ref="B19:R19"/>
    <mergeCell ref="B20:R20"/>
    <mergeCell ref="S11:S12"/>
    <mergeCell ref="S24:S25"/>
    <mergeCell ref="M24:M25"/>
    <mergeCell ref="N24:N25"/>
    <mergeCell ref="B21:R21"/>
    <mergeCell ref="B11:B12"/>
    <mergeCell ref="D11:H11"/>
    <mergeCell ref="C24:C25"/>
    <mergeCell ref="I24:K24"/>
    <mergeCell ref="O24:Q24"/>
    <mergeCell ref="B22:R22"/>
    <mergeCell ref="B23:R23"/>
    <mergeCell ref="L11:L12"/>
    <mergeCell ref="R11:R12"/>
    <mergeCell ref="M11:M12"/>
    <mergeCell ref="B18:R18"/>
  </mergeCells>
  <hyperlinks>
    <hyperlink ref="S13" r:id="rId1" xr:uid="{10C05C5C-DE65-4E30-AC78-3D4E332FE1F2}"/>
    <hyperlink ref="S14" r:id="rId2" xr:uid="{424B919E-E7B7-40A6-B3DF-01C1363FE7F1}"/>
    <hyperlink ref="S26" r:id="rId3" xr:uid="{9F602925-B7D6-48F2-8FA8-E92D6B4DFAF4}"/>
    <hyperlink ref="S28" r:id="rId4" xr:uid="{0C9219DF-59F7-4201-800C-1EB0D278CED0}"/>
    <hyperlink ref="S27" r:id="rId5" xr:uid="{1615FA09-34AE-4FED-A271-4347E379037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2:S44"/>
  <sheetViews>
    <sheetView zoomScale="120" zoomScaleNormal="120" workbookViewId="0">
      <selection activeCell="A13" sqref="A13"/>
    </sheetView>
  </sheetViews>
  <sheetFormatPr baseColWidth="10" defaultColWidth="9.109375" defaultRowHeight="14.4" x14ac:dyDescent="0.3"/>
  <cols>
    <col min="1" max="1" width="6.109375" customWidth="1"/>
    <col min="2" max="2" width="32.5546875" customWidth="1"/>
    <col min="3" max="3" width="74.109375" customWidth="1"/>
    <col min="4" max="7" width="11.44140625" customWidth="1"/>
    <col min="8" max="8" width="16" customWidth="1"/>
    <col min="9" max="9" width="34.6640625" customWidth="1"/>
    <col min="10" max="10" width="17" customWidth="1"/>
    <col min="11" max="11" width="18" customWidth="1"/>
    <col min="12" max="12" width="25.6640625" customWidth="1"/>
    <col min="13" max="13" width="30.5546875" customWidth="1"/>
    <col min="14" max="14" width="18.44140625" customWidth="1"/>
    <col min="15" max="16" width="17.88671875" customWidth="1"/>
    <col min="17" max="17" width="22.33203125" customWidth="1"/>
    <col min="18" max="18" width="18.5546875" bestFit="1" customWidth="1"/>
    <col min="19" max="19" width="53.6640625" customWidth="1"/>
    <col min="20" max="255" width="11.44140625" customWidth="1"/>
  </cols>
  <sheetData>
    <row r="2" spans="1:19" x14ac:dyDescent="0.3">
      <c r="B2" s="309" t="s">
        <v>477</v>
      </c>
      <c r="C2" s="309"/>
      <c r="D2" s="309"/>
      <c r="E2" s="309"/>
      <c r="F2" s="309"/>
      <c r="G2" s="309"/>
      <c r="H2" s="309"/>
      <c r="I2" s="309"/>
      <c r="J2" s="309"/>
      <c r="K2" s="309"/>
      <c r="L2" s="309"/>
      <c r="M2" s="309"/>
      <c r="N2" s="309"/>
      <c r="O2" s="309"/>
      <c r="P2" s="309"/>
      <c r="Q2" s="309"/>
      <c r="R2" s="309"/>
      <c r="S2" s="129"/>
    </row>
    <row r="3" spans="1:19" ht="15" thickBot="1" x14ac:dyDescent="0.35"/>
    <row r="4" spans="1:19" s="34" customFormat="1" ht="15.75" customHeight="1" x14ac:dyDescent="0.25">
      <c r="B4" s="306" t="s">
        <v>478</v>
      </c>
      <c r="C4" s="307"/>
      <c r="D4" s="307"/>
      <c r="E4" s="307"/>
      <c r="F4" s="307"/>
      <c r="G4" s="307"/>
      <c r="H4" s="307"/>
      <c r="I4" s="307"/>
      <c r="J4" s="307"/>
      <c r="K4" s="307"/>
      <c r="L4" s="307"/>
      <c r="M4" s="307"/>
      <c r="N4" s="307"/>
      <c r="O4" s="307"/>
      <c r="P4" s="307"/>
      <c r="Q4" s="307"/>
      <c r="R4" s="308"/>
      <c r="S4" s="134"/>
    </row>
    <row r="5" spans="1:19" s="34" customFormat="1" ht="15.75" customHeight="1" x14ac:dyDescent="0.25">
      <c r="B5" s="275" t="s">
        <v>7</v>
      </c>
      <c r="C5" s="276"/>
      <c r="D5" s="276"/>
      <c r="E5" s="276"/>
      <c r="F5" s="276"/>
      <c r="G5" s="276"/>
      <c r="H5" s="276"/>
      <c r="I5" s="276"/>
      <c r="J5" s="276"/>
      <c r="K5" s="276"/>
      <c r="L5" s="276"/>
      <c r="M5" s="276"/>
      <c r="N5" s="276"/>
      <c r="O5" s="276"/>
      <c r="P5" s="276"/>
      <c r="Q5" s="276"/>
      <c r="R5" s="277"/>
      <c r="S5" s="54"/>
    </row>
    <row r="6" spans="1:19" s="34" customFormat="1" ht="15.75" customHeight="1" x14ac:dyDescent="0.25">
      <c r="B6" s="281" t="s">
        <v>479</v>
      </c>
      <c r="C6" s="282"/>
      <c r="D6" s="282"/>
      <c r="E6" s="282"/>
      <c r="F6" s="282"/>
      <c r="G6" s="282"/>
      <c r="H6" s="282"/>
      <c r="I6" s="282"/>
      <c r="J6" s="282"/>
      <c r="K6" s="282"/>
      <c r="L6" s="282"/>
      <c r="M6" s="282"/>
      <c r="N6" s="282"/>
      <c r="O6" s="282"/>
      <c r="P6" s="282"/>
      <c r="Q6" s="282"/>
      <c r="R6" s="283"/>
      <c r="S6" s="56"/>
    </row>
    <row r="7" spans="1:19" s="34" customFormat="1" ht="15.75" customHeight="1" x14ac:dyDescent="0.25">
      <c r="B7" s="275" t="s">
        <v>9</v>
      </c>
      <c r="C7" s="276"/>
      <c r="D7" s="276"/>
      <c r="E7" s="276"/>
      <c r="F7" s="276"/>
      <c r="G7" s="276"/>
      <c r="H7" s="276"/>
      <c r="I7" s="276"/>
      <c r="J7" s="276"/>
      <c r="K7" s="276"/>
      <c r="L7" s="276"/>
      <c r="M7" s="276"/>
      <c r="N7" s="276"/>
      <c r="O7" s="276"/>
      <c r="P7" s="276"/>
      <c r="Q7" s="276"/>
      <c r="R7" s="277"/>
      <c r="S7" s="54"/>
    </row>
    <row r="8" spans="1:19" s="34" customFormat="1" ht="15" customHeight="1" x14ac:dyDescent="0.25">
      <c r="B8" s="281" t="s">
        <v>480</v>
      </c>
      <c r="C8" s="282"/>
      <c r="D8" s="282"/>
      <c r="E8" s="282"/>
      <c r="F8" s="282"/>
      <c r="G8" s="282"/>
      <c r="H8" s="282"/>
      <c r="I8" s="282"/>
      <c r="J8" s="282"/>
      <c r="K8" s="282"/>
      <c r="L8" s="282"/>
      <c r="M8" s="282"/>
      <c r="N8" s="282"/>
      <c r="O8" s="282"/>
      <c r="P8" s="282"/>
      <c r="Q8" s="282"/>
      <c r="R8" s="283"/>
      <c r="S8" s="56"/>
    </row>
    <row r="9" spans="1:19" s="34" customFormat="1" ht="15.75" customHeight="1" x14ac:dyDescent="0.25">
      <c r="B9" s="275" t="s">
        <v>65</v>
      </c>
      <c r="C9" s="276"/>
      <c r="D9" s="276"/>
      <c r="E9" s="276"/>
      <c r="F9" s="276"/>
      <c r="G9" s="276"/>
      <c r="H9" s="276"/>
      <c r="I9" s="276"/>
      <c r="J9" s="276"/>
      <c r="K9" s="276"/>
      <c r="L9" s="276"/>
      <c r="M9" s="276"/>
      <c r="N9" s="276"/>
      <c r="O9" s="276"/>
      <c r="P9" s="276"/>
      <c r="Q9" s="276"/>
      <c r="R9" s="277"/>
      <c r="S9" s="54"/>
    </row>
    <row r="10" spans="1:19" s="34" customFormat="1" ht="36.75" customHeight="1" thickBot="1" x14ac:dyDescent="0.3">
      <c r="B10" s="269" t="s">
        <v>481</v>
      </c>
      <c r="C10" s="270"/>
      <c r="D10" s="270"/>
      <c r="E10" s="270"/>
      <c r="F10" s="270"/>
      <c r="G10" s="270"/>
      <c r="H10" s="270"/>
      <c r="I10" s="270"/>
      <c r="J10" s="270"/>
      <c r="K10" s="270"/>
      <c r="L10" s="270"/>
      <c r="M10" s="270"/>
      <c r="N10" s="270"/>
      <c r="O10" s="270"/>
      <c r="P10" s="270"/>
      <c r="Q10" s="270"/>
      <c r="R10" s="271"/>
      <c r="S10" s="127"/>
    </row>
    <row r="11" spans="1:19" s="2" customFormat="1" ht="33.75"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2" customFormat="1" ht="60.75"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212.4" customHeight="1" x14ac:dyDescent="0.25">
      <c r="A13" s="71">
        <v>1</v>
      </c>
      <c r="B13" s="35" t="s">
        <v>482</v>
      </c>
      <c r="C13" s="59" t="s">
        <v>483</v>
      </c>
      <c r="D13" s="48" t="s">
        <v>484</v>
      </c>
      <c r="E13" s="35" t="s">
        <v>485</v>
      </c>
      <c r="F13" s="36" t="s">
        <v>486</v>
      </c>
      <c r="G13" s="36" t="s">
        <v>92</v>
      </c>
      <c r="H13" s="43" t="s">
        <v>487</v>
      </c>
      <c r="I13" s="43" t="s">
        <v>488</v>
      </c>
      <c r="J13" s="36" t="s">
        <v>94</v>
      </c>
      <c r="K13" s="36" t="s">
        <v>94</v>
      </c>
      <c r="L13" s="35" t="s">
        <v>489</v>
      </c>
      <c r="M13" s="48" t="s">
        <v>490</v>
      </c>
      <c r="N13" s="48">
        <f>12/12</f>
        <v>1</v>
      </c>
      <c r="O13" s="72" t="s">
        <v>491</v>
      </c>
      <c r="P13" s="72" t="s">
        <v>491</v>
      </c>
      <c r="Q13" s="36" t="s">
        <v>94</v>
      </c>
      <c r="R13" s="77" t="s">
        <v>492</v>
      </c>
      <c r="S13" s="142" t="s">
        <v>493</v>
      </c>
    </row>
    <row r="14" spans="1:19" s="34" customFormat="1" ht="178.5" customHeight="1" x14ac:dyDescent="0.25">
      <c r="A14" s="71">
        <v>2</v>
      </c>
      <c r="B14" s="35" t="s">
        <v>494</v>
      </c>
      <c r="C14" s="59" t="s">
        <v>495</v>
      </c>
      <c r="D14" s="48" t="s">
        <v>496</v>
      </c>
      <c r="E14" s="35" t="s">
        <v>497</v>
      </c>
      <c r="F14" s="36" t="s">
        <v>486</v>
      </c>
      <c r="G14" s="36" t="s">
        <v>92</v>
      </c>
      <c r="H14" s="43" t="s">
        <v>498</v>
      </c>
      <c r="I14" s="43" t="s">
        <v>499</v>
      </c>
      <c r="J14" s="36" t="s">
        <v>500</v>
      </c>
      <c r="K14" s="36" t="s">
        <v>501</v>
      </c>
      <c r="L14" s="35" t="s">
        <v>502</v>
      </c>
      <c r="M14" s="48" t="s">
        <v>503</v>
      </c>
      <c r="N14" s="48">
        <f>12/12</f>
        <v>1</v>
      </c>
      <c r="O14" s="72" t="s">
        <v>504</v>
      </c>
      <c r="P14" s="72" t="s">
        <v>504</v>
      </c>
      <c r="Q14" s="36" t="s">
        <v>94</v>
      </c>
      <c r="R14" s="77" t="s">
        <v>16</v>
      </c>
      <c r="S14" s="142" t="s">
        <v>505</v>
      </c>
    </row>
    <row r="15" spans="1:19" s="34" customFormat="1" ht="154.5" customHeight="1" x14ac:dyDescent="0.25">
      <c r="A15" s="71">
        <v>3</v>
      </c>
      <c r="B15" s="35" t="s">
        <v>506</v>
      </c>
      <c r="C15" s="59" t="s">
        <v>507</v>
      </c>
      <c r="D15" s="48" t="s">
        <v>508</v>
      </c>
      <c r="E15" s="35" t="s">
        <v>509</v>
      </c>
      <c r="F15" s="36" t="s">
        <v>486</v>
      </c>
      <c r="G15" s="36" t="s">
        <v>92</v>
      </c>
      <c r="H15" s="43" t="s">
        <v>510</v>
      </c>
      <c r="I15" s="43" t="s">
        <v>511</v>
      </c>
      <c r="J15" s="36" t="s">
        <v>94</v>
      </c>
      <c r="K15" s="36" t="s">
        <v>94</v>
      </c>
      <c r="L15" s="35" t="s">
        <v>512</v>
      </c>
      <c r="M15" s="48" t="s">
        <v>513</v>
      </c>
      <c r="N15" s="48">
        <f>(2/2)</f>
        <v>1</v>
      </c>
      <c r="O15" s="72" t="s">
        <v>514</v>
      </c>
      <c r="P15" s="72" t="s">
        <v>514</v>
      </c>
      <c r="Q15" s="36" t="s">
        <v>94</v>
      </c>
      <c r="R15" s="77" t="s">
        <v>16</v>
      </c>
      <c r="S15" s="142" t="s">
        <v>515</v>
      </c>
    </row>
    <row r="16" spans="1:19" s="34" customFormat="1" ht="177" customHeight="1" x14ac:dyDescent="0.25">
      <c r="A16" s="71">
        <v>4</v>
      </c>
      <c r="B16" s="35" t="s">
        <v>516</v>
      </c>
      <c r="C16" s="59" t="s">
        <v>517</v>
      </c>
      <c r="D16" s="48" t="s">
        <v>518</v>
      </c>
      <c r="E16" s="35" t="s">
        <v>519</v>
      </c>
      <c r="F16" s="36" t="s">
        <v>486</v>
      </c>
      <c r="G16" s="36" t="s">
        <v>92</v>
      </c>
      <c r="H16" s="43" t="s">
        <v>520</v>
      </c>
      <c r="I16" s="43" t="s">
        <v>521</v>
      </c>
      <c r="J16" s="171" t="s">
        <v>522</v>
      </c>
      <c r="K16" s="171"/>
      <c r="L16" s="35" t="s">
        <v>523</v>
      </c>
      <c r="M16" s="48" t="s">
        <v>490</v>
      </c>
      <c r="N16" s="141">
        <f>(138470/7592871)</f>
        <v>1.8236843481207569E-2</v>
      </c>
      <c r="O16" s="72" t="s">
        <v>491</v>
      </c>
      <c r="P16" s="72" t="s">
        <v>491</v>
      </c>
      <c r="Q16" s="36" t="s">
        <v>94</v>
      </c>
      <c r="R16" s="77" t="s">
        <v>16</v>
      </c>
      <c r="S16" s="142" t="s">
        <v>524</v>
      </c>
    </row>
    <row r="17" spans="1:19" x14ac:dyDescent="0.3">
      <c r="N17" s="143"/>
    </row>
    <row r="18" spans="1:19" ht="15" thickBot="1" x14ac:dyDescent="0.35"/>
    <row r="19" spans="1:19" s="34" customFormat="1" ht="15.75" customHeight="1" x14ac:dyDescent="0.25">
      <c r="B19" s="287" t="s">
        <v>525</v>
      </c>
      <c r="C19" s="288"/>
      <c r="D19" s="288"/>
      <c r="E19" s="288"/>
      <c r="F19" s="288"/>
      <c r="G19" s="288"/>
      <c r="H19" s="288"/>
      <c r="I19" s="288"/>
      <c r="J19" s="288"/>
      <c r="K19" s="288"/>
      <c r="L19" s="288"/>
      <c r="M19" s="288"/>
      <c r="N19" s="288"/>
      <c r="O19" s="288"/>
      <c r="P19" s="288"/>
      <c r="Q19" s="288"/>
      <c r="R19" s="289"/>
      <c r="S19" s="133"/>
    </row>
    <row r="20" spans="1:19" s="34" customFormat="1" ht="15.75" customHeight="1" x14ac:dyDescent="0.25">
      <c r="B20" s="275" t="s">
        <v>7</v>
      </c>
      <c r="C20" s="276"/>
      <c r="D20" s="276"/>
      <c r="E20" s="276"/>
      <c r="F20" s="276"/>
      <c r="G20" s="276"/>
      <c r="H20" s="276"/>
      <c r="I20" s="276"/>
      <c r="J20" s="276"/>
      <c r="K20" s="276"/>
      <c r="L20" s="276"/>
      <c r="M20" s="276"/>
      <c r="N20" s="276"/>
      <c r="O20" s="276"/>
      <c r="P20" s="276"/>
      <c r="Q20" s="276"/>
      <c r="R20" s="277"/>
      <c r="S20" s="54"/>
    </row>
    <row r="21" spans="1:19" s="34" customFormat="1" ht="15.75" customHeight="1" x14ac:dyDescent="0.25">
      <c r="B21" s="281" t="s">
        <v>526</v>
      </c>
      <c r="C21" s="282"/>
      <c r="D21" s="282"/>
      <c r="E21" s="282"/>
      <c r="F21" s="282"/>
      <c r="G21" s="282"/>
      <c r="H21" s="282"/>
      <c r="I21" s="282"/>
      <c r="J21" s="282"/>
      <c r="K21" s="282"/>
      <c r="L21" s="282"/>
      <c r="M21" s="282"/>
      <c r="N21" s="282"/>
      <c r="O21" s="282"/>
      <c r="P21" s="282"/>
      <c r="Q21" s="282"/>
      <c r="R21" s="283"/>
      <c r="S21" s="56"/>
    </row>
    <row r="22" spans="1:19" s="34" customFormat="1" ht="15.75" customHeight="1" x14ac:dyDescent="0.25">
      <c r="B22" s="275" t="s">
        <v>9</v>
      </c>
      <c r="C22" s="276"/>
      <c r="D22" s="276"/>
      <c r="E22" s="276"/>
      <c r="F22" s="276"/>
      <c r="G22" s="276"/>
      <c r="H22" s="276"/>
      <c r="I22" s="276"/>
      <c r="J22" s="276"/>
      <c r="K22" s="276"/>
      <c r="L22" s="276"/>
      <c r="M22" s="276"/>
      <c r="N22" s="276"/>
      <c r="O22" s="276"/>
      <c r="P22" s="276"/>
      <c r="Q22" s="276"/>
      <c r="R22" s="277"/>
      <c r="S22" s="54"/>
    </row>
    <row r="23" spans="1:19" s="34" customFormat="1" ht="15" customHeight="1" x14ac:dyDescent="0.25">
      <c r="B23" s="281" t="s">
        <v>527</v>
      </c>
      <c r="C23" s="282"/>
      <c r="D23" s="282"/>
      <c r="E23" s="282"/>
      <c r="F23" s="282"/>
      <c r="G23" s="282"/>
      <c r="H23" s="282"/>
      <c r="I23" s="282"/>
      <c r="J23" s="282"/>
      <c r="K23" s="282"/>
      <c r="L23" s="282"/>
      <c r="M23" s="282"/>
      <c r="N23" s="282"/>
      <c r="O23" s="282"/>
      <c r="P23" s="282"/>
      <c r="Q23" s="282"/>
      <c r="R23" s="283"/>
      <c r="S23" s="56"/>
    </row>
    <row r="24" spans="1:19" s="34" customFormat="1" ht="15.75" customHeight="1" x14ac:dyDescent="0.25">
      <c r="B24" s="275" t="s">
        <v>65</v>
      </c>
      <c r="C24" s="276"/>
      <c r="D24" s="276"/>
      <c r="E24" s="276"/>
      <c r="F24" s="276"/>
      <c r="G24" s="276"/>
      <c r="H24" s="276"/>
      <c r="I24" s="276"/>
      <c r="J24" s="276"/>
      <c r="K24" s="276"/>
      <c r="L24" s="276"/>
      <c r="M24" s="276"/>
      <c r="N24" s="276"/>
      <c r="O24" s="276"/>
      <c r="P24" s="276"/>
      <c r="Q24" s="276"/>
      <c r="R24" s="277"/>
      <c r="S24" s="54"/>
    </row>
    <row r="25" spans="1:19" s="34" customFormat="1" ht="30" customHeight="1" thickBot="1" x14ac:dyDescent="0.3">
      <c r="B25" s="269" t="s">
        <v>528</v>
      </c>
      <c r="C25" s="270"/>
      <c r="D25" s="270"/>
      <c r="E25" s="270"/>
      <c r="F25" s="270"/>
      <c r="G25" s="270"/>
      <c r="H25" s="270"/>
      <c r="I25" s="270"/>
      <c r="J25" s="270"/>
      <c r="K25" s="270"/>
      <c r="L25" s="270"/>
      <c r="M25" s="270"/>
      <c r="N25" s="270"/>
      <c r="O25" s="270"/>
      <c r="P25" s="270"/>
      <c r="Q25" s="270"/>
      <c r="R25" s="271"/>
      <c r="S25" s="127"/>
    </row>
    <row r="26" spans="1:19" s="2" customFormat="1" ht="33.75" customHeight="1" x14ac:dyDescent="0.3">
      <c r="B26" s="265" t="s">
        <v>13</v>
      </c>
      <c r="C26" s="273" t="s">
        <v>67</v>
      </c>
      <c r="D26" s="290" t="s">
        <v>68</v>
      </c>
      <c r="E26" s="291"/>
      <c r="F26" s="291"/>
      <c r="G26" s="291"/>
      <c r="H26" s="292"/>
      <c r="I26" s="266" t="s">
        <v>69</v>
      </c>
      <c r="J26" s="266"/>
      <c r="K26" s="272"/>
      <c r="L26" s="284" t="s">
        <v>70</v>
      </c>
      <c r="M26" s="278" t="s">
        <v>71</v>
      </c>
      <c r="N26" s="278" t="s">
        <v>72</v>
      </c>
      <c r="O26" s="279" t="s">
        <v>73</v>
      </c>
      <c r="P26" s="267"/>
      <c r="Q26" s="268"/>
      <c r="R26" s="293" t="s">
        <v>74</v>
      </c>
      <c r="S26" s="261" t="s">
        <v>75</v>
      </c>
    </row>
    <row r="27" spans="1:19" s="2" customFormat="1" ht="60" customHeight="1" x14ac:dyDescent="0.3">
      <c r="B27" s="286"/>
      <c r="C27" s="274"/>
      <c r="D27" s="49" t="s">
        <v>76</v>
      </c>
      <c r="E27" s="50" t="s">
        <v>77</v>
      </c>
      <c r="F27" s="50" t="s">
        <v>78</v>
      </c>
      <c r="G27" s="50" t="s">
        <v>79</v>
      </c>
      <c r="H27" s="51" t="s">
        <v>80</v>
      </c>
      <c r="I27" s="42" t="s">
        <v>81</v>
      </c>
      <c r="J27" s="42" t="s">
        <v>82</v>
      </c>
      <c r="K27" s="42" t="s">
        <v>83</v>
      </c>
      <c r="L27" s="285"/>
      <c r="M27" s="278"/>
      <c r="N27" s="278"/>
      <c r="O27" s="40" t="s">
        <v>84</v>
      </c>
      <c r="P27" s="40" t="s">
        <v>85</v>
      </c>
      <c r="Q27" s="40" t="s">
        <v>529</v>
      </c>
      <c r="R27" s="294"/>
      <c r="S27" s="261"/>
    </row>
    <row r="28" spans="1:19" s="34" customFormat="1" ht="226.5" customHeight="1" x14ac:dyDescent="0.25">
      <c r="A28" s="71">
        <v>5</v>
      </c>
      <c r="B28" s="35" t="s">
        <v>530</v>
      </c>
      <c r="C28" s="59" t="s">
        <v>531</v>
      </c>
      <c r="D28" s="48" t="s">
        <v>532</v>
      </c>
      <c r="E28" s="35" t="s">
        <v>533</v>
      </c>
      <c r="F28" s="36" t="s">
        <v>534</v>
      </c>
      <c r="G28" s="36" t="s">
        <v>92</v>
      </c>
      <c r="H28" s="43" t="s">
        <v>535</v>
      </c>
      <c r="I28" s="59" t="s">
        <v>536</v>
      </c>
      <c r="J28" s="36" t="s">
        <v>537</v>
      </c>
      <c r="K28" s="36" t="s">
        <v>538</v>
      </c>
      <c r="L28" s="35" t="s">
        <v>539</v>
      </c>
      <c r="M28" s="48" t="s">
        <v>540</v>
      </c>
      <c r="N28" s="48">
        <f>1/1</f>
        <v>1</v>
      </c>
      <c r="O28" s="72" t="s">
        <v>541</v>
      </c>
      <c r="P28" s="72" t="s">
        <v>541</v>
      </c>
      <c r="Q28" s="36" t="s">
        <v>94</v>
      </c>
      <c r="R28" s="77" t="s">
        <v>16</v>
      </c>
      <c r="S28" s="144" t="s">
        <v>542</v>
      </c>
    </row>
    <row r="29" spans="1:19" s="34" customFormat="1" ht="320.25" customHeight="1" x14ac:dyDescent="0.25">
      <c r="A29" s="71">
        <v>6</v>
      </c>
      <c r="B29" s="35" t="s">
        <v>543</v>
      </c>
      <c r="C29" s="43" t="s">
        <v>544</v>
      </c>
      <c r="D29" s="48">
        <v>0.3</v>
      </c>
      <c r="E29" s="35" t="s">
        <v>545</v>
      </c>
      <c r="F29" s="36" t="s">
        <v>534</v>
      </c>
      <c r="G29" s="36" t="s">
        <v>92</v>
      </c>
      <c r="H29" s="43" t="s">
        <v>535</v>
      </c>
      <c r="I29" s="43" t="s">
        <v>536</v>
      </c>
      <c r="J29" s="36" t="s">
        <v>546</v>
      </c>
      <c r="K29" s="36" t="s">
        <v>547</v>
      </c>
      <c r="L29" s="35" t="s">
        <v>548</v>
      </c>
      <c r="M29" s="48" t="s">
        <v>549</v>
      </c>
      <c r="N29" s="48">
        <v>0.5</v>
      </c>
      <c r="O29" s="72" t="s">
        <v>550</v>
      </c>
      <c r="P29" s="72" t="s">
        <v>550</v>
      </c>
      <c r="Q29" s="36" t="s">
        <v>94</v>
      </c>
      <c r="R29" s="77" t="s">
        <v>16</v>
      </c>
      <c r="S29" s="144" t="s">
        <v>551</v>
      </c>
    </row>
    <row r="30" spans="1:19" s="34" customFormat="1" ht="222.6" customHeight="1" x14ac:dyDescent="0.25">
      <c r="A30" s="71">
        <v>7</v>
      </c>
      <c r="B30" s="35" t="s">
        <v>552</v>
      </c>
      <c r="C30" s="59" t="s">
        <v>553</v>
      </c>
      <c r="D30" s="48">
        <v>1</v>
      </c>
      <c r="E30" s="35" t="s">
        <v>554</v>
      </c>
      <c r="F30" s="36" t="s">
        <v>555</v>
      </c>
      <c r="G30" s="36" t="s">
        <v>92</v>
      </c>
      <c r="H30" s="43" t="s">
        <v>535</v>
      </c>
      <c r="I30" s="73" t="s">
        <v>556</v>
      </c>
      <c r="J30" s="74" t="s">
        <v>557</v>
      </c>
      <c r="K30" s="74"/>
      <c r="L30" s="35" t="s">
        <v>558</v>
      </c>
      <c r="M30" s="48" t="s">
        <v>559</v>
      </c>
      <c r="N30" s="48">
        <v>0.25</v>
      </c>
      <c r="O30" s="72" t="s">
        <v>550</v>
      </c>
      <c r="P30" s="72" t="s">
        <v>550</v>
      </c>
      <c r="Q30" s="36" t="s">
        <v>94</v>
      </c>
      <c r="R30" s="77" t="s">
        <v>560</v>
      </c>
      <c r="S30" s="142" t="s">
        <v>561</v>
      </c>
    </row>
    <row r="31" spans="1:19" s="34" customFormat="1" ht="156" customHeight="1" x14ac:dyDescent="0.25">
      <c r="A31" s="71">
        <v>8</v>
      </c>
      <c r="B31" s="35" t="s">
        <v>562</v>
      </c>
      <c r="C31" s="59" t="s">
        <v>563</v>
      </c>
      <c r="D31" s="48" t="s">
        <v>564</v>
      </c>
      <c r="E31" s="35" t="s">
        <v>565</v>
      </c>
      <c r="F31" s="36" t="s">
        <v>486</v>
      </c>
      <c r="G31" s="36" t="s">
        <v>92</v>
      </c>
      <c r="H31" s="43" t="s">
        <v>566</v>
      </c>
      <c r="I31" s="43" t="s">
        <v>567</v>
      </c>
      <c r="J31" s="43" t="s">
        <v>94</v>
      </c>
      <c r="K31" s="43" t="s">
        <v>94</v>
      </c>
      <c r="L31" s="35" t="s">
        <v>568</v>
      </c>
      <c r="M31" s="48" t="s">
        <v>569</v>
      </c>
      <c r="N31" s="48">
        <f>1/1</f>
        <v>1</v>
      </c>
      <c r="O31" s="72" t="s">
        <v>570</v>
      </c>
      <c r="P31" s="72" t="s">
        <v>570</v>
      </c>
      <c r="Q31" s="36" t="s">
        <v>94</v>
      </c>
      <c r="R31" s="77" t="s">
        <v>16</v>
      </c>
      <c r="S31" s="142" t="s">
        <v>571</v>
      </c>
    </row>
    <row r="32" spans="1:19" ht="15" thickBot="1" x14ac:dyDescent="0.35"/>
    <row r="33" spans="1:19" s="34" customFormat="1" ht="15.75" customHeight="1" x14ac:dyDescent="0.25">
      <c r="B33" s="287" t="s">
        <v>572</v>
      </c>
      <c r="C33" s="288"/>
      <c r="D33" s="288"/>
      <c r="E33" s="288"/>
      <c r="F33" s="288"/>
      <c r="G33" s="288"/>
      <c r="H33" s="288"/>
      <c r="I33" s="288"/>
      <c r="J33" s="288"/>
      <c r="K33" s="288"/>
      <c r="L33" s="288"/>
      <c r="M33" s="288"/>
      <c r="N33" s="288"/>
      <c r="O33" s="288"/>
      <c r="P33" s="288"/>
      <c r="Q33" s="288"/>
      <c r="R33" s="289"/>
      <c r="S33" s="133"/>
    </row>
    <row r="34" spans="1:19" s="34" customFormat="1" ht="15.75" customHeight="1" x14ac:dyDescent="0.25">
      <c r="B34" s="275" t="s">
        <v>7</v>
      </c>
      <c r="C34" s="276"/>
      <c r="D34" s="276"/>
      <c r="E34" s="276"/>
      <c r="F34" s="276"/>
      <c r="G34" s="276"/>
      <c r="H34" s="276"/>
      <c r="I34" s="276"/>
      <c r="J34" s="276"/>
      <c r="K34" s="276"/>
      <c r="L34" s="276"/>
      <c r="M34" s="276"/>
      <c r="N34" s="276"/>
      <c r="O34" s="276"/>
      <c r="P34" s="276"/>
      <c r="Q34" s="276"/>
      <c r="R34" s="277"/>
      <c r="S34" s="54"/>
    </row>
    <row r="35" spans="1:19" s="34" customFormat="1" ht="15.75" customHeight="1" x14ac:dyDescent="0.25">
      <c r="B35" s="281" t="s">
        <v>573</v>
      </c>
      <c r="C35" s="282"/>
      <c r="D35" s="282"/>
      <c r="E35" s="282"/>
      <c r="F35" s="282"/>
      <c r="G35" s="282"/>
      <c r="H35" s="282"/>
      <c r="I35" s="282"/>
      <c r="J35" s="282"/>
      <c r="K35" s="282"/>
      <c r="L35" s="282"/>
      <c r="M35" s="282"/>
      <c r="N35" s="282"/>
      <c r="O35" s="282"/>
      <c r="P35" s="282"/>
      <c r="Q35" s="282"/>
      <c r="R35" s="283"/>
      <c r="S35" s="56"/>
    </row>
    <row r="36" spans="1:19" s="34" customFormat="1" ht="15.75" customHeight="1" x14ac:dyDescent="0.25">
      <c r="B36" s="275" t="s">
        <v>9</v>
      </c>
      <c r="C36" s="276"/>
      <c r="D36" s="276"/>
      <c r="E36" s="276"/>
      <c r="F36" s="276"/>
      <c r="G36" s="276"/>
      <c r="H36" s="276"/>
      <c r="I36" s="276"/>
      <c r="J36" s="276"/>
      <c r="K36" s="276"/>
      <c r="L36" s="276"/>
      <c r="M36" s="276"/>
      <c r="N36" s="276"/>
      <c r="O36" s="276"/>
      <c r="P36" s="276"/>
      <c r="Q36" s="276"/>
      <c r="R36" s="277"/>
      <c r="S36" s="54"/>
    </row>
    <row r="37" spans="1:19" s="34" customFormat="1" ht="15" customHeight="1" x14ac:dyDescent="0.25">
      <c r="B37" s="281" t="s">
        <v>574</v>
      </c>
      <c r="C37" s="282"/>
      <c r="D37" s="282"/>
      <c r="E37" s="282"/>
      <c r="F37" s="282"/>
      <c r="G37" s="282"/>
      <c r="H37" s="282"/>
      <c r="I37" s="282"/>
      <c r="J37" s="282"/>
      <c r="K37" s="282"/>
      <c r="L37" s="282"/>
      <c r="M37" s="282"/>
      <c r="N37" s="282"/>
      <c r="O37" s="282"/>
      <c r="P37" s="282"/>
      <c r="Q37" s="282"/>
      <c r="R37" s="283"/>
      <c r="S37" s="56"/>
    </row>
    <row r="38" spans="1:19" s="34" customFormat="1" ht="15.75" customHeight="1" x14ac:dyDescent="0.25">
      <c r="B38" s="275" t="s">
        <v>65</v>
      </c>
      <c r="C38" s="276"/>
      <c r="D38" s="276"/>
      <c r="E38" s="276"/>
      <c r="F38" s="276"/>
      <c r="G38" s="276"/>
      <c r="H38" s="276"/>
      <c r="I38" s="276"/>
      <c r="J38" s="276"/>
      <c r="K38" s="276"/>
      <c r="L38" s="276"/>
      <c r="M38" s="276"/>
      <c r="N38" s="276"/>
      <c r="O38" s="276"/>
      <c r="P38" s="276"/>
      <c r="Q38" s="276"/>
      <c r="R38" s="277"/>
      <c r="S38" s="54"/>
    </row>
    <row r="39" spans="1:19" s="34" customFormat="1" thickBot="1" x14ac:dyDescent="0.3">
      <c r="B39" s="269" t="s">
        <v>575</v>
      </c>
      <c r="C39" s="270"/>
      <c r="D39" s="270"/>
      <c r="E39" s="270"/>
      <c r="F39" s="270"/>
      <c r="G39" s="270"/>
      <c r="H39" s="270"/>
      <c r="I39" s="270"/>
      <c r="J39" s="270"/>
      <c r="K39" s="270"/>
      <c r="L39" s="270"/>
      <c r="M39" s="270"/>
      <c r="N39" s="270"/>
      <c r="O39" s="270"/>
      <c r="P39" s="270"/>
      <c r="Q39" s="270"/>
      <c r="R39" s="271"/>
      <c r="S39" s="127"/>
    </row>
    <row r="40" spans="1:19" s="2" customFormat="1" ht="33.75" customHeight="1" x14ac:dyDescent="0.3">
      <c r="B40" s="265" t="s">
        <v>13</v>
      </c>
      <c r="C40" s="273" t="s">
        <v>67</v>
      </c>
      <c r="D40" s="290" t="s">
        <v>68</v>
      </c>
      <c r="E40" s="291"/>
      <c r="F40" s="291"/>
      <c r="G40" s="291"/>
      <c r="H40" s="292"/>
      <c r="I40" s="266" t="s">
        <v>69</v>
      </c>
      <c r="J40" s="266"/>
      <c r="K40" s="272"/>
      <c r="L40" s="284" t="s">
        <v>70</v>
      </c>
      <c r="M40" s="278" t="s">
        <v>71</v>
      </c>
      <c r="N40" s="278" t="s">
        <v>72</v>
      </c>
      <c r="O40" s="279" t="s">
        <v>73</v>
      </c>
      <c r="P40" s="267"/>
      <c r="Q40" s="268"/>
      <c r="R40" s="293" t="s">
        <v>74</v>
      </c>
      <c r="S40" s="261" t="s">
        <v>75</v>
      </c>
    </row>
    <row r="41" spans="1:19" s="2" customFormat="1" ht="59.25" customHeight="1" x14ac:dyDescent="0.3">
      <c r="B41" s="286"/>
      <c r="C41" s="274"/>
      <c r="D41" s="49" t="s">
        <v>76</v>
      </c>
      <c r="E41" s="50" t="s">
        <v>77</v>
      </c>
      <c r="F41" s="50" t="s">
        <v>78</v>
      </c>
      <c r="G41" s="50" t="s">
        <v>79</v>
      </c>
      <c r="H41" s="51" t="s">
        <v>80</v>
      </c>
      <c r="I41" s="42" t="s">
        <v>81</v>
      </c>
      <c r="J41" s="42" t="s">
        <v>82</v>
      </c>
      <c r="K41" s="42" t="s">
        <v>83</v>
      </c>
      <c r="L41" s="285"/>
      <c r="M41" s="278"/>
      <c r="N41" s="278"/>
      <c r="O41" s="40" t="s">
        <v>84</v>
      </c>
      <c r="P41" s="40" t="s">
        <v>85</v>
      </c>
      <c r="Q41" s="40" t="s">
        <v>110</v>
      </c>
      <c r="R41" s="294"/>
      <c r="S41" s="261"/>
    </row>
    <row r="42" spans="1:19" s="34" customFormat="1" ht="209.25" customHeight="1" x14ac:dyDescent="0.25">
      <c r="A42" s="71">
        <v>9</v>
      </c>
      <c r="B42" s="35" t="s">
        <v>576</v>
      </c>
      <c r="C42" s="59" t="s">
        <v>577</v>
      </c>
      <c r="D42" s="48" t="s">
        <v>578</v>
      </c>
      <c r="E42" s="35" t="s">
        <v>579</v>
      </c>
      <c r="F42" s="36" t="s">
        <v>534</v>
      </c>
      <c r="G42" s="36" t="s">
        <v>92</v>
      </c>
      <c r="H42" s="43" t="s">
        <v>580</v>
      </c>
      <c r="I42" s="43" t="s">
        <v>581</v>
      </c>
      <c r="J42" s="36" t="s">
        <v>94</v>
      </c>
      <c r="K42" s="36" t="s">
        <v>94</v>
      </c>
      <c r="L42" s="35" t="s">
        <v>582</v>
      </c>
      <c r="M42" s="48" t="s">
        <v>583</v>
      </c>
      <c r="N42" s="48">
        <f>1/1</f>
        <v>1</v>
      </c>
      <c r="O42" s="72" t="s">
        <v>550</v>
      </c>
      <c r="P42" s="72" t="s">
        <v>550</v>
      </c>
      <c r="Q42" s="36" t="s">
        <v>94</v>
      </c>
      <c r="R42" s="77" t="s">
        <v>16</v>
      </c>
      <c r="S42" s="142" t="s">
        <v>584</v>
      </c>
    </row>
    <row r="43" spans="1:19" s="34" customFormat="1" ht="129" customHeight="1" x14ac:dyDescent="0.25">
      <c r="A43" s="71">
        <v>10</v>
      </c>
      <c r="B43" s="35" t="s">
        <v>585</v>
      </c>
      <c r="C43" s="59" t="s">
        <v>586</v>
      </c>
      <c r="D43" s="48" t="s">
        <v>587</v>
      </c>
      <c r="E43" s="35" t="s">
        <v>588</v>
      </c>
      <c r="F43" s="36" t="s">
        <v>534</v>
      </c>
      <c r="G43" s="36" t="s">
        <v>92</v>
      </c>
      <c r="H43" s="43" t="s">
        <v>589</v>
      </c>
      <c r="I43" s="43" t="s">
        <v>581</v>
      </c>
      <c r="J43" s="36" t="s">
        <v>94</v>
      </c>
      <c r="K43" s="36" t="s">
        <v>94</v>
      </c>
      <c r="L43" s="35" t="s">
        <v>590</v>
      </c>
      <c r="M43" s="48" t="s">
        <v>591</v>
      </c>
      <c r="N43" s="48">
        <v>0.7</v>
      </c>
      <c r="O43" s="72" t="s">
        <v>514</v>
      </c>
      <c r="P43" s="72" t="s">
        <v>514</v>
      </c>
      <c r="Q43" s="36" t="s">
        <v>94</v>
      </c>
      <c r="R43" s="77" t="s">
        <v>592</v>
      </c>
      <c r="S43" s="142" t="s">
        <v>593</v>
      </c>
    </row>
    <row r="44" spans="1:19" s="34" customFormat="1" ht="169.5" customHeight="1" x14ac:dyDescent="0.25">
      <c r="A44" s="71">
        <v>11</v>
      </c>
      <c r="B44" s="35" t="s">
        <v>594</v>
      </c>
      <c r="C44" s="59" t="s">
        <v>595</v>
      </c>
      <c r="D44" s="48" t="s">
        <v>596</v>
      </c>
      <c r="E44" s="35" t="s">
        <v>597</v>
      </c>
      <c r="F44" s="36" t="s">
        <v>534</v>
      </c>
      <c r="G44" s="36" t="s">
        <v>92</v>
      </c>
      <c r="H44" s="43" t="s">
        <v>598</v>
      </c>
      <c r="I44" s="43" t="s">
        <v>581</v>
      </c>
      <c r="J44" s="36" t="s">
        <v>94</v>
      </c>
      <c r="K44" s="36" t="s">
        <v>94</v>
      </c>
      <c r="L44" s="35" t="s">
        <v>599</v>
      </c>
      <c r="M44" s="48" t="s">
        <v>600</v>
      </c>
      <c r="N44" s="48">
        <v>0.7</v>
      </c>
      <c r="O44" s="72" t="s">
        <v>601</v>
      </c>
      <c r="P44" s="72" t="s">
        <v>601</v>
      </c>
      <c r="Q44" s="36" t="s">
        <v>94</v>
      </c>
      <c r="R44" s="77" t="s">
        <v>16</v>
      </c>
      <c r="S44" s="142" t="s">
        <v>602</v>
      </c>
    </row>
  </sheetData>
  <mergeCells count="52">
    <mergeCell ref="B35:R35"/>
    <mergeCell ref="B36:R36"/>
    <mergeCell ref="B23:R23"/>
    <mergeCell ref="B37:R37"/>
    <mergeCell ref="B38:R38"/>
    <mergeCell ref="B24:R24"/>
    <mergeCell ref="B25:R25"/>
    <mergeCell ref="B26:B27"/>
    <mergeCell ref="C26:C27"/>
    <mergeCell ref="D26:H26"/>
    <mergeCell ref="I26:K26"/>
    <mergeCell ref="B39:R39"/>
    <mergeCell ref="B40:B41"/>
    <mergeCell ref="C40:C41"/>
    <mergeCell ref="D40:H40"/>
    <mergeCell ref="I40:K40"/>
    <mergeCell ref="L40:L41"/>
    <mergeCell ref="O40:Q40"/>
    <mergeCell ref="R40:R41"/>
    <mergeCell ref="M40:M41"/>
    <mergeCell ref="N40:N41"/>
    <mergeCell ref="B8:R8"/>
    <mergeCell ref="B9:R9"/>
    <mergeCell ref="B10:R10"/>
    <mergeCell ref="B11:B12"/>
    <mergeCell ref="C11:C12"/>
    <mergeCell ref="D11:H11"/>
    <mergeCell ref="I11:K11"/>
    <mergeCell ref="L11:L12"/>
    <mergeCell ref="O11:Q11"/>
    <mergeCell ref="R11:R12"/>
    <mergeCell ref="B2:R2"/>
    <mergeCell ref="B4:R4"/>
    <mergeCell ref="B5:R5"/>
    <mergeCell ref="B6:R6"/>
    <mergeCell ref="B7:R7"/>
    <mergeCell ref="S40:S41"/>
    <mergeCell ref="M11:M12"/>
    <mergeCell ref="N11:N12"/>
    <mergeCell ref="S11:S12"/>
    <mergeCell ref="S26:S27"/>
    <mergeCell ref="M26:M27"/>
    <mergeCell ref="N26:N27"/>
    <mergeCell ref="B33:R33"/>
    <mergeCell ref="L26:L27"/>
    <mergeCell ref="O26:Q26"/>
    <mergeCell ref="R26:R27"/>
    <mergeCell ref="B19:R19"/>
    <mergeCell ref="B20:R20"/>
    <mergeCell ref="B21:R21"/>
    <mergeCell ref="B22:R22"/>
    <mergeCell ref="B34:R34"/>
  </mergeCells>
  <hyperlinks>
    <hyperlink ref="S13" r:id="rId1" xr:uid="{00000000-0004-0000-0700-000000000000}"/>
    <hyperlink ref="S14" r:id="rId2" xr:uid="{00000000-0004-0000-0700-000001000000}"/>
    <hyperlink ref="S15" r:id="rId3" xr:uid="{00000000-0004-0000-0700-000002000000}"/>
    <hyperlink ref="S30" r:id="rId4" xr:uid="{00000000-0004-0000-0700-000003000000}"/>
    <hyperlink ref="S31" r:id="rId5" display="https://uaespdc-my.sharepoint.com/:f:/g/personal/leidy_cruz_uaesp_gov_co/EqRpUxLbN65DtHpKdvWoXDIBTtRSn10Toju86Z32Xesxvw?e=rdfOy4" xr:uid="{00000000-0004-0000-0700-000004000000}"/>
    <hyperlink ref="S42" r:id="rId6" xr:uid="{00000000-0004-0000-0700-000005000000}"/>
    <hyperlink ref="S43" r:id="rId7" xr:uid="{00000000-0004-0000-0700-000006000000}"/>
    <hyperlink ref="S44" r:id="rId8" xr:uid="{00000000-0004-0000-0700-000007000000}"/>
    <hyperlink ref="S16" r:id="rId9" xr:uid="{7374F375-20A2-4F5C-8F4F-9FEADF4A3189}"/>
  </hyperlinks>
  <pageMargins left="0.7" right="0.7" top="0.75" bottom="0.75" header="0.3" footer="0.3"/>
  <legacy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2:S53"/>
  <sheetViews>
    <sheetView zoomScale="120" zoomScaleNormal="120" workbookViewId="0">
      <selection activeCell="B17" sqref="B17"/>
    </sheetView>
  </sheetViews>
  <sheetFormatPr baseColWidth="10" defaultColWidth="9.109375" defaultRowHeight="14.4" x14ac:dyDescent="0.3"/>
  <cols>
    <col min="1" max="1" width="4.6640625" customWidth="1"/>
    <col min="2" max="2" width="39.109375" customWidth="1"/>
    <col min="3" max="3" width="72.44140625" customWidth="1"/>
    <col min="4" max="4" width="21" customWidth="1"/>
    <col min="5" max="5" width="51.6640625" customWidth="1"/>
    <col min="6" max="8" width="11.44140625" customWidth="1"/>
    <col min="9" max="9" width="27.109375" customWidth="1"/>
    <col min="10" max="10" width="28" customWidth="1"/>
    <col min="11" max="11" width="28.44140625" customWidth="1"/>
    <col min="12" max="12" width="33.109375" customWidth="1"/>
    <col min="13" max="13" width="22.88671875" customWidth="1"/>
    <col min="14" max="14" width="26.6640625" customWidth="1"/>
    <col min="15" max="17" width="22.88671875" customWidth="1"/>
    <col min="18" max="18" width="27.33203125" customWidth="1"/>
    <col min="19" max="19" width="43.109375" customWidth="1"/>
    <col min="20" max="255" width="11.44140625" customWidth="1"/>
  </cols>
  <sheetData>
    <row r="2" spans="1:19" x14ac:dyDescent="0.3">
      <c r="B2" s="309" t="s">
        <v>603</v>
      </c>
      <c r="C2" s="309"/>
      <c r="D2" s="309"/>
      <c r="E2" s="309"/>
      <c r="F2" s="309"/>
      <c r="G2" s="309"/>
      <c r="H2" s="309"/>
      <c r="I2" s="309"/>
      <c r="J2" s="309"/>
      <c r="K2" s="309"/>
      <c r="L2" s="309"/>
      <c r="M2" s="309"/>
      <c r="N2" s="309"/>
      <c r="O2" s="309"/>
      <c r="P2" s="309"/>
      <c r="Q2" s="309"/>
      <c r="R2" s="309"/>
      <c r="S2" s="129"/>
    </row>
    <row r="3" spans="1:19" ht="15" thickBot="1" x14ac:dyDescent="0.35"/>
    <row r="4" spans="1:19" s="34" customFormat="1" ht="19.2" customHeight="1" x14ac:dyDescent="0.25">
      <c r="B4" s="306" t="s">
        <v>604</v>
      </c>
      <c r="C4" s="307"/>
      <c r="D4" s="307"/>
      <c r="E4" s="307"/>
      <c r="F4" s="307"/>
      <c r="G4" s="307"/>
      <c r="H4" s="307"/>
      <c r="I4" s="307"/>
      <c r="J4" s="307"/>
      <c r="K4" s="307"/>
      <c r="L4" s="307"/>
      <c r="M4" s="307"/>
      <c r="N4" s="307"/>
      <c r="O4" s="307"/>
      <c r="P4" s="307"/>
      <c r="Q4" s="307"/>
      <c r="R4" s="308"/>
      <c r="S4" s="134"/>
    </row>
    <row r="5" spans="1:19" s="34" customFormat="1" ht="13.8" x14ac:dyDescent="0.25">
      <c r="B5" s="275" t="s">
        <v>7</v>
      </c>
      <c r="C5" s="276"/>
      <c r="D5" s="276"/>
      <c r="E5" s="276"/>
      <c r="F5" s="276"/>
      <c r="G5" s="276"/>
      <c r="H5" s="276"/>
      <c r="I5" s="276"/>
      <c r="J5" s="276"/>
      <c r="K5" s="276"/>
      <c r="L5" s="276"/>
      <c r="M5" s="276"/>
      <c r="N5" s="276"/>
      <c r="O5" s="276"/>
      <c r="P5" s="276"/>
      <c r="Q5" s="276"/>
      <c r="R5" s="277"/>
      <c r="S5" s="54"/>
    </row>
    <row r="6" spans="1:19" s="34" customFormat="1" ht="25.2" customHeight="1" x14ac:dyDescent="0.25">
      <c r="B6" s="281" t="s">
        <v>605</v>
      </c>
      <c r="C6" s="282"/>
      <c r="D6" s="282"/>
      <c r="E6" s="282"/>
      <c r="F6" s="282"/>
      <c r="G6" s="282"/>
      <c r="H6" s="282"/>
      <c r="I6" s="282"/>
      <c r="J6" s="282"/>
      <c r="K6" s="282"/>
      <c r="L6" s="282"/>
      <c r="M6" s="282"/>
      <c r="N6" s="282"/>
      <c r="O6" s="282"/>
      <c r="P6" s="282"/>
      <c r="Q6" s="282"/>
      <c r="R6" s="283"/>
      <c r="S6" s="56"/>
    </row>
    <row r="7" spans="1:19" s="34" customFormat="1" ht="13.8" x14ac:dyDescent="0.25">
      <c r="B7" s="275" t="s">
        <v>9</v>
      </c>
      <c r="C7" s="276"/>
      <c r="D7" s="276"/>
      <c r="E7" s="276"/>
      <c r="F7" s="276"/>
      <c r="G7" s="276"/>
      <c r="H7" s="276"/>
      <c r="I7" s="276"/>
      <c r="J7" s="276"/>
      <c r="K7" s="276"/>
      <c r="L7" s="276"/>
      <c r="M7" s="276"/>
      <c r="N7" s="276"/>
      <c r="O7" s="276"/>
      <c r="P7" s="276"/>
      <c r="Q7" s="276"/>
      <c r="R7" s="277"/>
      <c r="S7" s="54"/>
    </row>
    <row r="8" spans="1:19" s="34" customFormat="1" ht="22.95" customHeight="1" x14ac:dyDescent="0.25">
      <c r="B8" s="281" t="s">
        <v>606</v>
      </c>
      <c r="C8" s="282"/>
      <c r="D8" s="282"/>
      <c r="E8" s="282"/>
      <c r="F8" s="282"/>
      <c r="G8" s="282"/>
      <c r="H8" s="282"/>
      <c r="I8" s="282"/>
      <c r="J8" s="282"/>
      <c r="K8" s="282"/>
      <c r="L8" s="282"/>
      <c r="M8" s="282"/>
      <c r="N8" s="282"/>
      <c r="O8" s="282"/>
      <c r="P8" s="282"/>
      <c r="Q8" s="282"/>
      <c r="R8" s="283"/>
      <c r="S8" s="56"/>
    </row>
    <row r="9" spans="1:19" s="34" customFormat="1" ht="13.8" x14ac:dyDescent="0.25">
      <c r="B9" s="275" t="s">
        <v>65</v>
      </c>
      <c r="C9" s="276"/>
      <c r="D9" s="276"/>
      <c r="E9" s="276"/>
      <c r="F9" s="276"/>
      <c r="G9" s="276"/>
      <c r="H9" s="276"/>
      <c r="I9" s="276"/>
      <c r="J9" s="276"/>
      <c r="K9" s="276"/>
      <c r="L9" s="276"/>
      <c r="M9" s="276"/>
      <c r="N9" s="276"/>
      <c r="O9" s="276"/>
      <c r="P9" s="276"/>
      <c r="Q9" s="276"/>
      <c r="R9" s="277"/>
      <c r="S9" s="54"/>
    </row>
    <row r="10" spans="1:19" s="34" customFormat="1" ht="21.6" customHeight="1" thickBot="1" x14ac:dyDescent="0.3">
      <c r="B10" s="269" t="s">
        <v>607</v>
      </c>
      <c r="C10" s="270"/>
      <c r="D10" s="270"/>
      <c r="E10" s="270"/>
      <c r="F10" s="270"/>
      <c r="G10" s="270"/>
      <c r="H10" s="270"/>
      <c r="I10" s="270"/>
      <c r="J10" s="270"/>
      <c r="K10" s="270"/>
      <c r="L10" s="270"/>
      <c r="M10" s="270"/>
      <c r="N10" s="270"/>
      <c r="O10" s="270"/>
      <c r="P10" s="270"/>
      <c r="Q10" s="270"/>
      <c r="R10" s="271"/>
      <c r="S10" s="127"/>
    </row>
    <row r="11" spans="1:19" s="75" customFormat="1" ht="34.950000000000003" customHeight="1" x14ac:dyDescent="0.3">
      <c r="B11" s="265" t="s">
        <v>13</v>
      </c>
      <c r="C11" s="273" t="s">
        <v>67</v>
      </c>
      <c r="D11" s="290" t="s">
        <v>68</v>
      </c>
      <c r="E11" s="291"/>
      <c r="F11" s="291"/>
      <c r="G11" s="291"/>
      <c r="H11" s="292"/>
      <c r="I11" s="266" t="s">
        <v>69</v>
      </c>
      <c r="J11" s="266"/>
      <c r="K11" s="272"/>
      <c r="L11" s="284" t="s">
        <v>70</v>
      </c>
      <c r="M11" s="278" t="s">
        <v>71</v>
      </c>
      <c r="N11" s="278" t="s">
        <v>72</v>
      </c>
      <c r="O11" s="279" t="s">
        <v>73</v>
      </c>
      <c r="P11" s="267"/>
      <c r="Q11" s="268"/>
      <c r="R11" s="293" t="s">
        <v>74</v>
      </c>
      <c r="S11" s="261" t="s">
        <v>75</v>
      </c>
    </row>
    <row r="12" spans="1:19" s="75" customFormat="1" ht="63" customHeight="1" x14ac:dyDescent="0.3">
      <c r="B12" s="286"/>
      <c r="C12" s="274"/>
      <c r="D12" s="49" t="s">
        <v>76</v>
      </c>
      <c r="E12" s="50" t="s">
        <v>77</v>
      </c>
      <c r="F12" s="50" t="s">
        <v>78</v>
      </c>
      <c r="G12" s="50" t="s">
        <v>79</v>
      </c>
      <c r="H12" s="51" t="s">
        <v>80</v>
      </c>
      <c r="I12" s="42" t="s">
        <v>81</v>
      </c>
      <c r="J12" s="42" t="s">
        <v>82</v>
      </c>
      <c r="K12" s="42" t="s">
        <v>83</v>
      </c>
      <c r="L12" s="285"/>
      <c r="M12" s="278"/>
      <c r="N12" s="278"/>
      <c r="O12" s="40" t="s">
        <v>84</v>
      </c>
      <c r="P12" s="40" t="s">
        <v>85</v>
      </c>
      <c r="Q12" s="40" t="s">
        <v>110</v>
      </c>
      <c r="R12" s="294"/>
      <c r="S12" s="261"/>
    </row>
    <row r="13" spans="1:19" s="34" customFormat="1" ht="145.5" customHeight="1" x14ac:dyDescent="0.25">
      <c r="A13" s="71">
        <v>1</v>
      </c>
      <c r="B13" s="35" t="s">
        <v>608</v>
      </c>
      <c r="C13" s="59" t="s">
        <v>609</v>
      </c>
      <c r="D13" s="48" t="s">
        <v>610</v>
      </c>
      <c r="E13" s="35" t="s">
        <v>611</v>
      </c>
      <c r="F13" s="36" t="s">
        <v>486</v>
      </c>
      <c r="G13" s="36" t="s">
        <v>92</v>
      </c>
      <c r="H13" s="43" t="s">
        <v>612</v>
      </c>
      <c r="I13" s="43" t="s">
        <v>613</v>
      </c>
      <c r="J13" s="36" t="s">
        <v>94</v>
      </c>
      <c r="K13" s="36" t="s">
        <v>94</v>
      </c>
      <c r="L13" s="35" t="s">
        <v>614</v>
      </c>
      <c r="M13" s="48" t="s">
        <v>610</v>
      </c>
      <c r="N13" s="145">
        <v>4</v>
      </c>
      <c r="O13" s="158">
        <v>39583454.545454502</v>
      </c>
      <c r="P13" s="158">
        <v>39583454.545454502</v>
      </c>
      <c r="Q13" s="36" t="s">
        <v>94</v>
      </c>
      <c r="R13" s="77" t="s">
        <v>615</v>
      </c>
      <c r="S13" s="142" t="s">
        <v>616</v>
      </c>
    </row>
    <row r="14" spans="1:19" s="34" customFormat="1" ht="33.75" customHeight="1" x14ac:dyDescent="0.25">
      <c r="A14" s="310">
        <v>2</v>
      </c>
      <c r="B14" s="311" t="s">
        <v>617</v>
      </c>
      <c r="C14" s="314" t="s">
        <v>618</v>
      </c>
      <c r="D14" s="317" t="s">
        <v>619</v>
      </c>
      <c r="E14" s="320" t="s">
        <v>620</v>
      </c>
      <c r="F14" s="323" t="s">
        <v>486</v>
      </c>
      <c r="G14" s="323" t="s">
        <v>92</v>
      </c>
      <c r="H14" s="323" t="s">
        <v>621</v>
      </c>
      <c r="I14" s="323" t="s">
        <v>521</v>
      </c>
      <c r="J14" s="323" t="s">
        <v>94</v>
      </c>
      <c r="K14" s="323" t="s">
        <v>94</v>
      </c>
      <c r="L14" s="320" t="s">
        <v>622</v>
      </c>
      <c r="M14" s="317" t="s">
        <v>623</v>
      </c>
      <c r="N14" s="58">
        <v>1</v>
      </c>
      <c r="O14" s="331">
        <v>83825000</v>
      </c>
      <c r="P14" s="331">
        <v>83825000</v>
      </c>
      <c r="Q14" s="323" t="s">
        <v>94</v>
      </c>
      <c r="R14" s="334" t="s">
        <v>615</v>
      </c>
      <c r="S14" s="328" t="s">
        <v>624</v>
      </c>
    </row>
    <row r="15" spans="1:19" s="34" customFormat="1" ht="112.5" customHeight="1" x14ac:dyDescent="0.25">
      <c r="A15" s="310"/>
      <c r="B15" s="312"/>
      <c r="C15" s="315"/>
      <c r="D15" s="318"/>
      <c r="E15" s="321"/>
      <c r="F15" s="324"/>
      <c r="G15" s="324"/>
      <c r="H15" s="324"/>
      <c r="I15" s="324"/>
      <c r="J15" s="324"/>
      <c r="K15" s="324"/>
      <c r="L15" s="321"/>
      <c r="M15" s="318"/>
      <c r="N15" s="317" t="s">
        <v>625</v>
      </c>
      <c r="O15" s="332"/>
      <c r="P15" s="332"/>
      <c r="Q15" s="324"/>
      <c r="R15" s="335"/>
      <c r="S15" s="329"/>
    </row>
    <row r="16" spans="1:19" s="34" customFormat="1" ht="60" customHeight="1" x14ac:dyDescent="0.25">
      <c r="A16" s="310"/>
      <c r="B16" s="313"/>
      <c r="C16" s="316"/>
      <c r="D16" s="319"/>
      <c r="E16" s="322"/>
      <c r="F16" s="325"/>
      <c r="G16" s="325"/>
      <c r="H16" s="325"/>
      <c r="I16" s="325"/>
      <c r="J16" s="325"/>
      <c r="K16" s="325"/>
      <c r="L16" s="322"/>
      <c r="M16" s="319"/>
      <c r="N16" s="319"/>
      <c r="O16" s="333"/>
      <c r="P16" s="333"/>
      <c r="Q16" s="325"/>
      <c r="R16" s="336"/>
      <c r="S16" s="330"/>
    </row>
    <row r="17" spans="1:19" s="34" customFormat="1" ht="180.75" customHeight="1" x14ac:dyDescent="0.25">
      <c r="A17" s="71">
        <v>3</v>
      </c>
      <c r="B17" s="35" t="s">
        <v>626</v>
      </c>
      <c r="C17" s="147" t="s">
        <v>627</v>
      </c>
      <c r="D17" s="48" t="s">
        <v>619</v>
      </c>
      <c r="E17" s="58" t="s">
        <v>620</v>
      </c>
      <c r="F17" s="36" t="s">
        <v>628</v>
      </c>
      <c r="G17" s="36" t="s">
        <v>92</v>
      </c>
      <c r="H17" s="43" t="s">
        <v>621</v>
      </c>
      <c r="I17" s="43" t="s">
        <v>629</v>
      </c>
      <c r="J17" s="184" t="s">
        <v>94</v>
      </c>
      <c r="K17" s="184" t="s">
        <v>94</v>
      </c>
      <c r="L17" s="35" t="s">
        <v>622</v>
      </c>
      <c r="M17" s="58" t="s">
        <v>630</v>
      </c>
      <c r="N17" s="58" t="s">
        <v>631</v>
      </c>
      <c r="O17" s="58">
        <v>0</v>
      </c>
      <c r="P17" s="58">
        <v>0</v>
      </c>
      <c r="Q17" s="58" t="s">
        <v>94</v>
      </c>
      <c r="R17" s="77" t="s">
        <v>615</v>
      </c>
      <c r="S17" s="142" t="s">
        <v>1576</v>
      </c>
    </row>
    <row r="18" spans="1:19" s="34" customFormat="1" ht="32.25" customHeight="1" x14ac:dyDescent="0.25">
      <c r="A18" s="310">
        <v>4</v>
      </c>
      <c r="B18" s="311" t="s">
        <v>632</v>
      </c>
      <c r="C18" s="326" t="s">
        <v>633</v>
      </c>
      <c r="D18" s="317" t="s">
        <v>518</v>
      </c>
      <c r="E18" s="320" t="s">
        <v>634</v>
      </c>
      <c r="F18" s="323" t="s">
        <v>486</v>
      </c>
      <c r="G18" s="323" t="s">
        <v>92</v>
      </c>
      <c r="H18" s="323" t="s">
        <v>635</v>
      </c>
      <c r="I18" s="323" t="s">
        <v>521</v>
      </c>
      <c r="J18" s="323" t="s">
        <v>94</v>
      </c>
      <c r="K18" s="323" t="s">
        <v>94</v>
      </c>
      <c r="L18" s="320" t="s">
        <v>636</v>
      </c>
      <c r="M18" s="317" t="s">
        <v>623</v>
      </c>
      <c r="N18" s="58">
        <v>1</v>
      </c>
      <c r="O18" s="331">
        <v>83825000</v>
      </c>
      <c r="P18" s="331">
        <v>83825000</v>
      </c>
      <c r="Q18" s="323" t="s">
        <v>94</v>
      </c>
      <c r="R18" s="334" t="s">
        <v>615</v>
      </c>
      <c r="S18" s="328" t="s">
        <v>637</v>
      </c>
    </row>
    <row r="19" spans="1:19" s="34" customFormat="1" ht="201" customHeight="1" x14ac:dyDescent="0.25">
      <c r="A19" s="310"/>
      <c r="B19" s="313"/>
      <c r="C19" s="327"/>
      <c r="D19" s="319"/>
      <c r="E19" s="322"/>
      <c r="F19" s="325"/>
      <c r="G19" s="325"/>
      <c r="H19" s="325"/>
      <c r="I19" s="325"/>
      <c r="J19" s="325"/>
      <c r="K19" s="325"/>
      <c r="L19" s="322"/>
      <c r="M19" s="319"/>
      <c r="N19" s="48" t="s">
        <v>638</v>
      </c>
      <c r="O19" s="333"/>
      <c r="P19" s="333"/>
      <c r="Q19" s="325"/>
      <c r="R19" s="336"/>
      <c r="S19" s="330"/>
    </row>
    <row r="21" spans="1:19" ht="15" thickBot="1" x14ac:dyDescent="0.35"/>
    <row r="22" spans="1:19" s="34" customFormat="1" ht="22.95" customHeight="1" x14ac:dyDescent="0.25">
      <c r="B22" s="306" t="s">
        <v>639</v>
      </c>
      <c r="C22" s="307"/>
      <c r="D22" s="307"/>
      <c r="E22" s="307"/>
      <c r="F22" s="307"/>
      <c r="G22" s="307"/>
      <c r="H22" s="307"/>
      <c r="I22" s="307"/>
      <c r="J22" s="307"/>
      <c r="K22" s="307"/>
      <c r="L22" s="307"/>
      <c r="M22" s="307"/>
      <c r="N22" s="307"/>
      <c r="O22" s="307"/>
      <c r="P22" s="307"/>
      <c r="Q22" s="307"/>
      <c r="R22" s="308"/>
      <c r="S22" s="134"/>
    </row>
    <row r="23" spans="1:19" s="34" customFormat="1" ht="13.8" x14ac:dyDescent="0.25">
      <c r="B23" s="275" t="s">
        <v>7</v>
      </c>
      <c r="C23" s="276"/>
      <c r="D23" s="276"/>
      <c r="E23" s="276"/>
      <c r="F23" s="276"/>
      <c r="G23" s="276"/>
      <c r="H23" s="276"/>
      <c r="I23" s="276"/>
      <c r="J23" s="276"/>
      <c r="K23" s="276"/>
      <c r="L23" s="276"/>
      <c r="M23" s="276"/>
      <c r="N23" s="276"/>
      <c r="O23" s="276"/>
      <c r="P23" s="276"/>
      <c r="Q23" s="276"/>
      <c r="R23" s="277"/>
      <c r="S23" s="54"/>
    </row>
    <row r="24" spans="1:19" s="34" customFormat="1" ht="13.8" x14ac:dyDescent="0.25">
      <c r="B24" s="281" t="s">
        <v>640</v>
      </c>
      <c r="C24" s="282"/>
      <c r="D24" s="282"/>
      <c r="E24" s="282"/>
      <c r="F24" s="282"/>
      <c r="G24" s="282"/>
      <c r="H24" s="282"/>
      <c r="I24" s="282"/>
      <c r="J24" s="282"/>
      <c r="K24" s="282"/>
      <c r="L24" s="282"/>
      <c r="M24" s="282"/>
      <c r="N24" s="282"/>
      <c r="O24" s="282"/>
      <c r="P24" s="282"/>
      <c r="Q24" s="282"/>
      <c r="R24" s="283"/>
      <c r="S24" s="56"/>
    </row>
    <row r="25" spans="1:19" s="34" customFormat="1" ht="13.8" x14ac:dyDescent="0.25">
      <c r="B25" s="275" t="s">
        <v>9</v>
      </c>
      <c r="C25" s="276"/>
      <c r="D25" s="276"/>
      <c r="E25" s="276"/>
      <c r="F25" s="276"/>
      <c r="G25" s="276"/>
      <c r="H25" s="276"/>
      <c r="I25" s="276"/>
      <c r="J25" s="276"/>
      <c r="K25" s="276"/>
      <c r="L25" s="276"/>
      <c r="M25" s="276"/>
      <c r="N25" s="276"/>
      <c r="O25" s="276"/>
      <c r="P25" s="276"/>
      <c r="Q25" s="276"/>
      <c r="R25" s="277"/>
      <c r="S25" s="54"/>
    </row>
    <row r="26" spans="1:19" s="34" customFormat="1" ht="13.8" x14ac:dyDescent="0.25">
      <c r="B26" s="281" t="s">
        <v>641</v>
      </c>
      <c r="C26" s="282"/>
      <c r="D26" s="282"/>
      <c r="E26" s="282"/>
      <c r="F26" s="282"/>
      <c r="G26" s="282"/>
      <c r="H26" s="282"/>
      <c r="I26" s="282"/>
      <c r="J26" s="282"/>
      <c r="K26" s="282"/>
      <c r="L26" s="282"/>
      <c r="M26" s="282"/>
      <c r="N26" s="282"/>
      <c r="O26" s="282"/>
      <c r="P26" s="282"/>
      <c r="Q26" s="282"/>
      <c r="R26" s="283"/>
      <c r="S26" s="56"/>
    </row>
    <row r="27" spans="1:19" s="34" customFormat="1" ht="13.8" x14ac:dyDescent="0.25">
      <c r="B27" s="275" t="s">
        <v>65</v>
      </c>
      <c r="C27" s="276"/>
      <c r="D27" s="276"/>
      <c r="E27" s="276"/>
      <c r="F27" s="276"/>
      <c r="G27" s="276"/>
      <c r="H27" s="276"/>
      <c r="I27" s="276"/>
      <c r="J27" s="276"/>
      <c r="K27" s="276"/>
      <c r="L27" s="276"/>
      <c r="M27" s="276"/>
      <c r="N27" s="276"/>
      <c r="O27" s="276"/>
      <c r="P27" s="276"/>
      <c r="Q27" s="276"/>
      <c r="R27" s="277"/>
      <c r="S27" s="54"/>
    </row>
    <row r="28" spans="1:19" s="34" customFormat="1" ht="20.25" customHeight="1" thickBot="1" x14ac:dyDescent="0.3">
      <c r="B28" s="269" t="s">
        <v>642</v>
      </c>
      <c r="C28" s="270"/>
      <c r="D28" s="270"/>
      <c r="E28" s="270"/>
      <c r="F28" s="270"/>
      <c r="G28" s="270"/>
      <c r="H28" s="270"/>
      <c r="I28" s="270"/>
      <c r="J28" s="270"/>
      <c r="K28" s="270"/>
      <c r="L28" s="270"/>
      <c r="M28" s="270"/>
      <c r="N28" s="270"/>
      <c r="O28" s="270"/>
      <c r="P28" s="270"/>
      <c r="Q28" s="270"/>
      <c r="R28" s="271"/>
      <c r="S28" s="127"/>
    </row>
    <row r="29" spans="1:19" s="2" customFormat="1" ht="38.25" customHeight="1" x14ac:dyDescent="0.3">
      <c r="B29" s="265" t="s">
        <v>13</v>
      </c>
      <c r="C29" s="273" t="s">
        <v>67</v>
      </c>
      <c r="D29" s="290" t="s">
        <v>68</v>
      </c>
      <c r="E29" s="291"/>
      <c r="F29" s="291"/>
      <c r="G29" s="291"/>
      <c r="H29" s="292"/>
      <c r="I29" s="266" t="s">
        <v>69</v>
      </c>
      <c r="J29" s="266"/>
      <c r="K29" s="272"/>
      <c r="L29" s="284" t="s">
        <v>70</v>
      </c>
      <c r="M29" s="278" t="s">
        <v>71</v>
      </c>
      <c r="N29" s="278" t="s">
        <v>72</v>
      </c>
      <c r="O29" s="279" t="s">
        <v>73</v>
      </c>
      <c r="P29" s="267"/>
      <c r="Q29" s="268"/>
      <c r="R29" s="293" t="s">
        <v>74</v>
      </c>
      <c r="S29" s="261" t="s">
        <v>75</v>
      </c>
    </row>
    <row r="30" spans="1:19" s="2" customFormat="1" ht="57.75" customHeight="1" x14ac:dyDescent="0.3">
      <c r="B30" s="286"/>
      <c r="C30" s="274"/>
      <c r="D30" s="49" t="s">
        <v>76</v>
      </c>
      <c r="E30" s="50" t="s">
        <v>77</v>
      </c>
      <c r="F30" s="50" t="s">
        <v>78</v>
      </c>
      <c r="G30" s="50" t="s">
        <v>79</v>
      </c>
      <c r="H30" s="51" t="s">
        <v>80</v>
      </c>
      <c r="I30" s="42" t="s">
        <v>81</v>
      </c>
      <c r="J30" s="42" t="s">
        <v>82</v>
      </c>
      <c r="K30" s="42" t="s">
        <v>83</v>
      </c>
      <c r="L30" s="285"/>
      <c r="M30" s="278"/>
      <c r="N30" s="278"/>
      <c r="O30" s="40" t="s">
        <v>84</v>
      </c>
      <c r="P30" s="40" t="s">
        <v>85</v>
      </c>
      <c r="Q30" s="40" t="s">
        <v>110</v>
      </c>
      <c r="R30" s="294"/>
      <c r="S30" s="261"/>
    </row>
    <row r="31" spans="1:19" s="34" customFormat="1" ht="177" customHeight="1" x14ac:dyDescent="0.25">
      <c r="A31" s="71">
        <v>5</v>
      </c>
      <c r="B31" s="35" t="s">
        <v>643</v>
      </c>
      <c r="C31" s="59" t="s">
        <v>644</v>
      </c>
      <c r="D31" s="48" t="s">
        <v>645</v>
      </c>
      <c r="E31" s="35" t="s">
        <v>646</v>
      </c>
      <c r="F31" s="36" t="s">
        <v>647</v>
      </c>
      <c r="G31" s="36" t="s">
        <v>92</v>
      </c>
      <c r="H31" s="43" t="s">
        <v>648</v>
      </c>
      <c r="I31" s="43" t="s">
        <v>613</v>
      </c>
      <c r="J31" s="36" t="s">
        <v>649</v>
      </c>
      <c r="K31" s="36" t="s">
        <v>650</v>
      </c>
      <c r="L31" s="35" t="s">
        <v>651</v>
      </c>
      <c r="M31" s="48" t="s">
        <v>652</v>
      </c>
      <c r="N31" s="48">
        <v>1</v>
      </c>
      <c r="O31" s="158" t="s">
        <v>653</v>
      </c>
      <c r="P31" s="158" t="s">
        <v>653</v>
      </c>
      <c r="Q31" s="36" t="s">
        <v>94</v>
      </c>
      <c r="R31" s="77" t="s">
        <v>654</v>
      </c>
      <c r="S31" s="142" t="s">
        <v>655</v>
      </c>
    </row>
    <row r="32" spans="1:19" s="34" customFormat="1" ht="181.2" customHeight="1" x14ac:dyDescent="0.25">
      <c r="A32" s="71">
        <v>6</v>
      </c>
      <c r="B32" s="35" t="s">
        <v>656</v>
      </c>
      <c r="C32" s="43" t="s">
        <v>657</v>
      </c>
      <c r="D32" s="48" t="s">
        <v>645</v>
      </c>
      <c r="E32" s="35" t="s">
        <v>658</v>
      </c>
      <c r="F32" s="36" t="s">
        <v>647</v>
      </c>
      <c r="G32" s="36" t="s">
        <v>92</v>
      </c>
      <c r="H32" s="43" t="s">
        <v>659</v>
      </c>
      <c r="I32" s="43" t="s">
        <v>613</v>
      </c>
      <c r="J32" s="43" t="s">
        <v>660</v>
      </c>
      <c r="K32" s="43" t="s">
        <v>661</v>
      </c>
      <c r="L32" s="35" t="s">
        <v>662</v>
      </c>
      <c r="M32" s="48" t="s">
        <v>663</v>
      </c>
      <c r="N32" s="48">
        <v>0.5</v>
      </c>
      <c r="O32" s="158" t="s">
        <v>664</v>
      </c>
      <c r="P32" s="158" t="s">
        <v>664</v>
      </c>
      <c r="Q32" s="36" t="s">
        <v>94</v>
      </c>
      <c r="R32" s="77" t="s">
        <v>665</v>
      </c>
      <c r="S32" s="142" t="s">
        <v>666</v>
      </c>
    </row>
    <row r="33" spans="1:19" s="34" customFormat="1" ht="273.60000000000002" customHeight="1" x14ac:dyDescent="0.25">
      <c r="A33" s="71">
        <v>7</v>
      </c>
      <c r="B33" s="35" t="s">
        <v>667</v>
      </c>
      <c r="C33" s="59" t="s">
        <v>668</v>
      </c>
      <c r="D33" s="48" t="s">
        <v>645</v>
      </c>
      <c r="E33" s="35" t="s">
        <v>669</v>
      </c>
      <c r="F33" s="36" t="s">
        <v>670</v>
      </c>
      <c r="G33" s="36" t="s">
        <v>92</v>
      </c>
      <c r="H33" s="43" t="s">
        <v>94</v>
      </c>
      <c r="I33" s="43" t="s">
        <v>613</v>
      </c>
      <c r="J33" s="36" t="s">
        <v>94</v>
      </c>
      <c r="K33" s="36" t="s">
        <v>94</v>
      </c>
      <c r="L33" s="35" t="s">
        <v>671</v>
      </c>
      <c r="M33" s="48" t="s">
        <v>672</v>
      </c>
      <c r="N33" s="48">
        <v>1</v>
      </c>
      <c r="O33" s="158" t="s">
        <v>653</v>
      </c>
      <c r="P33" s="158" t="s">
        <v>653</v>
      </c>
      <c r="Q33" s="36" t="s">
        <v>94</v>
      </c>
      <c r="R33" s="77" t="s">
        <v>16</v>
      </c>
      <c r="S33" s="142" t="s">
        <v>673</v>
      </c>
    </row>
    <row r="34" spans="1:19" s="34" customFormat="1" ht="178.5" customHeight="1" x14ac:dyDescent="0.25">
      <c r="A34" s="71">
        <v>8</v>
      </c>
      <c r="B34" s="35" t="s">
        <v>674</v>
      </c>
      <c r="C34" s="59" t="s">
        <v>675</v>
      </c>
      <c r="D34" s="48" t="s">
        <v>645</v>
      </c>
      <c r="E34" s="35" t="s">
        <v>676</v>
      </c>
      <c r="F34" s="36" t="s">
        <v>677</v>
      </c>
      <c r="G34" s="36" t="s">
        <v>92</v>
      </c>
      <c r="H34" s="43" t="s">
        <v>94</v>
      </c>
      <c r="I34" s="43" t="s">
        <v>613</v>
      </c>
      <c r="J34" s="36" t="s">
        <v>94</v>
      </c>
      <c r="K34" s="36" t="s">
        <v>94</v>
      </c>
      <c r="L34" s="35" t="s">
        <v>678</v>
      </c>
      <c r="M34" s="48" t="s">
        <v>672</v>
      </c>
      <c r="N34" s="48">
        <v>0.5</v>
      </c>
      <c r="O34" s="158" t="s">
        <v>653</v>
      </c>
      <c r="P34" s="158" t="s">
        <v>653</v>
      </c>
      <c r="Q34" s="36" t="s">
        <v>94</v>
      </c>
      <c r="R34" s="77" t="s">
        <v>16</v>
      </c>
      <c r="S34" s="142" t="s">
        <v>679</v>
      </c>
    </row>
    <row r="35" spans="1:19" s="34" customFormat="1" ht="90" customHeight="1" x14ac:dyDescent="0.25">
      <c r="A35" s="71">
        <v>9</v>
      </c>
      <c r="B35" s="35" t="s">
        <v>680</v>
      </c>
      <c r="C35" s="59" t="s">
        <v>681</v>
      </c>
      <c r="D35" s="48" t="s">
        <v>645</v>
      </c>
      <c r="E35" s="35" t="s">
        <v>682</v>
      </c>
      <c r="F35" s="36" t="s">
        <v>677</v>
      </c>
      <c r="G35" s="36" t="s">
        <v>92</v>
      </c>
      <c r="H35" s="43" t="s">
        <v>94</v>
      </c>
      <c r="I35" s="43" t="s">
        <v>613</v>
      </c>
      <c r="J35" s="36" t="s">
        <v>94</v>
      </c>
      <c r="K35" s="36" t="s">
        <v>94</v>
      </c>
      <c r="L35" s="85" t="s">
        <v>683</v>
      </c>
      <c r="M35" s="48" t="s">
        <v>672</v>
      </c>
      <c r="N35" s="48">
        <v>1</v>
      </c>
      <c r="O35" s="158" t="s">
        <v>653</v>
      </c>
      <c r="P35" s="158" t="s">
        <v>653</v>
      </c>
      <c r="Q35" s="36" t="s">
        <v>94</v>
      </c>
      <c r="R35" s="77" t="s">
        <v>684</v>
      </c>
      <c r="S35" s="142" t="s">
        <v>685</v>
      </c>
    </row>
    <row r="36" spans="1:19" s="34" customFormat="1" ht="173.4" customHeight="1" x14ac:dyDescent="0.25">
      <c r="A36" s="71">
        <v>10</v>
      </c>
      <c r="B36" s="35" t="s">
        <v>686</v>
      </c>
      <c r="C36" s="59" t="s">
        <v>687</v>
      </c>
      <c r="D36" s="48" t="s">
        <v>688</v>
      </c>
      <c r="E36" s="35" t="s">
        <v>689</v>
      </c>
      <c r="F36" s="36" t="s">
        <v>486</v>
      </c>
      <c r="G36" s="36" t="s">
        <v>92</v>
      </c>
      <c r="H36" s="43" t="s">
        <v>690</v>
      </c>
      <c r="I36" s="43" t="s">
        <v>613</v>
      </c>
      <c r="J36" s="36" t="s">
        <v>94</v>
      </c>
      <c r="K36" s="36" t="s">
        <v>94</v>
      </c>
      <c r="L36" s="58" t="s">
        <v>691</v>
      </c>
      <c r="M36" s="48" t="s">
        <v>688</v>
      </c>
      <c r="N36" s="48">
        <v>1</v>
      </c>
      <c r="O36" s="158" t="s">
        <v>653</v>
      </c>
      <c r="P36" s="158" t="s">
        <v>653</v>
      </c>
      <c r="Q36" s="36" t="s">
        <v>94</v>
      </c>
      <c r="R36" s="77" t="s">
        <v>692</v>
      </c>
      <c r="S36" s="142" t="s">
        <v>693</v>
      </c>
    </row>
    <row r="37" spans="1:19" s="34" customFormat="1" ht="200.4" customHeight="1" x14ac:dyDescent="0.25">
      <c r="A37" s="71">
        <v>11</v>
      </c>
      <c r="B37" s="35" t="s">
        <v>694</v>
      </c>
      <c r="C37" s="43" t="s">
        <v>695</v>
      </c>
      <c r="D37" s="48" t="s">
        <v>696</v>
      </c>
      <c r="E37" s="35" t="s">
        <v>697</v>
      </c>
      <c r="F37" s="36" t="s">
        <v>486</v>
      </c>
      <c r="G37" s="36" t="s">
        <v>92</v>
      </c>
      <c r="H37" s="43" t="s">
        <v>698</v>
      </c>
      <c r="I37" s="43" t="s">
        <v>613</v>
      </c>
      <c r="J37" s="43" t="s">
        <v>660</v>
      </c>
      <c r="K37" s="43" t="s">
        <v>661</v>
      </c>
      <c r="L37" s="35" t="s">
        <v>699</v>
      </c>
      <c r="M37" s="48" t="s">
        <v>696</v>
      </c>
      <c r="N37" s="48">
        <v>0.5</v>
      </c>
      <c r="O37" s="68" t="s">
        <v>664</v>
      </c>
      <c r="P37" s="68" t="s">
        <v>664</v>
      </c>
      <c r="Q37" s="36" t="s">
        <v>94</v>
      </c>
      <c r="R37" s="77" t="s">
        <v>16</v>
      </c>
      <c r="S37" s="142" t="s">
        <v>700</v>
      </c>
    </row>
    <row r="39" spans="1:19" ht="15" thickBot="1" x14ac:dyDescent="0.35"/>
    <row r="40" spans="1:19" s="34" customFormat="1" ht="19.2" customHeight="1" x14ac:dyDescent="0.25">
      <c r="B40" s="306" t="s">
        <v>701</v>
      </c>
      <c r="C40" s="307"/>
      <c r="D40" s="307"/>
      <c r="E40" s="307"/>
      <c r="F40" s="307"/>
      <c r="G40" s="307"/>
      <c r="H40" s="307"/>
      <c r="I40" s="307"/>
      <c r="J40" s="307"/>
      <c r="K40" s="307"/>
      <c r="L40" s="307"/>
      <c r="M40" s="307"/>
      <c r="N40" s="307"/>
      <c r="O40" s="307"/>
      <c r="P40" s="307"/>
      <c r="Q40" s="307"/>
      <c r="R40" s="308"/>
      <c r="S40" s="134"/>
    </row>
    <row r="41" spans="1:19" s="34" customFormat="1" ht="13.8" x14ac:dyDescent="0.25">
      <c r="B41" s="275" t="s">
        <v>7</v>
      </c>
      <c r="C41" s="276"/>
      <c r="D41" s="276"/>
      <c r="E41" s="276"/>
      <c r="F41" s="276"/>
      <c r="G41" s="276"/>
      <c r="H41" s="276"/>
      <c r="I41" s="276"/>
      <c r="J41" s="276"/>
      <c r="K41" s="276"/>
      <c r="L41" s="276"/>
      <c r="M41" s="276"/>
      <c r="N41" s="276"/>
      <c r="O41" s="276"/>
      <c r="P41" s="276"/>
      <c r="Q41" s="276"/>
      <c r="R41" s="277"/>
      <c r="S41" s="54"/>
    </row>
    <row r="42" spans="1:19" s="34" customFormat="1" ht="19.95" customHeight="1" x14ac:dyDescent="0.25">
      <c r="B42" s="281" t="s">
        <v>702</v>
      </c>
      <c r="C42" s="282"/>
      <c r="D42" s="282"/>
      <c r="E42" s="282"/>
      <c r="F42" s="282"/>
      <c r="G42" s="282"/>
      <c r="H42" s="282"/>
      <c r="I42" s="282"/>
      <c r="J42" s="282"/>
      <c r="K42" s="282"/>
      <c r="L42" s="282"/>
      <c r="M42" s="282"/>
      <c r="N42" s="282"/>
      <c r="O42" s="282"/>
      <c r="P42" s="282"/>
      <c r="Q42" s="282"/>
      <c r="R42" s="283"/>
      <c r="S42" s="56"/>
    </row>
    <row r="43" spans="1:19" s="34" customFormat="1" ht="16.2" customHeight="1" x14ac:dyDescent="0.25">
      <c r="B43" s="275" t="s">
        <v>9</v>
      </c>
      <c r="C43" s="276"/>
      <c r="D43" s="276"/>
      <c r="E43" s="276"/>
      <c r="F43" s="276"/>
      <c r="G43" s="276"/>
      <c r="H43" s="276"/>
      <c r="I43" s="276"/>
      <c r="J43" s="276"/>
      <c r="K43" s="276"/>
      <c r="L43" s="276"/>
      <c r="M43" s="276"/>
      <c r="N43" s="276"/>
      <c r="O43" s="276"/>
      <c r="P43" s="276"/>
      <c r="Q43" s="276"/>
      <c r="R43" s="277"/>
      <c r="S43" s="54"/>
    </row>
    <row r="44" spans="1:19" s="34" customFormat="1" ht="18.600000000000001" customHeight="1" x14ac:dyDescent="0.25">
      <c r="B44" s="281" t="s">
        <v>641</v>
      </c>
      <c r="C44" s="282"/>
      <c r="D44" s="282"/>
      <c r="E44" s="282"/>
      <c r="F44" s="282"/>
      <c r="G44" s="282"/>
      <c r="H44" s="282"/>
      <c r="I44" s="282"/>
      <c r="J44" s="282"/>
      <c r="K44" s="282"/>
      <c r="L44" s="282"/>
      <c r="M44" s="282"/>
      <c r="N44" s="282"/>
      <c r="O44" s="282"/>
      <c r="P44" s="282"/>
      <c r="Q44" s="282"/>
      <c r="R44" s="283"/>
      <c r="S44" s="56"/>
    </row>
    <row r="45" spans="1:19" s="34" customFormat="1" ht="13.8" x14ac:dyDescent="0.25">
      <c r="B45" s="275" t="s">
        <v>65</v>
      </c>
      <c r="C45" s="276"/>
      <c r="D45" s="276"/>
      <c r="E45" s="276"/>
      <c r="F45" s="276"/>
      <c r="G45" s="276"/>
      <c r="H45" s="276"/>
      <c r="I45" s="276"/>
      <c r="J45" s="276"/>
      <c r="K45" s="276"/>
      <c r="L45" s="276"/>
      <c r="M45" s="276"/>
      <c r="N45" s="276"/>
      <c r="O45" s="276"/>
      <c r="P45" s="276"/>
      <c r="Q45" s="276"/>
      <c r="R45" s="277"/>
      <c r="S45" s="54"/>
    </row>
    <row r="46" spans="1:19" s="34" customFormat="1" ht="65.25" customHeight="1" thickBot="1" x14ac:dyDescent="0.3">
      <c r="B46" s="269" t="s">
        <v>703</v>
      </c>
      <c r="C46" s="270"/>
      <c r="D46" s="270"/>
      <c r="E46" s="270"/>
      <c r="F46" s="270"/>
      <c r="G46" s="270"/>
      <c r="H46" s="270"/>
      <c r="I46" s="270"/>
      <c r="J46" s="270"/>
      <c r="K46" s="270"/>
      <c r="L46" s="270"/>
      <c r="M46" s="270"/>
      <c r="N46" s="270"/>
      <c r="O46" s="270"/>
      <c r="P46" s="270"/>
      <c r="Q46" s="270"/>
      <c r="R46" s="271"/>
      <c r="S46" s="127"/>
    </row>
    <row r="47" spans="1:19" s="2" customFormat="1" ht="43.5" customHeight="1" x14ac:dyDescent="0.3">
      <c r="B47" s="265" t="s">
        <v>13</v>
      </c>
      <c r="C47" s="273" t="s">
        <v>67</v>
      </c>
      <c r="D47" s="290" t="s">
        <v>68</v>
      </c>
      <c r="E47" s="291"/>
      <c r="F47" s="291"/>
      <c r="G47" s="291"/>
      <c r="H47" s="292"/>
      <c r="I47" s="266" t="s">
        <v>69</v>
      </c>
      <c r="J47" s="266"/>
      <c r="K47" s="272"/>
      <c r="L47" s="284" t="s">
        <v>70</v>
      </c>
      <c r="M47" s="278" t="s">
        <v>71</v>
      </c>
      <c r="N47" s="278" t="s">
        <v>72</v>
      </c>
      <c r="O47" s="279" t="s">
        <v>73</v>
      </c>
      <c r="P47" s="267"/>
      <c r="Q47" s="268"/>
      <c r="R47" s="293" t="s">
        <v>74</v>
      </c>
      <c r="S47" s="261" t="s">
        <v>75</v>
      </c>
    </row>
    <row r="48" spans="1:19" s="2" customFormat="1" ht="56.25" customHeight="1" x14ac:dyDescent="0.3">
      <c r="B48" s="286"/>
      <c r="C48" s="274"/>
      <c r="D48" s="49" t="s">
        <v>76</v>
      </c>
      <c r="E48" s="50" t="s">
        <v>77</v>
      </c>
      <c r="F48" s="50" t="s">
        <v>78</v>
      </c>
      <c r="G48" s="50" t="s">
        <v>79</v>
      </c>
      <c r="H48" s="51" t="s">
        <v>80</v>
      </c>
      <c r="I48" s="131" t="s">
        <v>81</v>
      </c>
      <c r="J48" s="42" t="s">
        <v>82</v>
      </c>
      <c r="K48" s="42" t="s">
        <v>83</v>
      </c>
      <c r="L48" s="285"/>
      <c r="M48" s="278"/>
      <c r="N48" s="278"/>
      <c r="O48" s="40" t="s">
        <v>84</v>
      </c>
      <c r="P48" s="40" t="s">
        <v>85</v>
      </c>
      <c r="Q48" s="40" t="s">
        <v>110</v>
      </c>
      <c r="R48" s="294"/>
      <c r="S48" s="261"/>
    </row>
    <row r="49" spans="1:19" s="34" customFormat="1" ht="256.95" customHeight="1" x14ac:dyDescent="0.25">
      <c r="A49" s="71">
        <v>12</v>
      </c>
      <c r="B49" s="35" t="s">
        <v>704</v>
      </c>
      <c r="C49" s="59" t="s">
        <v>705</v>
      </c>
      <c r="D49" s="52" t="s">
        <v>706</v>
      </c>
      <c r="E49" s="35" t="s">
        <v>707</v>
      </c>
      <c r="F49" s="36" t="s">
        <v>486</v>
      </c>
      <c r="G49" s="36" t="s">
        <v>708</v>
      </c>
      <c r="H49" s="43" t="s">
        <v>709</v>
      </c>
      <c r="I49" s="43" t="s">
        <v>710</v>
      </c>
      <c r="J49" s="43" t="s">
        <v>711</v>
      </c>
      <c r="K49" s="43" t="s">
        <v>712</v>
      </c>
      <c r="L49" s="35" t="s">
        <v>713</v>
      </c>
      <c r="M49" s="48" t="s">
        <v>714</v>
      </c>
      <c r="N49" s="48">
        <v>1</v>
      </c>
      <c r="O49" s="66">
        <v>39583454.545454502</v>
      </c>
      <c r="P49" s="66">
        <v>39583454.545454502</v>
      </c>
      <c r="Q49" s="36" t="s">
        <v>94</v>
      </c>
      <c r="R49" s="77" t="s">
        <v>715</v>
      </c>
      <c r="S49" s="142" t="s">
        <v>716</v>
      </c>
    </row>
    <row r="50" spans="1:19" s="34" customFormat="1" ht="177" customHeight="1" x14ac:dyDescent="0.25">
      <c r="A50" s="71">
        <v>13</v>
      </c>
      <c r="B50" s="35" t="s">
        <v>717</v>
      </c>
      <c r="C50" s="35" t="s">
        <v>718</v>
      </c>
      <c r="D50" s="48" t="s">
        <v>719</v>
      </c>
      <c r="E50" s="58" t="s">
        <v>720</v>
      </c>
      <c r="F50" s="36" t="s">
        <v>486</v>
      </c>
      <c r="G50" s="36" t="s">
        <v>92</v>
      </c>
      <c r="H50" s="43" t="s">
        <v>659</v>
      </c>
      <c r="I50" s="43" t="s">
        <v>721</v>
      </c>
      <c r="J50" s="43" t="s">
        <v>722</v>
      </c>
      <c r="K50" s="43" t="s">
        <v>723</v>
      </c>
      <c r="L50" s="35" t="s">
        <v>724</v>
      </c>
      <c r="M50" s="78" t="s">
        <v>725</v>
      </c>
      <c r="N50" s="78">
        <v>0.05</v>
      </c>
      <c r="O50" s="79">
        <v>2</v>
      </c>
      <c r="P50" s="79">
        <v>2</v>
      </c>
      <c r="Q50" s="80" t="s">
        <v>726</v>
      </c>
      <c r="R50" s="77" t="s">
        <v>692</v>
      </c>
      <c r="S50" s="142" t="s">
        <v>727</v>
      </c>
    </row>
    <row r="51" spans="1:19" s="34" customFormat="1" ht="136.5" customHeight="1" x14ac:dyDescent="0.25">
      <c r="A51" s="71">
        <v>14</v>
      </c>
      <c r="B51" s="35" t="s">
        <v>728</v>
      </c>
      <c r="C51" s="59" t="s">
        <v>729</v>
      </c>
      <c r="D51" s="52" t="s">
        <v>730</v>
      </c>
      <c r="E51" s="35" t="s">
        <v>731</v>
      </c>
      <c r="F51" s="36" t="s">
        <v>486</v>
      </c>
      <c r="G51" s="36" t="s">
        <v>92</v>
      </c>
      <c r="H51" s="43" t="s">
        <v>659</v>
      </c>
      <c r="I51" s="43" t="s">
        <v>732</v>
      </c>
      <c r="J51" s="36" t="s">
        <v>733</v>
      </c>
      <c r="K51" s="36" t="s">
        <v>734</v>
      </c>
      <c r="L51" s="35" t="s">
        <v>735</v>
      </c>
      <c r="M51" s="48" t="s">
        <v>730</v>
      </c>
      <c r="N51" s="48">
        <v>1</v>
      </c>
      <c r="O51" s="66" t="s">
        <v>653</v>
      </c>
      <c r="P51" s="66" t="s">
        <v>653</v>
      </c>
      <c r="Q51" s="36" t="s">
        <v>94</v>
      </c>
      <c r="R51" s="77" t="s">
        <v>736</v>
      </c>
      <c r="S51" s="142" t="s">
        <v>737</v>
      </c>
    </row>
    <row r="52" spans="1:19" s="34" customFormat="1" ht="159" customHeight="1" x14ac:dyDescent="0.25">
      <c r="A52" s="69">
        <v>15</v>
      </c>
      <c r="B52" s="35" t="s">
        <v>738</v>
      </c>
      <c r="C52" s="43" t="s">
        <v>739</v>
      </c>
      <c r="D52" s="52" t="s">
        <v>740</v>
      </c>
      <c r="E52" s="35" t="s">
        <v>741</v>
      </c>
      <c r="F52" s="36" t="s">
        <v>486</v>
      </c>
      <c r="G52" s="36" t="s">
        <v>92</v>
      </c>
      <c r="H52" s="43" t="s">
        <v>659</v>
      </c>
      <c r="I52" s="76" t="s">
        <v>710</v>
      </c>
      <c r="J52" s="43" t="s">
        <v>742</v>
      </c>
      <c r="K52" s="43" t="s">
        <v>743</v>
      </c>
      <c r="L52" s="35" t="s">
        <v>744</v>
      </c>
      <c r="M52" s="48" t="s">
        <v>740</v>
      </c>
      <c r="N52" s="48">
        <v>1</v>
      </c>
      <c r="O52" s="67" t="s">
        <v>653</v>
      </c>
      <c r="P52" s="67" t="s">
        <v>653</v>
      </c>
      <c r="Q52" s="36" t="s">
        <v>94</v>
      </c>
      <c r="R52" s="77" t="s">
        <v>745</v>
      </c>
      <c r="S52" s="142" t="s">
        <v>746</v>
      </c>
    </row>
    <row r="53" spans="1:19" s="34" customFormat="1" ht="210.75" customHeight="1" x14ac:dyDescent="0.25">
      <c r="A53" s="69">
        <v>16</v>
      </c>
      <c r="B53" s="35" t="s">
        <v>747</v>
      </c>
      <c r="C53" s="59" t="s">
        <v>748</v>
      </c>
      <c r="D53" s="52" t="s">
        <v>749</v>
      </c>
      <c r="E53" s="35" t="s">
        <v>750</v>
      </c>
      <c r="F53" s="36" t="s">
        <v>486</v>
      </c>
      <c r="G53" s="36" t="s">
        <v>751</v>
      </c>
      <c r="H53" s="43" t="s">
        <v>752</v>
      </c>
      <c r="I53" s="76" t="s">
        <v>613</v>
      </c>
      <c r="J53" s="76" t="s">
        <v>94</v>
      </c>
      <c r="K53" s="76" t="s">
        <v>94</v>
      </c>
      <c r="L53" s="35" t="s">
        <v>753</v>
      </c>
      <c r="M53" s="48" t="s">
        <v>754</v>
      </c>
      <c r="N53" s="48">
        <v>1</v>
      </c>
      <c r="O53" s="66" t="s">
        <v>653</v>
      </c>
      <c r="P53" s="66" t="s">
        <v>653</v>
      </c>
      <c r="Q53" s="36" t="s">
        <v>94</v>
      </c>
      <c r="R53" s="77" t="s">
        <v>755</v>
      </c>
      <c r="S53" s="142" t="s">
        <v>756</v>
      </c>
    </row>
  </sheetData>
  <mergeCells count="89">
    <mergeCell ref="S18:S19"/>
    <mergeCell ref="K18:K19"/>
    <mergeCell ref="L18:L19"/>
    <mergeCell ref="M18:M19"/>
    <mergeCell ref="O18:O19"/>
    <mergeCell ref="P18:P19"/>
    <mergeCell ref="H18:H19"/>
    <mergeCell ref="I18:I19"/>
    <mergeCell ref="J18:J19"/>
    <mergeCell ref="Q18:Q19"/>
    <mergeCell ref="R18:R19"/>
    <mergeCell ref="S14:S16"/>
    <mergeCell ref="N15:N16"/>
    <mergeCell ref="M14:M16"/>
    <mergeCell ref="O14:O16"/>
    <mergeCell ref="P14:P16"/>
    <mergeCell ref="Q14:Q16"/>
    <mergeCell ref="R14:R16"/>
    <mergeCell ref="R47:R48"/>
    <mergeCell ref="S29:S30"/>
    <mergeCell ref="M29:M30"/>
    <mergeCell ref="N29:N30"/>
    <mergeCell ref="S47:S48"/>
    <mergeCell ref="M47:M48"/>
    <mergeCell ref="N47:N48"/>
    <mergeCell ref="B44:R44"/>
    <mergeCell ref="B45:R45"/>
    <mergeCell ref="B46:R46"/>
    <mergeCell ref="B47:B48"/>
    <mergeCell ref="C47:C48"/>
    <mergeCell ref="D47:H47"/>
    <mergeCell ref="I47:K47"/>
    <mergeCell ref="L47:L48"/>
    <mergeCell ref="O47:Q47"/>
    <mergeCell ref="B43:R43"/>
    <mergeCell ref="B26:R26"/>
    <mergeCell ref="B27:R27"/>
    <mergeCell ref="B28:R28"/>
    <mergeCell ref="B29:B30"/>
    <mergeCell ref="C29:C30"/>
    <mergeCell ref="D29:H29"/>
    <mergeCell ref="F14:F16"/>
    <mergeCell ref="G14:G16"/>
    <mergeCell ref="B40:R40"/>
    <mergeCell ref="B41:R41"/>
    <mergeCell ref="B42:R42"/>
    <mergeCell ref="B18:B19"/>
    <mergeCell ref="C18:C19"/>
    <mergeCell ref="D18:D19"/>
    <mergeCell ref="E18:E19"/>
    <mergeCell ref="H14:H16"/>
    <mergeCell ref="I14:I16"/>
    <mergeCell ref="J14:J16"/>
    <mergeCell ref="K14:K16"/>
    <mergeCell ref="L14:L16"/>
    <mergeCell ref="F18:F19"/>
    <mergeCell ref="G18:G19"/>
    <mergeCell ref="O11:Q11"/>
    <mergeCell ref="N11:N12"/>
    <mergeCell ref="R11:R12"/>
    <mergeCell ref="M11:M12"/>
    <mergeCell ref="I29:K29"/>
    <mergeCell ref="L29:L30"/>
    <mergeCell ref="O29:Q29"/>
    <mergeCell ref="R29:R30"/>
    <mergeCell ref="B22:R22"/>
    <mergeCell ref="B23:R23"/>
    <mergeCell ref="B24:R24"/>
    <mergeCell ref="B25:R25"/>
    <mergeCell ref="B14:B16"/>
    <mergeCell ref="C14:C16"/>
    <mergeCell ref="D14:D16"/>
    <mergeCell ref="E14:E16"/>
    <mergeCell ref="A18:A19"/>
    <mergeCell ref="A14:A16"/>
    <mergeCell ref="S11:S12"/>
    <mergeCell ref="B2:R2"/>
    <mergeCell ref="B4:R4"/>
    <mergeCell ref="B5:R5"/>
    <mergeCell ref="B6:R6"/>
    <mergeCell ref="B7:R7"/>
    <mergeCell ref="B8:R8"/>
    <mergeCell ref="B9:R9"/>
    <mergeCell ref="B10:R10"/>
    <mergeCell ref="B11:B12"/>
    <mergeCell ref="C11:C12"/>
    <mergeCell ref="D11:H11"/>
    <mergeCell ref="I11:K11"/>
    <mergeCell ref="L11:L12"/>
  </mergeCells>
  <hyperlinks>
    <hyperlink ref="S13" r:id="rId1" xr:uid="{00000000-0004-0000-0800-000000000000}"/>
    <hyperlink ref="S14:S16" r:id="rId2" display="https://uaespdc-my.sharepoint.com/:f:/g/personal/leidy_cruz_uaesp_gov_co/Ei2mTJteHMxJsISjh2GiQFoBKToStzPw0Ecgwu_KbHFBDQ?e=XubvqR" xr:uid="{00000000-0004-0000-0800-000001000000}"/>
    <hyperlink ref="S31" r:id="rId3" xr:uid="{00000000-0004-0000-0800-000002000000}"/>
    <hyperlink ref="S33" r:id="rId4" xr:uid="{00000000-0004-0000-0800-000003000000}"/>
    <hyperlink ref="S34" r:id="rId5" xr:uid="{00000000-0004-0000-0800-000004000000}"/>
    <hyperlink ref="S35" r:id="rId6" xr:uid="{00000000-0004-0000-0800-000005000000}"/>
    <hyperlink ref="S36" r:id="rId7" xr:uid="{00000000-0004-0000-0800-000006000000}"/>
    <hyperlink ref="S18:S19" r:id="rId8" display="https://uaespdc-my.sharepoint.com/:f:/g/personal/leidy_cruz_uaesp_gov_co/Ev9y8E-Xtd5OtGplUx21u3QBcnTIG3SyPF347rkPHQ39Yg?e=Oczhoy" xr:uid="{00000000-0004-0000-0800-000007000000}"/>
    <hyperlink ref="S32" r:id="rId9" xr:uid="{00000000-0004-0000-0800-000008000000}"/>
    <hyperlink ref="S37" r:id="rId10" xr:uid="{00000000-0004-0000-0800-000009000000}"/>
    <hyperlink ref="S49" r:id="rId11" xr:uid="{00000000-0004-0000-0800-00000A000000}"/>
    <hyperlink ref="S51" r:id="rId12" xr:uid="{00000000-0004-0000-0800-00000B000000}"/>
    <hyperlink ref="S52" r:id="rId13" xr:uid="{00000000-0004-0000-0800-00000C000000}"/>
    <hyperlink ref="S53" r:id="rId14" xr:uid="{00000000-0004-0000-0800-00000D000000}"/>
    <hyperlink ref="S50" r:id="rId15" xr:uid="{B3DFC851-8E02-48A4-B3C9-E6E47D567697}"/>
    <hyperlink ref="S17" r:id="rId16" xr:uid="{A80230BF-C4CA-44D8-843B-1E55FF3E0BC9}"/>
  </hyperlinks>
  <pageMargins left="0.7" right="0.7" top="0.75" bottom="0.75" header="0.3" footer="0.3"/>
  <pageSetup fitToHeight="0"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83BA5EE6075647B83267605D9CEBA2" ma:contentTypeVersion="0" ma:contentTypeDescription="Crear nuevo documento." ma:contentTypeScope="" ma:versionID="d84a0d98bfb6fc5a89cc2986fbe6bb87">
  <xsd:schema xmlns:xsd="http://www.w3.org/2001/XMLSchema" xmlns:xs="http://www.w3.org/2001/XMLSchema" xmlns:p="http://schemas.microsoft.com/office/2006/metadata/properties" targetNamespace="http://schemas.microsoft.com/office/2006/metadata/properties" ma:root="true" ma:fieldsID="986dcc55fc7de7b749655be5365d3e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4693A-AF0E-4CC9-BEAC-349807D26897}">
  <ds:schemaRefs>
    <ds:schemaRef ds:uri="http://schemas.microsoft.com/sharepoint/v3/contenttype/forms"/>
  </ds:schemaRefs>
</ds:datastoreItem>
</file>

<file path=customXml/itemProps2.xml><?xml version="1.0" encoding="utf-8"?>
<ds:datastoreItem xmlns:ds="http://schemas.openxmlformats.org/officeDocument/2006/customXml" ds:itemID="{0D7A37F6-CEB9-4629-A2C0-75A9AD9E2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2. Medios R,T y T</vt:lpstr>
      <vt:lpstr>2. Riesgos R,T y T</vt:lpstr>
      <vt:lpstr>INST SPA</vt:lpstr>
      <vt:lpstr>R-T-T</vt:lpstr>
      <vt:lpstr>LIMP V-AP</vt:lpstr>
      <vt:lpstr>CC -PA</vt:lpstr>
      <vt:lpstr>LAV AP</vt:lpstr>
      <vt:lpstr>APROVECHAMIENTO</vt:lpstr>
      <vt:lpstr>ORGÁNICOS</vt:lpstr>
      <vt:lpstr>INCLUSIÓN</vt:lpstr>
      <vt:lpstr>DF</vt:lpstr>
      <vt:lpstr>ESPECIALES</vt:lpstr>
      <vt:lpstr>RCD</vt:lpstr>
      <vt:lpstr>RURAL</vt:lpstr>
      <vt:lpstr>RIESGOS</vt:lpstr>
      <vt:lpstr>CULTURA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tgarcia</dc:creator>
  <cp:keywords/>
  <dc:description/>
  <cp:lastModifiedBy>Angelica Beltran Acosta</cp:lastModifiedBy>
  <cp:revision/>
  <dcterms:created xsi:type="dcterms:W3CDTF">2016-06-11T01:53:11Z</dcterms:created>
  <dcterms:modified xsi:type="dcterms:W3CDTF">2023-05-10T20:36:47Z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2022-12-15T15:37:00Z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fc69f070-85db-4f1f-8cb2-4ccde9e7a9cb</vt:lpwstr>
  </property>
  <property fmtid="{D5CDD505-2E9C-101B-9397-08002B2CF9AE}" pid="8" name="MSIP_Label_5fac521f-e930-485b-97f4-efbe7db8e98f_ContentBits">
    <vt:lpwstr>0</vt:lpwstr>
  </property>
</Properties>
</file>