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henry_ocampo_uaesp_gov_co/Documents/EXCEL PUBLICAR 2025/"/>
    </mc:Choice>
  </mc:AlternateContent>
  <xr:revisionPtr revIDLastSave="0" documentId="8_{CA9E86F1-7B07-4E4B-876B-FAC08092885C}" xr6:coauthVersionLast="47" xr6:coauthVersionMax="47" xr10:uidLastSave="{00000000-0000-0000-0000-000000000000}"/>
  <bookViews>
    <workbookView xWindow="-108" yWindow="-108" windowWidth="23256" windowHeight="13896" xr2:uid="{A6B2BA22-0389-40CF-B58D-C1C89B7A3FEC}"/>
  </bookViews>
  <sheets>
    <sheet name="AGOSTO 202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K11" i="1"/>
  <c r="J11" i="1"/>
  <c r="M11" i="1" s="1"/>
  <c r="H11" i="1"/>
  <c r="F11" i="1"/>
  <c r="K10" i="1"/>
  <c r="J10" i="1"/>
  <c r="H10" i="1"/>
  <c r="F10" i="1"/>
  <c r="L9" i="1"/>
  <c r="M9" i="1" s="1"/>
  <c r="K9" i="1"/>
  <c r="J9" i="1"/>
  <c r="H9" i="1"/>
  <c r="F9" i="1"/>
  <c r="M8" i="1"/>
  <c r="K8" i="1"/>
  <c r="J8" i="1"/>
  <c r="H8" i="1"/>
  <c r="F8" i="1"/>
  <c r="K7" i="1"/>
  <c r="J7" i="1"/>
  <c r="H7" i="1"/>
  <c r="F7" i="1"/>
  <c r="K6" i="1"/>
  <c r="J6" i="1"/>
  <c r="H6" i="1"/>
  <c r="F6" i="1"/>
  <c r="K5" i="1"/>
  <c r="J5" i="1"/>
  <c r="L5" i="1" s="1"/>
  <c r="M5" i="1" s="1"/>
  <c r="H5" i="1"/>
  <c r="F5" i="1"/>
  <c r="K4" i="1"/>
  <c r="L4" i="1" s="1"/>
  <c r="M4" i="1" s="1"/>
  <c r="H4" i="1"/>
  <c r="F4" i="1"/>
  <c r="K3" i="1"/>
  <c r="J3" i="1"/>
  <c r="H3" i="1"/>
  <c r="F3" i="1"/>
  <c r="K2" i="1"/>
  <c r="J2" i="1"/>
  <c r="M2" i="1" s="1"/>
  <c r="H2" i="1"/>
  <c r="F2" i="1"/>
  <c r="L7" i="1" l="1"/>
  <c r="M7" i="1" s="1"/>
  <c r="L10" i="1"/>
  <c r="M10" i="1" s="1"/>
  <c r="L3" i="1"/>
  <c r="M3" i="1" s="1"/>
  <c r="L6" i="1"/>
  <c r="M6" i="1" s="1"/>
</calcChain>
</file>

<file path=xl/sharedStrings.xml><?xml version="1.0" encoding="utf-8"?>
<sst xmlns="http://schemas.openxmlformats.org/spreadsheetml/2006/main" count="33" uniqueCount="33">
  <si>
    <t xml:space="preserve">Nº Compromiso (Contrato) </t>
  </si>
  <si>
    <t>Tipo de Contrato</t>
  </si>
  <si>
    <t>Fecha inicio Base contratos legales</t>
  </si>
  <si>
    <t>Fecha fianalización
Base contratos legales</t>
  </si>
  <si>
    <t>Valor del contrato Compromisos</t>
  </si>
  <si>
    <t xml:space="preserve">Porcentaje de ejecución </t>
  </si>
  <si>
    <t>Recursos totales pagados Compromisos</t>
  </si>
  <si>
    <t>Recursos pendientes ejecutar Compromisos</t>
  </si>
  <si>
    <t>Cantidad otro si y adiciones Compromisos</t>
  </si>
  <si>
    <t>Valor adiciones Compromisos</t>
  </si>
  <si>
    <t>Porcentaje de ejecución  adiciones</t>
  </si>
  <si>
    <t>Recursos totales pagados Adiciones</t>
  </si>
  <si>
    <t>Recursos pendientes ejecutar Adiciones</t>
  </si>
  <si>
    <t>UAESP-393-2025</t>
  </si>
  <si>
    <t>SA-076 Prestar servicios profesionales a la Subdirección de Aprovechamiento, orientados a ejecutar actividades de seguimiento a las estrategias y/o proyectos a cargo de la dependencia.</t>
  </si>
  <si>
    <t>UAESP-394-2025</t>
  </si>
  <si>
    <t>SAP-042 Prestar servicios profesionales a la Unidad Administrativa Especial de Servicios Públicos - UAESP para orientar acciones en territorio con autoridades y actores sociales, y así mismo realizar las labores administrativas relacionadas con el componente social que permitan mejoras significativas en la atención de requerimientos, gestionar las actividades relacionadas con los servicios y operativos locales a cargo de la Entidad.</t>
  </si>
  <si>
    <t>UAESP-396-2025</t>
  </si>
  <si>
    <t>SSF Realizar el mantenimiento correctivo de los tres (3) hornos crematorios del Cementerio Distrital del Norte, así como la calibración y certificación del equipo de monitoreo de emisiones, garantizando la obtención de los permisos relacionados con emisiones atmosféricas y la operación de los hornos.</t>
  </si>
  <si>
    <t>UAESP-397-2025</t>
  </si>
  <si>
    <t>SA-081 Contratar los Servicios de una persona natural o jurídica para el avalúo comercial y estudio de títulos de 3 bienes inmuebles que se van a acondicionar como ECA por parte de las organizaciones de recicladores de oficio prestadoras de la actividad de aprovechamiento ECOORA, EMRS y RECIKOLPING beneficiarias del IAT 2024.</t>
  </si>
  <si>
    <t>UAESP-398-2025</t>
  </si>
  <si>
    <t>SAF-081 Prestar los servicios para la organización, desarrollo y logística de los eventos institucionales requeridos por la entidad en cumplimiento del plan de bienestar social e incentivos, incluyendo el fortalecimiento de las actividades de seguridad y salud en el trabajo, requeridos para el personal de la Unidad</t>
  </si>
  <si>
    <t>UAESP-399-2025</t>
  </si>
  <si>
    <t>SAF-070 Contratar el suministro de bebidas calientes mediante máquinas dispensadoras para los servidores, contratistas y visitantes de la UAESP.</t>
  </si>
  <si>
    <t>UAESP-401-2025</t>
  </si>
  <si>
    <t>SDF-029 REALIZAR EL CERRAMIENTO PERIMETRAL DE LOS PREDIOS SAN ISIDRO Y LA PALMERA DE PROPIEDAD DE LA UAESP UBICADOS EN MOCHUELO ALTO LOCALIDAD DE CIUDAD BOLÍVAR.</t>
  </si>
  <si>
    <t>UAESP-402-2025</t>
  </si>
  <si>
    <t>SAP-037 Prestar servicios profesionales para apoyar el desarrollo, revisión y evaluación de proyectos relacionados con el sistema de alumbrado público, garantizando el cumplimiento de los lineamientos técnicos y operativos establecidos por la Subdirección de Servicios Funerarios y Alumbrado Público.</t>
  </si>
  <si>
    <t>UAESP-403-2025</t>
  </si>
  <si>
    <t>SAF-016 Adquisición y recarga de extintores con el fin de contar con los elementos requeridos en caso de atención de emergencias y en cumplimiento del sistema de gestión de seguridad y salud en el trabajo</t>
  </si>
  <si>
    <t>UAESP-404-2025</t>
  </si>
  <si>
    <t>SAF-005 Prestar el servicio de mantenimiento preventivo y correctivo integral, con suministro de repuestos y llantas a los vehículos que integran el parque automotor de la Unidad Administrativa Especial de Servicios Públicos - UAESP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</si>
</sst>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[$$-409]* #,##0_ ;_-[$$-409]* \-#,##0\ ;_-[$$-409]* &quot;-&quot;??_ ;_-@_ "/>
    <numFmt numFmtId="165" formatCode="&quot;$&quot;\ #,##0"/>
    <numFmt numFmtId="166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9" fontId="3" fillId="0" borderId="1" xfId="2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19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233A-BC45-4A2F-AD26-748C3329F625}">
  <sheetPr>
    <tabColor rgb="FF92D050"/>
  </sheetPr>
  <dimension ref="A1:M11"/>
  <sheetViews>
    <sheetView tabSelected="1" workbookViewId="0">
      <selection activeCell="D25" sqref="D25"/>
    </sheetView>
  </sheetViews>
  <sheetFormatPr baseColWidth="10" defaultRowHeight="14.4" x14ac:dyDescent="0.3"/>
  <cols>
    <col min="1" max="1" width="18.109375" bestFit="1" customWidth="1"/>
    <col min="2" max="2" width="18.88671875" customWidth="1"/>
    <col min="3" max="3" width="17.77734375" bestFit="1" customWidth="1"/>
    <col min="4" max="4" width="21.21875" bestFit="1" customWidth="1"/>
    <col min="5" max="5" width="15.5546875" bestFit="1" customWidth="1"/>
    <col min="6" max="6" width="14.21875" bestFit="1" customWidth="1"/>
    <col min="7" max="7" width="15.5546875" bestFit="1" customWidth="1"/>
    <col min="8" max="8" width="16.33203125" bestFit="1" customWidth="1"/>
    <col min="9" max="9" width="16.109375" bestFit="1" customWidth="1"/>
    <col min="10" max="10" width="15.5546875" bestFit="1" customWidth="1"/>
    <col min="11" max="11" width="16.21875" bestFit="1" customWidth="1"/>
    <col min="12" max="12" width="11.6640625" bestFit="1" customWidth="1"/>
    <col min="13" max="13" width="13.21875" bestFit="1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 t="s">
        <v>13</v>
      </c>
      <c r="B2" s="2" t="s">
        <v>14</v>
      </c>
      <c r="C2" s="3">
        <v>45896</v>
      </c>
      <c r="D2" s="3">
        <v>46028</v>
      </c>
      <c r="E2" s="4">
        <v>30333333</v>
      </c>
      <c r="F2" s="5">
        <f t="shared" ref="F2:F11" ca="1" si="0">+IF(TODAY()&lt;D2,_xlfn.DAYS(C2,TODAY())/_xlfn.DAYS(C2,D2),1)</f>
        <v>0.53030303030303028</v>
      </c>
      <c r="G2" s="6">
        <v>16000000</v>
      </c>
      <c r="H2" s="7">
        <f t="shared" ref="H2:H11" si="1">+E2-G2</f>
        <v>14333333</v>
      </c>
      <c r="I2" s="8">
        <v>0</v>
      </c>
      <c r="J2" s="8">
        <f t="shared" ref="J2:J11" si="2">+I2</f>
        <v>0</v>
      </c>
      <c r="K2" s="5">
        <f t="shared" ref="K2:K11" ca="1" si="3">+IF(TODAY()&lt;D2,_xlfn.DAYS(C2,TODAY())/_xlfn.DAYS(C2,D2),1)</f>
        <v>0.53030303030303028</v>
      </c>
      <c r="L2" s="9"/>
      <c r="M2" s="10">
        <f t="shared" ref="M2:M11" si="4">+J2-L2</f>
        <v>0</v>
      </c>
    </row>
    <row r="3" spans="1:13" x14ac:dyDescent="0.3">
      <c r="A3" s="2" t="s">
        <v>15</v>
      </c>
      <c r="B3" s="2" t="s">
        <v>16</v>
      </c>
      <c r="C3" s="3">
        <v>45884</v>
      </c>
      <c r="D3" s="3">
        <v>46036</v>
      </c>
      <c r="E3" s="4">
        <v>39000000</v>
      </c>
      <c r="F3" s="5">
        <f t="shared" ca="1" si="0"/>
        <v>0.53947368421052633</v>
      </c>
      <c r="G3" s="6">
        <v>60000000</v>
      </c>
      <c r="H3" s="7">
        <f t="shared" si="1"/>
        <v>-21000000</v>
      </c>
      <c r="I3" s="8">
        <v>0</v>
      </c>
      <c r="J3" s="8">
        <f t="shared" si="2"/>
        <v>0</v>
      </c>
      <c r="K3" s="5">
        <f t="shared" ca="1" si="3"/>
        <v>0.53947368421052633</v>
      </c>
      <c r="L3" s="9">
        <f t="shared" ref="L3:L7" ca="1" si="5">+J3*K3</f>
        <v>0</v>
      </c>
      <c r="M3" s="10">
        <f t="shared" ca="1" si="4"/>
        <v>0</v>
      </c>
    </row>
    <row r="4" spans="1:13" x14ac:dyDescent="0.3">
      <c r="A4" s="2" t="s">
        <v>17</v>
      </c>
      <c r="B4" s="2" t="s">
        <v>18</v>
      </c>
      <c r="C4" s="3">
        <v>45889</v>
      </c>
      <c r="D4" s="3">
        <v>45970</v>
      </c>
      <c r="E4" s="4">
        <v>148004941</v>
      </c>
      <c r="F4" s="5">
        <f t="shared" ca="1" si="0"/>
        <v>0.95061728395061729</v>
      </c>
      <c r="G4" s="6">
        <v>46000000</v>
      </c>
      <c r="H4" s="7">
        <f t="shared" si="1"/>
        <v>102004941</v>
      </c>
      <c r="I4" s="8">
        <v>1</v>
      </c>
      <c r="J4" s="11">
        <v>5394666</v>
      </c>
      <c r="K4" s="5">
        <f t="shared" ca="1" si="3"/>
        <v>0.95061728395061729</v>
      </c>
      <c r="L4" s="9">
        <f t="shared" ca="1" si="5"/>
        <v>5128262.7407407407</v>
      </c>
      <c r="M4" s="10">
        <f t="shared" ca="1" si="4"/>
        <v>266403.25925925933</v>
      </c>
    </row>
    <row r="5" spans="1:13" x14ac:dyDescent="0.3">
      <c r="A5" s="2" t="s">
        <v>19</v>
      </c>
      <c r="B5" s="2" t="s">
        <v>20</v>
      </c>
      <c r="C5" s="3">
        <v>45882</v>
      </c>
      <c r="D5" s="3">
        <v>45911</v>
      </c>
      <c r="E5" s="4">
        <v>8500000</v>
      </c>
      <c r="F5" s="5">
        <f t="shared" ca="1" si="0"/>
        <v>1</v>
      </c>
      <c r="G5" s="6">
        <v>15600000</v>
      </c>
      <c r="H5" s="7">
        <f t="shared" si="1"/>
        <v>-7100000</v>
      </c>
      <c r="I5" s="8">
        <v>0</v>
      </c>
      <c r="J5" s="8">
        <f t="shared" si="2"/>
        <v>0</v>
      </c>
      <c r="K5" s="5">
        <f t="shared" ca="1" si="3"/>
        <v>1</v>
      </c>
      <c r="L5" s="9">
        <f t="shared" ca="1" si="5"/>
        <v>0</v>
      </c>
      <c r="M5" s="10">
        <f t="shared" ca="1" si="4"/>
        <v>0</v>
      </c>
    </row>
    <row r="6" spans="1:13" x14ac:dyDescent="0.3">
      <c r="A6" s="2" t="s">
        <v>21</v>
      </c>
      <c r="B6" s="2" t="s">
        <v>22</v>
      </c>
      <c r="C6" s="3">
        <v>45898</v>
      </c>
      <c r="D6" s="3">
        <v>46081</v>
      </c>
      <c r="E6" s="4">
        <v>415000000</v>
      </c>
      <c r="F6" s="5">
        <f t="shared" ca="1" si="0"/>
        <v>0.37158469945355194</v>
      </c>
      <c r="G6" s="6">
        <v>32000000</v>
      </c>
      <c r="H6" s="7">
        <f t="shared" si="1"/>
        <v>383000000</v>
      </c>
      <c r="I6" s="8">
        <v>0</v>
      </c>
      <c r="J6" s="8">
        <f t="shared" si="2"/>
        <v>0</v>
      </c>
      <c r="K6" s="5">
        <f t="shared" ca="1" si="3"/>
        <v>0.37158469945355194</v>
      </c>
      <c r="L6" s="9">
        <f t="shared" ca="1" si="5"/>
        <v>0</v>
      </c>
      <c r="M6" s="10">
        <f t="shared" ca="1" si="4"/>
        <v>0</v>
      </c>
    </row>
    <row r="7" spans="1:13" x14ac:dyDescent="0.3">
      <c r="A7" s="2" t="s">
        <v>23</v>
      </c>
      <c r="B7" s="2" t="s">
        <v>24</v>
      </c>
      <c r="C7" s="3">
        <v>45901</v>
      </c>
      <c r="D7" s="3">
        <v>46053</v>
      </c>
      <c r="E7" s="4">
        <v>50000000</v>
      </c>
      <c r="F7" s="5">
        <f t="shared" ca="1" si="0"/>
        <v>0.42763157894736842</v>
      </c>
      <c r="G7" s="6">
        <v>49000000</v>
      </c>
      <c r="H7" s="7">
        <f t="shared" si="1"/>
        <v>1000000</v>
      </c>
      <c r="I7" s="8">
        <v>0</v>
      </c>
      <c r="J7" s="8">
        <f t="shared" si="2"/>
        <v>0</v>
      </c>
      <c r="K7" s="5">
        <f t="shared" ca="1" si="3"/>
        <v>0.42763157894736842</v>
      </c>
      <c r="L7" s="9">
        <f t="shared" ca="1" si="5"/>
        <v>0</v>
      </c>
      <c r="M7" s="10">
        <f t="shared" ca="1" si="4"/>
        <v>0</v>
      </c>
    </row>
    <row r="8" spans="1:13" x14ac:dyDescent="0.3">
      <c r="A8" s="12" t="s">
        <v>25</v>
      </c>
      <c r="B8" s="2" t="s">
        <v>26</v>
      </c>
      <c r="C8" s="3">
        <v>45936</v>
      </c>
      <c r="D8" s="3">
        <v>45980</v>
      </c>
      <c r="E8" s="4">
        <v>206793200</v>
      </c>
      <c r="F8" s="5">
        <f t="shared" ca="1" si="0"/>
        <v>0.68181818181818177</v>
      </c>
      <c r="G8" s="6">
        <v>41493333.333333299</v>
      </c>
      <c r="H8" s="7">
        <f t="shared" si="1"/>
        <v>165299866.66666669</v>
      </c>
      <c r="I8" s="8">
        <v>0</v>
      </c>
      <c r="J8" s="8">
        <f t="shared" si="2"/>
        <v>0</v>
      </c>
      <c r="K8" s="5">
        <f t="shared" ca="1" si="3"/>
        <v>0.68181818181818177</v>
      </c>
      <c r="L8" s="9"/>
      <c r="M8" s="10">
        <f t="shared" si="4"/>
        <v>0</v>
      </c>
    </row>
    <row r="9" spans="1:13" x14ac:dyDescent="0.3">
      <c r="A9" s="12" t="s">
        <v>27</v>
      </c>
      <c r="B9" s="2" t="s">
        <v>28</v>
      </c>
      <c r="C9" s="3">
        <v>45897</v>
      </c>
      <c r="D9" s="3">
        <v>46018</v>
      </c>
      <c r="E9" s="4">
        <v>32000000</v>
      </c>
      <c r="F9" s="5">
        <f t="shared" ca="1" si="0"/>
        <v>0.57024793388429751</v>
      </c>
      <c r="G9" s="6">
        <v>42939047.619047597</v>
      </c>
      <c r="H9" s="7">
        <f t="shared" si="1"/>
        <v>-10939047.619047597</v>
      </c>
      <c r="I9" s="8">
        <v>0</v>
      </c>
      <c r="J9" s="8">
        <f t="shared" si="2"/>
        <v>0</v>
      </c>
      <c r="K9" s="5">
        <f t="shared" ca="1" si="3"/>
        <v>0.57024793388429751</v>
      </c>
      <c r="L9" s="9">
        <f t="shared" ref="L9:L11" ca="1" si="6">+J9*K9</f>
        <v>0</v>
      </c>
      <c r="M9" s="10">
        <f t="shared" ca="1" si="4"/>
        <v>0</v>
      </c>
    </row>
    <row r="10" spans="1:13" x14ac:dyDescent="0.3">
      <c r="A10" s="12" t="s">
        <v>29</v>
      </c>
      <c r="B10" s="2" t="s">
        <v>30</v>
      </c>
      <c r="C10" s="3">
        <v>45909</v>
      </c>
      <c r="D10" s="3">
        <v>46089</v>
      </c>
      <c r="E10" s="4">
        <v>25000000</v>
      </c>
      <c r="F10" s="5">
        <f t="shared" ca="1" si="0"/>
        <v>0.31666666666666665</v>
      </c>
      <c r="G10" s="6">
        <v>44384761.904761903</v>
      </c>
      <c r="H10" s="7">
        <f t="shared" si="1"/>
        <v>-19384761.904761903</v>
      </c>
      <c r="I10" s="8">
        <v>0</v>
      </c>
      <c r="J10" s="8">
        <f t="shared" si="2"/>
        <v>0</v>
      </c>
      <c r="K10" s="5">
        <f t="shared" ca="1" si="3"/>
        <v>0.31666666666666665</v>
      </c>
      <c r="L10" s="9">
        <f t="shared" ca="1" si="6"/>
        <v>0</v>
      </c>
      <c r="M10" s="10">
        <f t="shared" ca="1" si="4"/>
        <v>0</v>
      </c>
    </row>
    <row r="11" spans="1:13" x14ac:dyDescent="0.3">
      <c r="A11" s="12" t="s">
        <v>31</v>
      </c>
      <c r="B11" s="2" t="s">
        <v>32</v>
      </c>
      <c r="C11" s="3">
        <v>45902</v>
      </c>
      <c r="D11" s="3">
        <v>46113</v>
      </c>
      <c r="E11" s="4">
        <v>58934095</v>
      </c>
      <c r="F11" s="5">
        <f t="shared" ca="1" si="0"/>
        <v>0.30331753554502372</v>
      </c>
      <c r="G11" s="6">
        <v>45830476.190476201</v>
      </c>
      <c r="H11" s="7">
        <f t="shared" si="1"/>
        <v>13103618.809523799</v>
      </c>
      <c r="I11" s="8">
        <v>0</v>
      </c>
      <c r="J11" s="8">
        <f t="shared" si="2"/>
        <v>0</v>
      </c>
      <c r="K11" s="5">
        <f t="shared" ca="1" si="3"/>
        <v>0.30331753554502372</v>
      </c>
      <c r="L11" s="9">
        <f t="shared" ca="1" si="6"/>
        <v>0</v>
      </c>
      <c r="M11" s="10">
        <f t="shared" ca="1" si="4"/>
        <v>0</v>
      </c>
    </row>
  </sheetData>
  <conditionalFormatting sqref="A1">
    <cfRule type="duplicateValues" dxfId="18" priority="19"/>
  </conditionalFormatting>
  <conditionalFormatting sqref="A2:A7">
    <cfRule type="duplicateValues" dxfId="17" priority="13"/>
  </conditionalFormatting>
  <conditionalFormatting sqref="A2:A11"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2" priority="18"/>
  </conditionalFormatting>
  <conditionalFormatting sqref="A2">
    <cfRule type="duplicateValues" dxfId="11" priority="9"/>
    <cfRule type="duplicateValues" dxfId="10" priority="10"/>
    <cfRule type="duplicateValues" dxfId="9" priority="11"/>
    <cfRule type="duplicateValues" dxfId="8" priority="12"/>
  </conditionalFormatting>
  <conditionalFormatting sqref="A3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A4:A11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Ocampo Fajardo</dc:creator>
  <cp:lastModifiedBy>Henry Ocampo Fajardo</cp:lastModifiedBy>
  <dcterms:created xsi:type="dcterms:W3CDTF">2025-11-05T17:16:12Z</dcterms:created>
  <dcterms:modified xsi:type="dcterms:W3CDTF">2025-11-05T17:26:13Z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2025-11-05T17:25:54Z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10ad45f3-f525-4142-a93f-c19dc3fd3e23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