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aespdc-my.sharepoint.com/personal/henry_ocampo_uaesp_gov_co/Documents/EXCEL PUBLICAR 2025/PUBLICACION NUEVO 2026/"/>
    </mc:Choice>
  </mc:AlternateContent>
  <xr:revisionPtr revIDLastSave="0" documentId="8_{EFAA2251-98D5-4311-A2F0-584B3238AD48}" xr6:coauthVersionLast="47" xr6:coauthVersionMax="47" xr10:uidLastSave="{00000000-0000-0000-0000-000000000000}"/>
  <bookViews>
    <workbookView xWindow="-120" yWindow="-120" windowWidth="21840" windowHeight="13020" xr2:uid="{A7C1AEB1-0D62-42D8-BCCC-6F32E73E6A00}"/>
  </bookViews>
  <sheets>
    <sheet name="NOVIEMBRE 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9" i="1" l="1"/>
  <c r="M39" i="1" s="1"/>
  <c r="K39" i="1"/>
  <c r="H39" i="1"/>
  <c r="F39" i="1"/>
  <c r="K38" i="1"/>
  <c r="L38" i="1" s="1"/>
  <c r="M38" i="1" s="1"/>
  <c r="H38" i="1"/>
  <c r="F38" i="1"/>
  <c r="K37" i="1"/>
  <c r="L37" i="1" s="1"/>
  <c r="M37" i="1" s="1"/>
  <c r="H37" i="1"/>
  <c r="F37" i="1"/>
  <c r="K36" i="1"/>
  <c r="L36" i="1" s="1"/>
  <c r="M36" i="1" s="1"/>
  <c r="H36" i="1"/>
  <c r="F36" i="1"/>
  <c r="L35" i="1"/>
  <c r="M35" i="1" s="1"/>
  <c r="K35" i="1"/>
  <c r="H35" i="1"/>
  <c r="F35" i="1"/>
  <c r="K34" i="1"/>
  <c r="L34" i="1" s="1"/>
  <c r="M34" i="1" s="1"/>
  <c r="H34" i="1"/>
  <c r="F34" i="1"/>
  <c r="L33" i="1"/>
  <c r="M33" i="1" s="1"/>
  <c r="K33" i="1"/>
  <c r="H33" i="1"/>
  <c r="F33" i="1"/>
  <c r="K32" i="1"/>
  <c r="L32" i="1" s="1"/>
  <c r="M32" i="1" s="1"/>
  <c r="H32" i="1"/>
  <c r="F32" i="1"/>
  <c r="L31" i="1"/>
  <c r="M31" i="1" s="1"/>
  <c r="K31" i="1"/>
  <c r="H31" i="1"/>
  <c r="F31" i="1"/>
  <c r="K30" i="1"/>
  <c r="L30" i="1" s="1"/>
  <c r="M30" i="1" s="1"/>
  <c r="H30" i="1"/>
  <c r="F30" i="1"/>
  <c r="K29" i="1"/>
  <c r="L29" i="1" s="1"/>
  <c r="M29" i="1" s="1"/>
  <c r="H29" i="1"/>
  <c r="F29" i="1"/>
  <c r="K28" i="1"/>
  <c r="L28" i="1" s="1"/>
  <c r="M28" i="1" s="1"/>
  <c r="H28" i="1"/>
  <c r="F28" i="1"/>
  <c r="L27" i="1"/>
  <c r="M27" i="1" s="1"/>
  <c r="K27" i="1"/>
  <c r="H27" i="1"/>
  <c r="F27" i="1"/>
  <c r="K26" i="1"/>
  <c r="L26" i="1" s="1"/>
  <c r="M26" i="1" s="1"/>
  <c r="H26" i="1"/>
  <c r="F26" i="1"/>
  <c r="L25" i="1"/>
  <c r="M25" i="1" s="1"/>
  <c r="K25" i="1"/>
  <c r="H25" i="1"/>
  <c r="F25" i="1"/>
  <c r="K24" i="1"/>
  <c r="L24" i="1" s="1"/>
  <c r="M24" i="1" s="1"/>
  <c r="H24" i="1"/>
  <c r="F24" i="1"/>
  <c r="L23" i="1"/>
  <c r="M23" i="1" s="1"/>
  <c r="K23" i="1"/>
  <c r="H23" i="1"/>
  <c r="F23" i="1"/>
  <c r="K22" i="1"/>
  <c r="L22" i="1" s="1"/>
  <c r="M22" i="1" s="1"/>
  <c r="H22" i="1"/>
  <c r="F22" i="1"/>
  <c r="K21" i="1"/>
  <c r="L21" i="1" s="1"/>
  <c r="M21" i="1" s="1"/>
  <c r="H21" i="1"/>
  <c r="F21" i="1"/>
  <c r="K20" i="1"/>
  <c r="L20" i="1" s="1"/>
  <c r="M20" i="1" s="1"/>
  <c r="H20" i="1"/>
  <c r="F20" i="1"/>
  <c r="L19" i="1"/>
  <c r="M19" i="1" s="1"/>
  <c r="K19" i="1"/>
  <c r="H19" i="1"/>
  <c r="F19" i="1"/>
  <c r="K18" i="1"/>
  <c r="L18" i="1" s="1"/>
  <c r="M18" i="1" s="1"/>
  <c r="H18" i="1"/>
  <c r="F18" i="1"/>
  <c r="L17" i="1"/>
  <c r="M17" i="1" s="1"/>
  <c r="K17" i="1"/>
  <c r="H17" i="1"/>
  <c r="F17" i="1"/>
  <c r="K16" i="1"/>
  <c r="L16" i="1" s="1"/>
  <c r="M16" i="1" s="1"/>
  <c r="H16" i="1"/>
  <c r="F16" i="1"/>
  <c r="L15" i="1"/>
  <c r="M15" i="1" s="1"/>
  <c r="K15" i="1"/>
  <c r="H15" i="1"/>
  <c r="F15" i="1"/>
  <c r="K14" i="1"/>
  <c r="L14" i="1" s="1"/>
  <c r="M14" i="1" s="1"/>
  <c r="H14" i="1"/>
  <c r="F14" i="1"/>
  <c r="K13" i="1"/>
  <c r="L13" i="1" s="1"/>
  <c r="M13" i="1" s="1"/>
  <c r="H13" i="1"/>
  <c r="F13" i="1"/>
  <c r="K12" i="1"/>
  <c r="L12" i="1" s="1"/>
  <c r="M12" i="1" s="1"/>
  <c r="H12" i="1"/>
  <c r="F12" i="1"/>
  <c r="L11" i="1"/>
  <c r="M11" i="1" s="1"/>
  <c r="K11" i="1"/>
  <c r="H11" i="1"/>
  <c r="F11" i="1"/>
  <c r="K10" i="1"/>
  <c r="L10" i="1" s="1"/>
  <c r="M10" i="1" s="1"/>
  <c r="H10" i="1"/>
  <c r="F10" i="1"/>
  <c r="L9" i="1"/>
  <c r="M9" i="1" s="1"/>
  <c r="K9" i="1"/>
  <c r="H9" i="1"/>
  <c r="F9" i="1"/>
  <c r="K8" i="1"/>
  <c r="L8" i="1" s="1"/>
  <c r="M8" i="1" s="1"/>
  <c r="H8" i="1"/>
  <c r="F8" i="1"/>
  <c r="L7" i="1"/>
  <c r="M7" i="1" s="1"/>
  <c r="K7" i="1"/>
  <c r="H7" i="1"/>
  <c r="F7" i="1"/>
  <c r="K6" i="1"/>
  <c r="L6" i="1" s="1"/>
  <c r="M6" i="1" s="1"/>
  <c r="H6" i="1"/>
  <c r="F6" i="1"/>
  <c r="K5" i="1"/>
  <c r="L5" i="1" s="1"/>
  <c r="M5" i="1" s="1"/>
  <c r="H5" i="1"/>
  <c r="F5" i="1"/>
  <c r="K4" i="1"/>
  <c r="L4" i="1" s="1"/>
  <c r="M4" i="1" s="1"/>
  <c r="H4" i="1"/>
  <c r="F4" i="1"/>
  <c r="K3" i="1"/>
  <c r="J3" i="1"/>
  <c r="H3" i="1"/>
  <c r="F3" i="1"/>
  <c r="K2" i="1"/>
  <c r="J2" i="1"/>
  <c r="M2" i="1" s="1"/>
  <c r="H2" i="1"/>
  <c r="F2" i="1"/>
  <c r="L3" i="1" l="1"/>
  <c r="M3" i="1" s="1"/>
</calcChain>
</file>

<file path=xl/sharedStrings.xml><?xml version="1.0" encoding="utf-8"?>
<sst xmlns="http://schemas.openxmlformats.org/spreadsheetml/2006/main" count="90" uniqueCount="90">
  <si>
    <t xml:space="preserve">Nº Compromiso (Contrato) </t>
  </si>
  <si>
    <t>Tipo de Contrato</t>
  </si>
  <si>
    <t>Fecha inicio Base contratos legales</t>
  </si>
  <si>
    <t>Fecha fianalización
Base contratos legales</t>
  </si>
  <si>
    <t>Valor del contrato Compromisos</t>
  </si>
  <si>
    <t xml:space="preserve">Porcentaje de ejecución </t>
  </si>
  <si>
    <t>Recursos totales pagados Compromisos</t>
  </si>
  <si>
    <t>Recursos pendientes ejecutar Compromisos</t>
  </si>
  <si>
    <t>Cantidad otro si y adiciones Compromisos</t>
  </si>
  <si>
    <t>Valor adiciones Compromisos</t>
  </si>
  <si>
    <t>Porcentaje de ejecución  adiciones</t>
  </si>
  <si>
    <t>Recursos totales pagados Adiciones</t>
  </si>
  <si>
    <t>Recursos pendientes ejecutar Adiciones</t>
  </si>
  <si>
    <t>UAESP-420-2025</t>
  </si>
  <si>
    <t>SDF-044 Aunar esfuerzos humanos, técnicos, administrativos y financieros entre la Unidad Administrativa Especial de Servicios Públicos – UAESP y la Universidad Nacional Abierta y a Distancia – UNAD, para garantizar la continuidad de la oferta académica en los niveles técnico, tecnológico y profesional, dirigida a los habitantes del área de influencia del relleno sanitario ubicado al interior del Parque de Innovación Doña Juana – PIDJ, según lo descrito en la licencia ambiental y que corresponde a los periodos académicos 2026-I y 2026-II".</t>
  </si>
  <si>
    <t xml:space="preserve">N/A </t>
  </si>
  <si>
    <t>UAESP-446-2025</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</si>
  <si>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</si>
  <si>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UAESP-447-2025</t>
  </si>
  <si>
    <t>DG-012 Prestar los servicios de apoyo a la gestión para realizar las tareas de carácter administrativo desarrolladas en la Dirección General.</t>
  </si>
  <si>
    <t>UAESP-448-2025</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</si>
  <si>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</si>
  <si>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UAESP-449-2025</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</si>
  <si>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</si>
  <si>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UAESP-450-2025</t>
  </si>
  <si>
    <t>SDF-044 Implementación del plan de gestión social, Aunar recursos humanos, técnicos, administrativos y financieros, entre la unidad Administrativa de Servicios Públicos - UAESP y la Universidad Pedagógica Nacional, para apoyar la continuidad en los programas de educación superior, tecnológica y profesional, a los habitantes de la zona de influencia del Parque de Innovación Doña Juana-PIDJ establecida en la licencia ambiental</t>
  </si>
  <si>
    <t>UAESP-451-2025</t>
  </si>
  <si>
    <t>SDF-044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t>
  </si>
  <si>
    <t>UAESP-452-2025</t>
  </si>
  <si>
    <t>RBL-093 Prestar los servicios profesionales para apoyar la supervisión de los contratos y labores relacionadas con la recolección y transporte de residuos provenientes de arrojo clandestino de la Subdirección de Recolección, Barrido y Limpieza de la Unidad Administrativa Especial de Servicios Públicos - UAESP.</t>
  </si>
  <si>
    <t>UAESP-453-2025</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</si>
  <si>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</si>
  <si>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UAESP-454-2025</t>
  </si>
  <si>
    <t>SSF-092 Prestar servicios de apoyo operativo a la Subdirección de Servicios Funerarios y Alumbrado Público de la UAESP, relacionadas con el servicio publico de destino final en Cementerios propiedad del Distrito Capital</t>
  </si>
  <si>
    <t>UAESP-455-2025</t>
  </si>
  <si>
    <t>OAP-017 Prestar servicios profesionales a la Oficina Asesora de planeación apoyando de forma transversal en sus procesos, así como en la ejecución de actividades que aseguren el desarrollo de los planes, programas y proyectos a cargo de la Dependencia.</t>
  </si>
  <si>
    <t>UAESP-456-2025</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</si>
  <si>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</si>
  <si>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UAESP-457-2025</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</si>
  <si>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</si>
  <si>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UAESP-458-2025</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</si>
  <si>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</si>
  <si>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UAESP-460-2025</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</si>
  <si>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</si>
  <si>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UAESP-461-2025</t>
  </si>
  <si>
    <t>SAP-052 Prestar servicios profesionales a la Unidad Administrativa Especial de Servicios Públicos brindando acompañamiento permanente de forma trasversal en los procesos a cargo de la subdirección de Servicios Funerarios y Alumbrado Público.</t>
  </si>
  <si>
    <t>UAESP-462-2025</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</si>
  <si>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</si>
  <si>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UAESP-463-2025</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</si>
  <si>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</si>
  <si>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UAESP-464-2025</t>
  </si>
  <si>
    <t>SDF-046 Prestar servicios profesionales a la Subdirección de Disposición Final (SDF) en las actividades de planeación, gestión, seguimiento técnico, administrativo y financiero de los procesos asociados a la dependencia</t>
  </si>
  <si>
    <t>UAESP-465-2025</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</si>
  <si>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</si>
  <si>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UAESP-466-2025</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</si>
  <si>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</si>
  <si>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UAESP-467-2025</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</si>
  <si>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</si>
  <si>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UAESP-468-2025</t>
  </si>
  <si>
    <t>SAF-088 Prestar servicios de apoyo a la gestión a la Subdirección Administrativa y Financiera desarrollando con responsabilidad y habilidad la conducción de los vehículos automotores de la UAESP de acuerdo a las normas de tránsito vigentes.</t>
  </si>
  <si>
    <t>UAESP-469-2025</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</si>
  <si>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</si>
  <si>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UAESP-470-2025</t>
  </si>
  <si>
    <t>OAP-024 - Brindar apoyo integral a la gestión operativa de la Oficina Asesorade Planeación de la UAESP, a través del desarrollo de actividades administrativas y logísticas,así como del acompañamiento transversal de los procesos a cargo del área, contribuyendo al fortalecimiento de su gestión y a la optimización de los procesos a cargo de la Dependencia.</t>
  </si>
  <si>
    <t>UAESP-471-2025</t>
  </si>
  <si>
    <t>SSF-112 Prestar los servicios profesionales en la Subdirección de Servicios Funerarios y Alumbrado Público para el acompañamiento del proceso de administración de los cementerios del Distrito.</t>
  </si>
  <si>
    <t>UAESP-472-2025</t>
  </si>
  <si>
    <t>OAP-025 Prestar servicios profesionales en la Oficina Asesora de Planeaciónde la UAESP, brindando apoyo de forma trasversal en el desarrollo de las actividadesrelacionadas con los planes, programas, proyectos, y objetivos vinculados a la gestión de laDependencia, así como realizar el apoyo jurídico en la revisión, elaboración y seguimiento derespuestas de requerimientos tanto internos como externos, actos administrativos, contratos,convenios y demás documentos legales necesarios.</t>
  </si>
  <si>
    <t>UAESP-473-2025</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</si>
  <si>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</si>
  <si>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UAESP-474-2025</t>
  </si>
  <si>
    <t>SSF-111 Prestar los servicios profesionales en la Subdirección de Servicios Funerarios y Alumbrado Público para el acompañamiento del proceso de administración de los cementerios del Distrito</t>
  </si>
  <si>
    <t>UAESP-475-2025</t>
  </si>
  <si>
    <t>SDF-045 Prestar servicios de asesoría legal en la gestión de procesos contractuales y en los asuntos jurídicos que se presenten en la Subdirección, de conformidad con las normas legales y reglamentarias aplicables.</t>
  </si>
  <si>
    <t>UAESP-476-2025</t>
  </si>
  <si>
    <t>OACRI-022 Prestar servicios profesionales para diseñar, elaborar ,producir y generar piezas gráficas y comunicativas de actividades internas y misionales de la Unidad Administrativa Especial de Servicios Público.</t>
  </si>
  <si>
    <t>UAESP-477-2025</t>
  </si>
  <si>
    <t>SSF-097 Prestar servicios profesionales a la Subdirección de Servicios Funerarios y Alumbrado Público, para la ejecución y estructuración de los proyectos de infraestructura en los cementerios.</t>
  </si>
  <si>
    <t>UAESP-478-2025</t>
  </si>
  <si>
    <t>TIC-020 Renovar suscripción del licenciamiento AutoCAD para renderización y requerimientos de diseño de las áreas misionales de la Unidad Administrativa Especial de Servicios Públicos -UAESP</t>
  </si>
  <si>
    <t>UAESP-479-2025</t>
  </si>
  <si>
    <t>SAP 050 Prestar servicios profesionales a la Subdirección de Servicios Funerarios y Alumbrado Público, en los procesos contractuales asociados a los planes proyectos y programas de la dependencia</t>
  </si>
  <si>
    <t>UAESP-480-2025</t>
  </si>
  <si>
    <t>TIC-028 Adquisición de elementos para los equipos de cómputo de propiedad de la Unidad Administrativa Especial de Servicios Públicos – UAESP</t>
  </si>
  <si>
    <t>UAESP-481-2025</t>
  </si>
  <si>
    <t>RBL-099 Prestación de servicios profesionales para efectuar la revisión, análisis, seguimiento, monitoreo, control y evaluación del Plan de Gestión Integral de Residuos Sólidos - PGIRS, en el componente de puntos críticos y de arrojo clandestino, de conformidad con las normas, políticas y lineamientos institucionales aplicables.</t>
  </si>
  <si>
    <t>UAESP-482-2025</t>
  </si>
  <si>
    <t>SSF-110 Prestar los servicios profesionales en la Subdirección de Servicios Funerarios y Alumbrado Publico para el acompañamiento del proceso de administración de los cementerios del distrito.</t>
  </si>
  <si>
    <t>UAESP-483-2025</t>
  </si>
  <si>
    <t>SAL-053 Prestar servicios profesionales para adelantar las actividades jurídicas y contractuales requeridas en los procesos a cargo de la subdirección, para proyectar los requerimientos, actos administrativos y/o respuestas a las solicitudes de competencia del area, de acuerdo con la normatividad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</si>
</sst>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 #,##0"/>
    <numFmt numFmtId="165" formatCode="_-* #,##0_-;\-* #,##0_-;_-* &quot;-&quot;??_-;_-@_-"/>
  </numFmts>
  <fonts count="6" x14ac:knownFonts="1">
    <font>
      <sz val="11"/>
      <color theme="1"/>
      <name val="Aptos Narrow"/>
      <family val="2"/>
      <scheme val="minor"/>
    </font>
    <font>
      <sz val="11"/>
      <color theme="1"/>
      <name val="Aptos Narrow"/>
      <family val="2"/>
      <scheme val="minor"/>
    </font>
    <font>
      <b/>
      <sz val="12"/>
      <color theme="1"/>
      <name val="Arial"/>
      <family val="2"/>
    </font>
    <font>
      <sz val="10"/>
      <color rgb="FF000000"/>
      <name val="Aptos Narrow"/>
      <family val="2"/>
      <scheme val="minor"/>
    </font>
    <font>
      <sz val="10"/>
      <color theme="1"/>
      <name val="Aptos Narrow"/>
      <family val="2"/>
      <scheme val="minor"/>
    </font>
    <font>
      <sz val="11"/>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9" fontId="5" fillId="0" borderId="1" xfId="2" applyFont="1" applyBorder="1" applyAlignment="1">
      <alignment horizontal="center" vertical="center" wrapText="1"/>
    </xf>
    <xf numFmtId="164" fontId="5" fillId="3" borderId="1" xfId="0" applyNumberFormat="1" applyFont="1" applyFill="1" applyBorder="1" applyAlignment="1">
      <alignment horizontal="center" vertical="center" wrapText="1"/>
    </xf>
    <xf numFmtId="43" fontId="5" fillId="0" borderId="1" xfId="1" applyFont="1" applyBorder="1" applyAlignment="1">
      <alignment horizontal="center" vertical="center" wrapText="1"/>
    </xf>
    <xf numFmtId="3" fontId="5" fillId="0" borderId="1" xfId="0" applyNumberFormat="1" applyFont="1" applyBorder="1" applyAlignment="1">
      <alignment horizontal="center" vertical="center" wrapText="1"/>
    </xf>
    <xf numFmtId="165" fontId="5" fillId="0" borderId="1" xfId="1" applyNumberFormat="1" applyFont="1" applyBorder="1" applyAlignment="1">
      <alignment horizontal="center" vertical="center" wrapText="1"/>
    </xf>
    <xf numFmtId="43" fontId="5" fillId="0" borderId="1" xfId="0" applyNumberFormat="1" applyFont="1" applyBorder="1" applyAlignment="1">
      <alignment horizontal="center" vertical="center" wrapText="1"/>
    </xf>
  </cellXfs>
  <cellStyles count="3">
    <cellStyle name="Millares" xfId="1" builtinId="3"/>
    <cellStyle name="Normal" xfId="0" builtinId="0"/>
    <cellStyle name="Porcentaje" xfId="2" builtinId="5"/>
  </cellStyles>
  <dxfs count="36">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F3A14-872A-4A5C-88AA-67A954CF8CC2}">
  <sheetPr>
    <tabColor rgb="FF92D050"/>
  </sheetPr>
  <dimension ref="A1:M39"/>
  <sheetViews>
    <sheetView tabSelected="1" zoomScale="60" zoomScaleNormal="60" workbookViewId="0">
      <selection activeCell="D6" sqref="D6"/>
    </sheetView>
  </sheetViews>
  <sheetFormatPr baseColWidth="10" defaultColWidth="22.42578125" defaultRowHeight="15" x14ac:dyDescent="0.25"/>
  <cols>
    <col min="1" max="1" width="21.5703125" style="3" customWidth="1"/>
    <col min="2" max="2" width="39.7109375" style="3" bestFit="1" customWidth="1"/>
    <col min="3" max="3" width="26.140625" style="3" bestFit="1" customWidth="1"/>
    <col min="4" max="4" width="28.28515625" style="3" bestFit="1" customWidth="1"/>
    <col min="5" max="5" width="26.140625" style="3" bestFit="1" customWidth="1"/>
    <col min="6" max="6" width="20.85546875" style="3" customWidth="1"/>
    <col min="7" max="7" width="32.28515625" style="3" bestFit="1" customWidth="1"/>
    <col min="8" max="8" width="31.5703125" style="3" bestFit="1" customWidth="1"/>
    <col min="9" max="9" width="20.5703125" style="3" bestFit="1" customWidth="1"/>
    <col min="10" max="10" width="19.42578125" style="3" customWidth="1"/>
    <col min="11" max="11" width="20.85546875" style="3" customWidth="1"/>
    <col min="12" max="12" width="23.42578125" style="3" bestFit="1" customWidth="1"/>
    <col min="13" max="13" width="27.28515625" style="3" bestFit="1" customWidth="1"/>
    <col min="14" max="16384" width="22.42578125" style="3"/>
  </cols>
  <sheetData>
    <row r="1" spans="1:13" ht="97.5" customHeight="1" x14ac:dyDescent="0.25">
      <c r="A1" s="1" t="s">
        <v>0</v>
      </c>
      <c r="B1" s="2" t="s">
        <v>1</v>
      </c>
      <c r="C1" s="1" t="s">
        <v>2</v>
      </c>
      <c r="D1" s="1" t="s">
        <v>3</v>
      </c>
      <c r="E1" s="1" t="s">
        <v>4</v>
      </c>
      <c r="F1" s="1" t="s">
        <v>5</v>
      </c>
      <c r="G1" s="1" t="s">
        <v>6</v>
      </c>
      <c r="H1" s="1" t="s">
        <v>7</v>
      </c>
      <c r="I1" s="1" t="s">
        <v>8</v>
      </c>
      <c r="J1" s="1" t="s">
        <v>9</v>
      </c>
      <c r="K1" s="1" t="s">
        <v>10</v>
      </c>
      <c r="L1" s="1" t="s">
        <v>11</v>
      </c>
      <c r="M1" s="1" t="s">
        <v>12</v>
      </c>
    </row>
    <row r="2" spans="1:13" x14ac:dyDescent="0.25">
      <c r="A2" s="4" t="s">
        <v>13</v>
      </c>
      <c r="B2" s="5" t="s">
        <v>14</v>
      </c>
      <c r="C2" s="6" t="s">
        <v>15</v>
      </c>
      <c r="D2" s="6"/>
      <c r="E2" s="7">
        <v>313170000</v>
      </c>
      <c r="F2" s="8">
        <f t="shared" ref="F2:F39" ca="1" si="0">+IF(TODAY()&lt;D2,_xlfn.DAYS(C2,TODAY())/_xlfn.DAYS(C2,D2),1)</f>
        <v>1</v>
      </c>
      <c r="G2" s="9">
        <v>16000000</v>
      </c>
      <c r="H2" s="10">
        <f t="shared" ref="H2:H39" si="1">+E2-G2</f>
        <v>297170000</v>
      </c>
      <c r="I2" s="11">
        <v>0</v>
      </c>
      <c r="J2" s="11">
        <f t="shared" ref="J2:J3" si="2">+I2</f>
        <v>0</v>
      </c>
      <c r="K2" s="8">
        <f t="shared" ref="K2:K39" ca="1" si="3">+IF(TODAY()&lt;D2,_xlfn.DAYS(C2,TODAY())/_xlfn.DAYS(C2,D2),1)</f>
        <v>1</v>
      </c>
      <c r="L2" s="12"/>
      <c r="M2" s="13">
        <f t="shared" ref="M2:M39" si="4">+J2-L2</f>
        <v>0</v>
      </c>
    </row>
    <row r="3" spans="1:13" x14ac:dyDescent="0.25">
      <c r="A3" s="4" t="s">
        <v>16</v>
      </c>
      <c r="B3" s="5" t="s">
        <v>17</v>
      </c>
      <c r="C3" s="6">
        <v>45966</v>
      </c>
      <c r="D3" s="6">
        <v>46026</v>
      </c>
      <c r="E3" s="7">
        <v>27000000</v>
      </c>
      <c r="F3" s="8">
        <f t="shared" ca="1" si="0"/>
        <v>1</v>
      </c>
      <c r="G3" s="9">
        <v>60000000</v>
      </c>
      <c r="H3" s="10">
        <f t="shared" si="1"/>
        <v>-33000000</v>
      </c>
      <c r="I3" s="11">
        <v>0</v>
      </c>
      <c r="J3" s="11">
        <f t="shared" si="2"/>
        <v>0</v>
      </c>
      <c r="K3" s="8">
        <f t="shared" ca="1" si="3"/>
        <v>1</v>
      </c>
      <c r="L3" s="12">
        <f t="shared" ref="L3:L39" ca="1" si="5">+J3*K3</f>
        <v>0</v>
      </c>
      <c r="M3" s="13">
        <f t="shared" ca="1" si="4"/>
        <v>0</v>
      </c>
    </row>
    <row r="4" spans="1:13" x14ac:dyDescent="0.25">
      <c r="A4" s="4" t="s">
        <v>18</v>
      </c>
      <c r="B4" s="5" t="s">
        <v>19</v>
      </c>
      <c r="C4" s="6">
        <v>45967</v>
      </c>
      <c r="D4" s="6">
        <v>46027</v>
      </c>
      <c r="E4" s="7">
        <v>9000000</v>
      </c>
      <c r="F4" s="8">
        <f t="shared" ca="1" si="0"/>
        <v>1</v>
      </c>
      <c r="G4" s="9">
        <v>60000001</v>
      </c>
      <c r="H4" s="10">
        <f t="shared" si="1"/>
        <v>-51000001</v>
      </c>
      <c r="I4" s="11">
        <v>0</v>
      </c>
      <c r="J4" s="11">
        <v>0</v>
      </c>
      <c r="K4" s="8">
        <f t="shared" ca="1" si="3"/>
        <v>1</v>
      </c>
      <c r="L4" s="12">
        <f t="shared" ca="1" si="5"/>
        <v>0</v>
      </c>
      <c r="M4" s="13">
        <f t="shared" ca="1" si="4"/>
        <v>0</v>
      </c>
    </row>
    <row r="5" spans="1:13" x14ac:dyDescent="0.25">
      <c r="A5" s="4" t="s">
        <v>20</v>
      </c>
      <c r="B5" s="5" t="s">
        <v>21</v>
      </c>
      <c r="C5" s="6">
        <v>45967</v>
      </c>
      <c r="D5" s="6">
        <v>46027</v>
      </c>
      <c r="E5" s="7">
        <v>20000000</v>
      </c>
      <c r="F5" s="8">
        <f t="shared" ca="1" si="0"/>
        <v>1</v>
      </c>
      <c r="G5" s="9">
        <v>60000002</v>
      </c>
      <c r="H5" s="10">
        <f t="shared" si="1"/>
        <v>-40000002</v>
      </c>
      <c r="I5" s="11">
        <v>0</v>
      </c>
      <c r="J5" s="11">
        <v>0</v>
      </c>
      <c r="K5" s="8">
        <f t="shared" ca="1" si="3"/>
        <v>1</v>
      </c>
      <c r="L5" s="12">
        <f t="shared" ca="1" si="5"/>
        <v>0</v>
      </c>
      <c r="M5" s="13">
        <f t="shared" ca="1" si="4"/>
        <v>0</v>
      </c>
    </row>
    <row r="6" spans="1:13" x14ac:dyDescent="0.25">
      <c r="A6" s="4" t="s">
        <v>22</v>
      </c>
      <c r="B6" s="5" t="s">
        <v>23</v>
      </c>
      <c r="C6" s="6">
        <v>45971</v>
      </c>
      <c r="D6" s="6">
        <v>46031</v>
      </c>
      <c r="E6" s="7">
        <v>26000000</v>
      </c>
      <c r="F6" s="8">
        <f t="shared" ca="1" si="0"/>
        <v>1</v>
      </c>
      <c r="G6" s="9">
        <v>60000003</v>
      </c>
      <c r="H6" s="10">
        <f t="shared" si="1"/>
        <v>-34000003</v>
      </c>
      <c r="I6" s="11">
        <v>0</v>
      </c>
      <c r="J6" s="11">
        <v>0</v>
      </c>
      <c r="K6" s="8">
        <f t="shared" ca="1" si="3"/>
        <v>1</v>
      </c>
      <c r="L6" s="12">
        <f t="shared" ca="1" si="5"/>
        <v>0</v>
      </c>
      <c r="M6" s="13">
        <f t="shared" ca="1" si="4"/>
        <v>0</v>
      </c>
    </row>
    <row r="7" spans="1:13" x14ac:dyDescent="0.25">
      <c r="A7" s="4" t="s">
        <v>24</v>
      </c>
      <c r="B7" s="5" t="s">
        <v>25</v>
      </c>
      <c r="C7" s="6">
        <v>45971</v>
      </c>
      <c r="D7" s="6">
        <v>46212</v>
      </c>
      <c r="E7" s="7">
        <v>468744000</v>
      </c>
      <c r="F7" s="8">
        <f t="shared" ca="1" si="0"/>
        <v>0.55601659751037347</v>
      </c>
      <c r="G7" s="9">
        <v>60000004</v>
      </c>
      <c r="H7" s="10">
        <f t="shared" si="1"/>
        <v>408743996</v>
      </c>
      <c r="I7" s="11">
        <v>0</v>
      </c>
      <c r="J7" s="11">
        <v>0</v>
      </c>
      <c r="K7" s="8">
        <f t="shared" ca="1" si="3"/>
        <v>0.55601659751037347</v>
      </c>
      <c r="L7" s="12">
        <f t="shared" ca="1" si="5"/>
        <v>0</v>
      </c>
      <c r="M7" s="13">
        <f t="shared" ca="1" si="4"/>
        <v>0</v>
      </c>
    </row>
    <row r="8" spans="1:13" x14ac:dyDescent="0.25">
      <c r="A8" s="4" t="s">
        <v>26</v>
      </c>
      <c r="B8" s="5" t="s">
        <v>27</v>
      </c>
      <c r="C8" s="6">
        <v>45971</v>
      </c>
      <c r="D8" s="6">
        <v>46212</v>
      </c>
      <c r="E8" s="7">
        <v>414523200</v>
      </c>
      <c r="F8" s="8">
        <f t="shared" ca="1" si="0"/>
        <v>0.55601659751037347</v>
      </c>
      <c r="G8" s="9">
        <v>60000005</v>
      </c>
      <c r="H8" s="10">
        <f t="shared" si="1"/>
        <v>354523195</v>
      </c>
      <c r="I8" s="11">
        <v>0</v>
      </c>
      <c r="J8" s="11">
        <v>0</v>
      </c>
      <c r="K8" s="8">
        <f t="shared" ca="1" si="3"/>
        <v>0.55601659751037347</v>
      </c>
      <c r="L8" s="12">
        <f t="shared" ca="1" si="5"/>
        <v>0</v>
      </c>
      <c r="M8" s="13">
        <f t="shared" ca="1" si="4"/>
        <v>0</v>
      </c>
    </row>
    <row r="9" spans="1:13" x14ac:dyDescent="0.25">
      <c r="A9" s="4" t="s">
        <v>28</v>
      </c>
      <c r="B9" s="5" t="s">
        <v>29</v>
      </c>
      <c r="C9" s="6">
        <v>45968</v>
      </c>
      <c r="D9" s="6">
        <v>46031</v>
      </c>
      <c r="E9" s="7">
        <v>14700000</v>
      </c>
      <c r="F9" s="8">
        <f t="shared" ca="1" si="0"/>
        <v>1</v>
      </c>
      <c r="G9" s="9">
        <v>60000006</v>
      </c>
      <c r="H9" s="10">
        <f t="shared" si="1"/>
        <v>-45300006</v>
      </c>
      <c r="I9" s="11">
        <v>0</v>
      </c>
      <c r="J9" s="11">
        <v>0</v>
      </c>
      <c r="K9" s="8">
        <f t="shared" ca="1" si="3"/>
        <v>1</v>
      </c>
      <c r="L9" s="12">
        <f t="shared" ca="1" si="5"/>
        <v>0</v>
      </c>
      <c r="M9" s="13">
        <f t="shared" ca="1" si="4"/>
        <v>0</v>
      </c>
    </row>
    <row r="10" spans="1:13" x14ac:dyDescent="0.25">
      <c r="A10" s="4" t="s">
        <v>30</v>
      </c>
      <c r="B10" s="5" t="s">
        <v>31</v>
      </c>
      <c r="C10" s="6">
        <v>45971</v>
      </c>
      <c r="D10" s="6">
        <v>46034</v>
      </c>
      <c r="E10" s="7">
        <v>14700000</v>
      </c>
      <c r="F10" s="8">
        <f t="shared" ca="1" si="0"/>
        <v>1</v>
      </c>
      <c r="G10" s="9">
        <v>60000007</v>
      </c>
      <c r="H10" s="10">
        <f t="shared" si="1"/>
        <v>-45300007</v>
      </c>
      <c r="I10" s="11">
        <v>0</v>
      </c>
      <c r="J10" s="11">
        <v>0</v>
      </c>
      <c r="K10" s="8">
        <f t="shared" ca="1" si="3"/>
        <v>1</v>
      </c>
      <c r="L10" s="12">
        <f t="shared" ca="1" si="5"/>
        <v>0</v>
      </c>
      <c r="M10" s="13">
        <f t="shared" ca="1" si="4"/>
        <v>0</v>
      </c>
    </row>
    <row r="11" spans="1:13" x14ac:dyDescent="0.25">
      <c r="A11" s="4" t="s">
        <v>32</v>
      </c>
      <c r="B11" s="5" t="s">
        <v>33</v>
      </c>
      <c r="C11" s="6">
        <v>45968</v>
      </c>
      <c r="D11" s="6">
        <v>46028</v>
      </c>
      <c r="E11" s="7">
        <v>5124600</v>
      </c>
      <c r="F11" s="8">
        <f t="shared" ca="1" si="0"/>
        <v>1</v>
      </c>
      <c r="G11" s="9">
        <v>60000008</v>
      </c>
      <c r="H11" s="10">
        <f t="shared" si="1"/>
        <v>-54875408</v>
      </c>
      <c r="I11" s="11">
        <v>0</v>
      </c>
      <c r="J11" s="11">
        <v>0</v>
      </c>
      <c r="K11" s="8">
        <f t="shared" ca="1" si="3"/>
        <v>1</v>
      </c>
      <c r="L11" s="12">
        <f t="shared" ca="1" si="5"/>
        <v>0</v>
      </c>
      <c r="M11" s="13">
        <f t="shared" ca="1" si="4"/>
        <v>0</v>
      </c>
    </row>
    <row r="12" spans="1:13" x14ac:dyDescent="0.25">
      <c r="A12" s="4" t="s">
        <v>34</v>
      </c>
      <c r="B12" s="5" t="s">
        <v>35</v>
      </c>
      <c r="C12" s="6">
        <v>45979</v>
      </c>
      <c r="D12" s="6">
        <v>46159</v>
      </c>
      <c r="E12" s="7">
        <v>84000000</v>
      </c>
      <c r="F12" s="8">
        <f t="shared" ca="1" si="0"/>
        <v>0.7</v>
      </c>
      <c r="G12" s="9">
        <v>60000009</v>
      </c>
      <c r="H12" s="10">
        <f t="shared" si="1"/>
        <v>23999991</v>
      </c>
      <c r="I12" s="11">
        <v>0</v>
      </c>
      <c r="J12" s="11">
        <v>0</v>
      </c>
      <c r="K12" s="8">
        <f t="shared" ca="1" si="3"/>
        <v>0.7</v>
      </c>
      <c r="L12" s="12">
        <f t="shared" ca="1" si="5"/>
        <v>0</v>
      </c>
      <c r="M12" s="13">
        <f t="shared" ca="1" si="4"/>
        <v>0</v>
      </c>
    </row>
    <row r="13" spans="1:13" x14ac:dyDescent="0.25">
      <c r="A13" s="4" t="s">
        <v>36</v>
      </c>
      <c r="B13" s="5" t="s">
        <v>37</v>
      </c>
      <c r="C13" s="6">
        <v>45973</v>
      </c>
      <c r="D13" s="6">
        <v>46036</v>
      </c>
      <c r="E13" s="7">
        <v>14700000</v>
      </c>
      <c r="F13" s="8">
        <f t="shared" ca="1" si="0"/>
        <v>1</v>
      </c>
      <c r="G13" s="9">
        <v>60000010</v>
      </c>
      <c r="H13" s="10">
        <f t="shared" si="1"/>
        <v>-45300010</v>
      </c>
      <c r="I13" s="11">
        <v>0</v>
      </c>
      <c r="J13" s="11">
        <v>0</v>
      </c>
      <c r="K13" s="8">
        <f t="shared" ca="1" si="3"/>
        <v>1</v>
      </c>
      <c r="L13" s="12">
        <f t="shared" ca="1" si="5"/>
        <v>0</v>
      </c>
      <c r="M13" s="13">
        <f t="shared" ca="1" si="4"/>
        <v>0</v>
      </c>
    </row>
    <row r="14" spans="1:13" x14ac:dyDescent="0.25">
      <c r="A14" s="4" t="s">
        <v>38</v>
      </c>
      <c r="B14" s="5" t="s">
        <v>39</v>
      </c>
      <c r="C14" s="6">
        <v>45980</v>
      </c>
      <c r="D14" s="6">
        <v>46336</v>
      </c>
      <c r="E14" s="7">
        <v>1762409498</v>
      </c>
      <c r="F14" s="8">
        <f t="shared" ca="1" si="0"/>
        <v>0.351123595505618</v>
      </c>
      <c r="G14" s="9">
        <v>60000011</v>
      </c>
      <c r="H14" s="10">
        <f t="shared" si="1"/>
        <v>1702409487</v>
      </c>
      <c r="I14" s="11">
        <v>0</v>
      </c>
      <c r="J14" s="11">
        <v>0</v>
      </c>
      <c r="K14" s="8">
        <f t="shared" ca="1" si="3"/>
        <v>0.351123595505618</v>
      </c>
      <c r="L14" s="12">
        <f t="shared" ca="1" si="5"/>
        <v>0</v>
      </c>
      <c r="M14" s="13">
        <f t="shared" ca="1" si="4"/>
        <v>0</v>
      </c>
    </row>
    <row r="15" spans="1:13" x14ac:dyDescent="0.25">
      <c r="A15" s="4" t="s">
        <v>40</v>
      </c>
      <c r="B15" s="5" t="s">
        <v>41</v>
      </c>
      <c r="C15" s="6">
        <v>45980</v>
      </c>
      <c r="D15" s="6">
        <v>46336</v>
      </c>
      <c r="E15" s="7">
        <v>96085984</v>
      </c>
      <c r="F15" s="8">
        <f t="shared" ca="1" si="0"/>
        <v>0.351123595505618</v>
      </c>
      <c r="G15" s="9">
        <v>60000012</v>
      </c>
      <c r="H15" s="10">
        <f t="shared" si="1"/>
        <v>36085972</v>
      </c>
      <c r="I15" s="11">
        <v>0</v>
      </c>
      <c r="J15" s="11">
        <v>0</v>
      </c>
      <c r="K15" s="8">
        <f t="shared" ca="1" si="3"/>
        <v>0.351123595505618</v>
      </c>
      <c r="L15" s="12">
        <f t="shared" ca="1" si="5"/>
        <v>0</v>
      </c>
      <c r="M15" s="13">
        <f t="shared" ca="1" si="4"/>
        <v>0</v>
      </c>
    </row>
    <row r="16" spans="1:13" x14ac:dyDescent="0.25">
      <c r="A16" s="4" t="s">
        <v>42</v>
      </c>
      <c r="B16" s="5" t="s">
        <v>43</v>
      </c>
      <c r="C16" s="6">
        <v>45973</v>
      </c>
      <c r="D16" s="6">
        <v>46033</v>
      </c>
      <c r="E16" s="7">
        <v>26000000</v>
      </c>
      <c r="F16" s="8">
        <f t="shared" ca="1" si="0"/>
        <v>1</v>
      </c>
      <c r="G16" s="9">
        <v>60000013</v>
      </c>
      <c r="H16" s="10">
        <f t="shared" si="1"/>
        <v>-34000013</v>
      </c>
      <c r="I16" s="11">
        <v>0</v>
      </c>
      <c r="J16" s="11">
        <v>0</v>
      </c>
      <c r="K16" s="8">
        <f t="shared" ca="1" si="3"/>
        <v>1</v>
      </c>
      <c r="L16" s="12">
        <f t="shared" ca="1" si="5"/>
        <v>0</v>
      </c>
      <c r="M16" s="13">
        <f t="shared" ca="1" si="4"/>
        <v>0</v>
      </c>
    </row>
    <row r="17" spans="1:13" x14ac:dyDescent="0.25">
      <c r="A17" s="4" t="s">
        <v>44</v>
      </c>
      <c r="B17" s="5" t="s">
        <v>45</v>
      </c>
      <c r="C17" s="6">
        <v>45980</v>
      </c>
      <c r="D17" s="6">
        <v>46160</v>
      </c>
      <c r="E17" s="7">
        <v>60000000</v>
      </c>
      <c r="F17" s="8">
        <f t="shared" ca="1" si="0"/>
        <v>0.69444444444444442</v>
      </c>
      <c r="G17" s="9">
        <v>60000014</v>
      </c>
      <c r="H17" s="10">
        <f t="shared" si="1"/>
        <v>-14</v>
      </c>
      <c r="I17" s="11">
        <v>0</v>
      </c>
      <c r="J17" s="11">
        <v>0</v>
      </c>
      <c r="K17" s="8">
        <f t="shared" ca="1" si="3"/>
        <v>0.69444444444444442</v>
      </c>
      <c r="L17" s="12">
        <f t="shared" ca="1" si="5"/>
        <v>0</v>
      </c>
      <c r="M17" s="13">
        <f t="shared" ca="1" si="4"/>
        <v>0</v>
      </c>
    </row>
    <row r="18" spans="1:13" x14ac:dyDescent="0.25">
      <c r="A18" s="4" t="s">
        <v>46</v>
      </c>
      <c r="B18" s="5" t="s">
        <v>47</v>
      </c>
      <c r="C18" s="6">
        <v>45982</v>
      </c>
      <c r="D18" s="6">
        <v>46045</v>
      </c>
      <c r="E18" s="7">
        <v>14700000</v>
      </c>
      <c r="F18" s="8">
        <f t="shared" ca="1" si="0"/>
        <v>1</v>
      </c>
      <c r="G18" s="9">
        <v>60000015</v>
      </c>
      <c r="H18" s="10">
        <f t="shared" si="1"/>
        <v>-45300015</v>
      </c>
      <c r="I18" s="11">
        <v>0</v>
      </c>
      <c r="J18" s="11">
        <v>0</v>
      </c>
      <c r="K18" s="8">
        <f t="shared" ca="1" si="3"/>
        <v>1</v>
      </c>
      <c r="L18" s="12">
        <f t="shared" ca="1" si="5"/>
        <v>0</v>
      </c>
      <c r="M18" s="13">
        <f t="shared" ca="1" si="4"/>
        <v>0</v>
      </c>
    </row>
    <row r="19" spans="1:13" x14ac:dyDescent="0.25">
      <c r="A19" s="4" t="s">
        <v>48</v>
      </c>
      <c r="B19" s="5" t="s">
        <v>49</v>
      </c>
      <c r="C19" s="6">
        <v>45974</v>
      </c>
      <c r="D19" s="6">
        <v>46034</v>
      </c>
      <c r="E19" s="7">
        <v>12800000</v>
      </c>
      <c r="F19" s="8">
        <f t="shared" ca="1" si="0"/>
        <v>1</v>
      </c>
      <c r="G19" s="9">
        <v>60000016</v>
      </c>
      <c r="H19" s="10">
        <f t="shared" si="1"/>
        <v>-47200016</v>
      </c>
      <c r="I19" s="11">
        <v>0</v>
      </c>
      <c r="J19" s="11">
        <v>0</v>
      </c>
      <c r="K19" s="8">
        <f t="shared" ca="1" si="3"/>
        <v>1</v>
      </c>
      <c r="L19" s="12">
        <f t="shared" ca="1" si="5"/>
        <v>0</v>
      </c>
      <c r="M19" s="13">
        <f t="shared" ca="1" si="4"/>
        <v>0</v>
      </c>
    </row>
    <row r="20" spans="1:13" x14ac:dyDescent="0.25">
      <c r="A20" s="4" t="s">
        <v>50</v>
      </c>
      <c r="B20" s="5" t="s">
        <v>51</v>
      </c>
      <c r="C20" s="6">
        <v>45973</v>
      </c>
      <c r="D20" s="6">
        <v>46033</v>
      </c>
      <c r="E20" s="7">
        <v>22000000</v>
      </c>
      <c r="F20" s="8">
        <f t="shared" ca="1" si="0"/>
        <v>1</v>
      </c>
      <c r="G20" s="9">
        <v>60000017</v>
      </c>
      <c r="H20" s="10">
        <f t="shared" si="1"/>
        <v>-38000017</v>
      </c>
      <c r="I20" s="11">
        <v>0</v>
      </c>
      <c r="J20" s="11">
        <v>0</v>
      </c>
      <c r="K20" s="8">
        <f t="shared" ca="1" si="3"/>
        <v>1</v>
      </c>
      <c r="L20" s="12">
        <f t="shared" ca="1" si="5"/>
        <v>0</v>
      </c>
      <c r="M20" s="13">
        <f t="shared" ca="1" si="4"/>
        <v>0</v>
      </c>
    </row>
    <row r="21" spans="1:13" x14ac:dyDescent="0.25">
      <c r="A21" s="4" t="s">
        <v>52</v>
      </c>
      <c r="B21" s="5" t="s">
        <v>53</v>
      </c>
      <c r="C21" s="6">
        <v>45981</v>
      </c>
      <c r="D21" s="6">
        <v>46044</v>
      </c>
      <c r="E21" s="7">
        <v>14700000</v>
      </c>
      <c r="F21" s="8">
        <f t="shared" ca="1" si="0"/>
        <v>1</v>
      </c>
      <c r="G21" s="9">
        <v>60000018</v>
      </c>
      <c r="H21" s="10">
        <f t="shared" si="1"/>
        <v>-45300018</v>
      </c>
      <c r="I21" s="11">
        <v>0</v>
      </c>
      <c r="J21" s="11">
        <v>0</v>
      </c>
      <c r="K21" s="8">
        <f t="shared" ca="1" si="3"/>
        <v>1</v>
      </c>
      <c r="L21" s="12">
        <f t="shared" ca="1" si="5"/>
        <v>0</v>
      </c>
      <c r="M21" s="13">
        <f t="shared" ca="1" si="4"/>
        <v>0</v>
      </c>
    </row>
    <row r="22" spans="1:13" x14ac:dyDescent="0.25">
      <c r="A22" s="4" t="s">
        <v>54</v>
      </c>
      <c r="B22" s="5" t="s">
        <v>55</v>
      </c>
      <c r="C22" s="6">
        <v>45979</v>
      </c>
      <c r="D22" s="6">
        <v>46042</v>
      </c>
      <c r="E22" s="7">
        <v>14700000</v>
      </c>
      <c r="F22" s="8">
        <f t="shared" ca="1" si="0"/>
        <v>1</v>
      </c>
      <c r="G22" s="9">
        <v>60000019</v>
      </c>
      <c r="H22" s="10">
        <f t="shared" si="1"/>
        <v>-45300019</v>
      </c>
      <c r="I22" s="11">
        <v>0</v>
      </c>
      <c r="J22" s="11">
        <v>0</v>
      </c>
      <c r="K22" s="8">
        <f t="shared" ca="1" si="3"/>
        <v>1</v>
      </c>
      <c r="L22" s="12">
        <f t="shared" ca="1" si="5"/>
        <v>0</v>
      </c>
      <c r="M22" s="13">
        <f t="shared" ca="1" si="4"/>
        <v>0</v>
      </c>
    </row>
    <row r="23" spans="1:13" x14ac:dyDescent="0.25">
      <c r="A23" s="4" t="s">
        <v>56</v>
      </c>
      <c r="B23" s="5" t="s">
        <v>57</v>
      </c>
      <c r="C23" s="6">
        <v>45980</v>
      </c>
      <c r="D23" s="6">
        <v>46040</v>
      </c>
      <c r="E23" s="7">
        <v>25600000</v>
      </c>
      <c r="F23" s="8">
        <f t="shared" ca="1" si="0"/>
        <v>1</v>
      </c>
      <c r="G23" s="9">
        <v>60000020</v>
      </c>
      <c r="H23" s="10">
        <f t="shared" si="1"/>
        <v>-34400020</v>
      </c>
      <c r="I23" s="11">
        <v>0</v>
      </c>
      <c r="J23" s="11">
        <v>0</v>
      </c>
      <c r="K23" s="8">
        <f t="shared" ca="1" si="3"/>
        <v>1</v>
      </c>
      <c r="L23" s="12">
        <f t="shared" ca="1" si="5"/>
        <v>0</v>
      </c>
      <c r="M23" s="13">
        <f t="shared" ca="1" si="4"/>
        <v>0</v>
      </c>
    </row>
    <row r="24" spans="1:13" x14ac:dyDescent="0.25">
      <c r="A24" s="4" t="s">
        <v>58</v>
      </c>
      <c r="B24" s="5" t="s">
        <v>59</v>
      </c>
      <c r="C24" s="6">
        <v>45980</v>
      </c>
      <c r="D24" s="6">
        <v>46040</v>
      </c>
      <c r="E24" s="7">
        <v>7800000</v>
      </c>
      <c r="F24" s="8">
        <f t="shared" ca="1" si="0"/>
        <v>1</v>
      </c>
      <c r="G24" s="9">
        <v>60000021</v>
      </c>
      <c r="H24" s="10">
        <f t="shared" si="1"/>
        <v>-52200021</v>
      </c>
      <c r="I24" s="11">
        <v>0</v>
      </c>
      <c r="J24" s="11">
        <v>0</v>
      </c>
      <c r="K24" s="8">
        <f t="shared" ca="1" si="3"/>
        <v>1</v>
      </c>
      <c r="L24" s="12">
        <f t="shared" ca="1" si="5"/>
        <v>0</v>
      </c>
      <c r="M24" s="13">
        <f t="shared" ca="1" si="4"/>
        <v>0</v>
      </c>
    </row>
    <row r="25" spans="1:13" x14ac:dyDescent="0.25">
      <c r="A25" s="4" t="s">
        <v>60</v>
      </c>
      <c r="B25" s="5" t="s">
        <v>61</v>
      </c>
      <c r="C25" s="6">
        <v>45980</v>
      </c>
      <c r="D25" s="6">
        <v>46181</v>
      </c>
      <c r="E25" s="7">
        <v>238000000</v>
      </c>
      <c r="F25" s="8">
        <f t="shared" ca="1" si="0"/>
        <v>0.62189054726368154</v>
      </c>
      <c r="G25" s="9">
        <v>60000022</v>
      </c>
      <c r="H25" s="10">
        <f t="shared" si="1"/>
        <v>177999978</v>
      </c>
      <c r="I25" s="11">
        <v>0</v>
      </c>
      <c r="J25" s="11">
        <v>0</v>
      </c>
      <c r="K25" s="8">
        <f t="shared" ca="1" si="3"/>
        <v>0.62189054726368154</v>
      </c>
      <c r="L25" s="12">
        <f t="shared" ca="1" si="5"/>
        <v>0</v>
      </c>
      <c r="M25" s="13">
        <f t="shared" ca="1" si="4"/>
        <v>0</v>
      </c>
    </row>
    <row r="26" spans="1:13" x14ac:dyDescent="0.25">
      <c r="A26" s="4" t="s">
        <v>62</v>
      </c>
      <c r="B26" s="5" t="s">
        <v>63</v>
      </c>
      <c r="C26" s="6">
        <v>45980</v>
      </c>
      <c r="D26" s="6">
        <v>46160</v>
      </c>
      <c r="E26" s="7">
        <v>36000000</v>
      </c>
      <c r="F26" s="8">
        <f t="shared" ca="1" si="0"/>
        <v>0.69444444444444442</v>
      </c>
      <c r="G26" s="9">
        <v>60000023</v>
      </c>
      <c r="H26" s="10">
        <f t="shared" si="1"/>
        <v>-24000023</v>
      </c>
      <c r="I26" s="11">
        <v>0</v>
      </c>
      <c r="J26" s="11">
        <v>0</v>
      </c>
      <c r="K26" s="8">
        <f t="shared" ca="1" si="3"/>
        <v>0.69444444444444442</v>
      </c>
      <c r="L26" s="12">
        <f t="shared" ca="1" si="5"/>
        <v>0</v>
      </c>
      <c r="M26" s="13">
        <f t="shared" ca="1" si="4"/>
        <v>0</v>
      </c>
    </row>
    <row r="27" spans="1:13" x14ac:dyDescent="0.25">
      <c r="A27" s="4" t="s">
        <v>64</v>
      </c>
      <c r="B27" s="5" t="s">
        <v>65</v>
      </c>
      <c r="C27" s="6">
        <v>45980</v>
      </c>
      <c r="D27" s="6">
        <v>46032</v>
      </c>
      <c r="E27" s="7">
        <v>13866666</v>
      </c>
      <c r="F27" s="8">
        <f t="shared" ca="1" si="0"/>
        <v>1</v>
      </c>
      <c r="G27" s="9">
        <v>60000024</v>
      </c>
      <c r="H27" s="10">
        <f t="shared" si="1"/>
        <v>-46133358</v>
      </c>
      <c r="I27" s="11">
        <v>0</v>
      </c>
      <c r="J27" s="11">
        <v>0</v>
      </c>
      <c r="K27" s="8">
        <f t="shared" ca="1" si="3"/>
        <v>1</v>
      </c>
      <c r="L27" s="12">
        <f t="shared" ca="1" si="5"/>
        <v>0</v>
      </c>
      <c r="M27" s="13">
        <f t="shared" ca="1" si="4"/>
        <v>0</v>
      </c>
    </row>
    <row r="28" spans="1:13" x14ac:dyDescent="0.25">
      <c r="A28" s="4" t="s">
        <v>66</v>
      </c>
      <c r="B28" s="5" t="s">
        <v>67</v>
      </c>
      <c r="C28" s="6">
        <v>45993</v>
      </c>
      <c r="D28" s="6">
        <v>46038</v>
      </c>
      <c r="E28" s="7">
        <v>13500000</v>
      </c>
      <c r="F28" s="8">
        <f t="shared" ca="1" si="0"/>
        <v>1</v>
      </c>
      <c r="G28" s="9">
        <v>60000025</v>
      </c>
      <c r="H28" s="10">
        <f t="shared" si="1"/>
        <v>-46500025</v>
      </c>
      <c r="I28" s="11">
        <v>0</v>
      </c>
      <c r="J28" s="11">
        <v>0</v>
      </c>
      <c r="K28" s="8">
        <f t="shared" ca="1" si="3"/>
        <v>1</v>
      </c>
      <c r="L28" s="12">
        <f t="shared" ca="1" si="5"/>
        <v>0</v>
      </c>
      <c r="M28" s="13">
        <f t="shared" ca="1" si="4"/>
        <v>0</v>
      </c>
    </row>
    <row r="29" spans="1:13" x14ac:dyDescent="0.25">
      <c r="A29" s="4" t="s">
        <v>68</v>
      </c>
      <c r="B29" s="5" t="s">
        <v>69</v>
      </c>
      <c r="C29" s="6">
        <v>45981</v>
      </c>
      <c r="D29" s="6">
        <v>46161</v>
      </c>
      <c r="E29" s="7">
        <v>72000000</v>
      </c>
      <c r="F29" s="8">
        <f t="shared" ca="1" si="0"/>
        <v>0.68888888888888888</v>
      </c>
      <c r="G29" s="9">
        <v>60000026</v>
      </c>
      <c r="H29" s="10">
        <f t="shared" si="1"/>
        <v>11999974</v>
      </c>
      <c r="I29" s="11">
        <v>0</v>
      </c>
      <c r="J29" s="11">
        <v>0</v>
      </c>
      <c r="K29" s="8">
        <f t="shared" ca="1" si="3"/>
        <v>0.68888888888888888</v>
      </c>
      <c r="L29" s="12">
        <f t="shared" ca="1" si="5"/>
        <v>0</v>
      </c>
      <c r="M29" s="13">
        <f t="shared" ca="1" si="4"/>
        <v>0</v>
      </c>
    </row>
    <row r="30" spans="1:13" x14ac:dyDescent="0.25">
      <c r="A30" s="4" t="s">
        <v>70</v>
      </c>
      <c r="B30" s="5" t="s">
        <v>71</v>
      </c>
      <c r="C30" s="6">
        <v>45983</v>
      </c>
      <c r="D30" s="6">
        <v>46035</v>
      </c>
      <c r="E30" s="7">
        <v>13866666</v>
      </c>
      <c r="F30" s="8">
        <f t="shared" ca="1" si="0"/>
        <v>1</v>
      </c>
      <c r="G30" s="9">
        <v>60000027</v>
      </c>
      <c r="H30" s="10">
        <f t="shared" si="1"/>
        <v>-46133361</v>
      </c>
      <c r="I30" s="11">
        <v>0</v>
      </c>
      <c r="J30" s="11">
        <v>0</v>
      </c>
      <c r="K30" s="8">
        <f t="shared" ca="1" si="3"/>
        <v>1</v>
      </c>
      <c r="L30" s="12">
        <f t="shared" ca="1" si="5"/>
        <v>0</v>
      </c>
      <c r="M30" s="13">
        <f t="shared" ca="1" si="4"/>
        <v>0</v>
      </c>
    </row>
    <row r="31" spans="1:13" x14ac:dyDescent="0.25">
      <c r="A31" s="4" t="s">
        <v>72</v>
      </c>
      <c r="B31" s="5" t="s">
        <v>73</v>
      </c>
      <c r="C31" s="6">
        <v>45988</v>
      </c>
      <c r="D31" s="6">
        <v>46048</v>
      </c>
      <c r="E31" s="7">
        <v>28400000</v>
      </c>
      <c r="F31" s="8">
        <f t="shared" ca="1" si="0"/>
        <v>1</v>
      </c>
      <c r="G31" s="9">
        <v>60000028</v>
      </c>
      <c r="H31" s="10">
        <f t="shared" si="1"/>
        <v>-31600028</v>
      </c>
      <c r="I31" s="11">
        <v>0</v>
      </c>
      <c r="J31" s="11">
        <v>0</v>
      </c>
      <c r="K31" s="8">
        <f t="shared" ca="1" si="3"/>
        <v>1</v>
      </c>
      <c r="L31" s="12">
        <f t="shared" ca="1" si="5"/>
        <v>0</v>
      </c>
      <c r="M31" s="13">
        <f t="shared" ca="1" si="4"/>
        <v>0</v>
      </c>
    </row>
    <row r="32" spans="1:13" x14ac:dyDescent="0.25">
      <c r="A32" s="4" t="s">
        <v>74</v>
      </c>
      <c r="B32" s="5" t="s">
        <v>75</v>
      </c>
      <c r="C32" s="6">
        <v>46000</v>
      </c>
      <c r="D32" s="6">
        <v>46061</v>
      </c>
      <c r="E32" s="7">
        <v>14000000</v>
      </c>
      <c r="F32" s="8">
        <f t="shared" ca="1" si="0"/>
        <v>1</v>
      </c>
      <c r="G32" s="9">
        <v>60000029</v>
      </c>
      <c r="H32" s="10">
        <f t="shared" si="1"/>
        <v>-46000029</v>
      </c>
      <c r="I32" s="11">
        <v>0</v>
      </c>
      <c r="J32" s="11">
        <v>0</v>
      </c>
      <c r="K32" s="8">
        <f t="shared" ca="1" si="3"/>
        <v>1</v>
      </c>
      <c r="L32" s="12">
        <f t="shared" ca="1" si="5"/>
        <v>0</v>
      </c>
      <c r="M32" s="13">
        <f t="shared" ca="1" si="4"/>
        <v>0</v>
      </c>
    </row>
    <row r="33" spans="1:13" x14ac:dyDescent="0.25">
      <c r="A33" s="4" t="s">
        <v>76</v>
      </c>
      <c r="B33" s="5" t="s">
        <v>77</v>
      </c>
      <c r="C33" s="6"/>
      <c r="D33" s="6"/>
      <c r="E33" s="7">
        <v>72000000</v>
      </c>
      <c r="F33" s="8">
        <f t="shared" ca="1" si="0"/>
        <v>1</v>
      </c>
      <c r="G33" s="9">
        <v>60000030</v>
      </c>
      <c r="H33" s="10">
        <f t="shared" si="1"/>
        <v>11999970</v>
      </c>
      <c r="I33" s="11">
        <v>0</v>
      </c>
      <c r="J33" s="11">
        <v>0</v>
      </c>
      <c r="K33" s="8">
        <f t="shared" ca="1" si="3"/>
        <v>1</v>
      </c>
      <c r="L33" s="12">
        <f t="shared" ca="1" si="5"/>
        <v>0</v>
      </c>
      <c r="M33" s="13">
        <f t="shared" ca="1" si="4"/>
        <v>0</v>
      </c>
    </row>
    <row r="34" spans="1:13" x14ac:dyDescent="0.25">
      <c r="A34" s="4" t="s">
        <v>78</v>
      </c>
      <c r="B34" s="5" t="s">
        <v>79</v>
      </c>
      <c r="C34" s="6">
        <v>45994</v>
      </c>
      <c r="D34" s="6">
        <v>46358</v>
      </c>
      <c r="E34" s="7">
        <v>20660000</v>
      </c>
      <c r="F34" s="8">
        <f t="shared" ca="1" si="0"/>
        <v>0.30494505494505497</v>
      </c>
      <c r="G34" s="9">
        <v>60000031</v>
      </c>
      <c r="H34" s="10">
        <f t="shared" si="1"/>
        <v>-39340031</v>
      </c>
      <c r="I34" s="11">
        <v>0</v>
      </c>
      <c r="J34" s="11">
        <v>0</v>
      </c>
      <c r="K34" s="8">
        <f t="shared" ca="1" si="3"/>
        <v>0.30494505494505497</v>
      </c>
      <c r="L34" s="12">
        <f t="shared" ca="1" si="5"/>
        <v>0</v>
      </c>
      <c r="M34" s="13">
        <f t="shared" ca="1" si="4"/>
        <v>0</v>
      </c>
    </row>
    <row r="35" spans="1:13" x14ac:dyDescent="0.25">
      <c r="A35" s="4" t="s">
        <v>80</v>
      </c>
      <c r="B35" s="5" t="s">
        <v>81</v>
      </c>
      <c r="C35" s="6">
        <v>45994</v>
      </c>
      <c r="D35" s="6">
        <v>46176</v>
      </c>
      <c r="E35" s="7">
        <v>48000000</v>
      </c>
      <c r="F35" s="8">
        <f t="shared" ca="1" si="0"/>
        <v>0.60989010989010994</v>
      </c>
      <c r="G35" s="9">
        <v>60000032</v>
      </c>
      <c r="H35" s="10">
        <f t="shared" si="1"/>
        <v>-12000032</v>
      </c>
      <c r="I35" s="11">
        <v>0</v>
      </c>
      <c r="J35" s="11">
        <v>0</v>
      </c>
      <c r="K35" s="8">
        <f t="shared" ca="1" si="3"/>
        <v>0.60989010989010994</v>
      </c>
      <c r="L35" s="12">
        <f t="shared" ca="1" si="5"/>
        <v>0</v>
      </c>
      <c r="M35" s="13">
        <f t="shared" ca="1" si="4"/>
        <v>0</v>
      </c>
    </row>
    <row r="36" spans="1:13" x14ac:dyDescent="0.25">
      <c r="A36" s="4" t="s">
        <v>82</v>
      </c>
      <c r="B36" s="5" t="s">
        <v>83</v>
      </c>
      <c r="C36" s="6">
        <v>46000</v>
      </c>
      <c r="D36" s="6">
        <v>46089</v>
      </c>
      <c r="E36" s="7">
        <v>29833300</v>
      </c>
      <c r="F36" s="8">
        <f t="shared" ca="1" si="0"/>
        <v>1</v>
      </c>
      <c r="G36" s="9">
        <v>60000033</v>
      </c>
      <c r="H36" s="10">
        <f t="shared" si="1"/>
        <v>-30166733</v>
      </c>
      <c r="I36" s="11">
        <v>0</v>
      </c>
      <c r="J36" s="11">
        <v>0</v>
      </c>
      <c r="K36" s="8">
        <f t="shared" ca="1" si="3"/>
        <v>1</v>
      </c>
      <c r="L36" s="12">
        <f t="shared" ca="1" si="5"/>
        <v>0</v>
      </c>
      <c r="M36" s="13">
        <f t="shared" ca="1" si="4"/>
        <v>0</v>
      </c>
    </row>
    <row r="37" spans="1:13" x14ac:dyDescent="0.25">
      <c r="A37" s="4" t="s">
        <v>84</v>
      </c>
      <c r="B37" s="5" t="s">
        <v>85</v>
      </c>
      <c r="C37" s="6">
        <v>45993</v>
      </c>
      <c r="D37" s="6">
        <v>46054</v>
      </c>
      <c r="E37" s="7">
        <v>28000000</v>
      </c>
      <c r="F37" s="8">
        <f t="shared" ca="1" si="0"/>
        <v>1</v>
      </c>
      <c r="G37" s="9">
        <v>60000034</v>
      </c>
      <c r="H37" s="10">
        <f t="shared" si="1"/>
        <v>-32000034</v>
      </c>
      <c r="I37" s="11">
        <v>0</v>
      </c>
      <c r="J37" s="11">
        <v>0</v>
      </c>
      <c r="K37" s="8">
        <f t="shared" ca="1" si="3"/>
        <v>1</v>
      </c>
      <c r="L37" s="12">
        <f t="shared" ca="1" si="5"/>
        <v>0</v>
      </c>
      <c r="M37" s="13">
        <f t="shared" ca="1" si="4"/>
        <v>0</v>
      </c>
    </row>
    <row r="38" spans="1:13" x14ac:dyDescent="0.25">
      <c r="A38" s="4" t="s">
        <v>86</v>
      </c>
      <c r="B38" s="5" t="s">
        <v>87</v>
      </c>
      <c r="C38" s="6">
        <v>45994</v>
      </c>
      <c r="D38" s="6">
        <v>46046</v>
      </c>
      <c r="E38" s="7">
        <v>13866666</v>
      </c>
      <c r="F38" s="8">
        <f t="shared" ca="1" si="0"/>
        <v>1</v>
      </c>
      <c r="G38" s="9">
        <v>60000035</v>
      </c>
      <c r="H38" s="10">
        <f t="shared" si="1"/>
        <v>-46133369</v>
      </c>
      <c r="I38" s="11">
        <v>0</v>
      </c>
      <c r="J38" s="11">
        <v>0</v>
      </c>
      <c r="K38" s="8">
        <f t="shared" ca="1" si="3"/>
        <v>1</v>
      </c>
      <c r="L38" s="12">
        <f t="shared" ca="1" si="5"/>
        <v>0</v>
      </c>
      <c r="M38" s="13">
        <f t="shared" ca="1" si="4"/>
        <v>0</v>
      </c>
    </row>
    <row r="39" spans="1:13" x14ac:dyDescent="0.25">
      <c r="A39" s="4" t="s">
        <v>88</v>
      </c>
      <c r="B39" s="5" t="s">
        <v>89</v>
      </c>
      <c r="C39" s="6">
        <v>45993</v>
      </c>
      <c r="D39" s="6">
        <v>46035</v>
      </c>
      <c r="E39" s="7">
        <v>11900000</v>
      </c>
      <c r="F39" s="8">
        <f t="shared" ca="1" si="0"/>
        <v>1</v>
      </c>
      <c r="G39" s="9">
        <v>60000036</v>
      </c>
      <c r="H39" s="10">
        <f t="shared" si="1"/>
        <v>-48100036</v>
      </c>
      <c r="I39" s="11">
        <v>0</v>
      </c>
      <c r="J39" s="11">
        <v>0</v>
      </c>
      <c r="K39" s="8">
        <f t="shared" ca="1" si="3"/>
        <v>1</v>
      </c>
      <c r="L39" s="12">
        <f t="shared" ca="1" si="5"/>
        <v>0</v>
      </c>
      <c r="M39" s="13">
        <f t="shared" ca="1" si="4"/>
        <v>0</v>
      </c>
    </row>
  </sheetData>
  <conditionalFormatting sqref="A1">
    <cfRule type="duplicateValues" dxfId="35" priority="36"/>
  </conditionalFormatting>
  <conditionalFormatting sqref="A2:A39">
    <cfRule type="duplicateValues" dxfId="34" priority="29"/>
    <cfRule type="duplicateValues" dxfId="33" priority="30"/>
  </conditionalFormatting>
  <conditionalFormatting sqref="A2:A39">
    <cfRule type="duplicateValues" dxfId="32" priority="31"/>
    <cfRule type="duplicateValues" dxfId="31" priority="32"/>
    <cfRule type="duplicateValues" dxfId="30" priority="33"/>
    <cfRule type="duplicateValues" dxfId="29" priority="34"/>
    <cfRule type="duplicateValues" dxfId="28" priority="35"/>
  </conditionalFormatting>
  <conditionalFormatting sqref="A2:A39">
    <cfRule type="duplicateValues" dxfId="27" priority="25"/>
    <cfRule type="duplicateValues" dxfId="26" priority="26"/>
    <cfRule type="duplicateValues" dxfId="25" priority="27"/>
    <cfRule type="duplicateValues" dxfId="24" priority="28"/>
  </conditionalFormatting>
  <conditionalFormatting sqref="A2">
    <cfRule type="duplicateValues" dxfId="23" priority="21"/>
    <cfRule type="duplicateValues" dxfId="22" priority="22"/>
    <cfRule type="duplicateValues" dxfId="21" priority="23"/>
    <cfRule type="duplicateValues" dxfId="20" priority="24"/>
  </conditionalFormatting>
  <conditionalFormatting sqref="A3">
    <cfRule type="duplicateValues" dxfId="19" priority="17"/>
    <cfRule type="duplicateValues" dxfId="18" priority="18"/>
    <cfRule type="duplicateValues" dxfId="17" priority="19"/>
    <cfRule type="duplicateValues" dxfId="16" priority="20"/>
  </conditionalFormatting>
  <conditionalFormatting sqref="A4">
    <cfRule type="duplicateValues" dxfId="15" priority="13"/>
    <cfRule type="duplicateValues" dxfId="14" priority="14"/>
    <cfRule type="duplicateValues" dxfId="13" priority="15"/>
    <cfRule type="duplicateValues" dxfId="12" priority="16"/>
  </conditionalFormatting>
  <conditionalFormatting sqref="A5">
    <cfRule type="duplicateValues" dxfId="11" priority="9"/>
    <cfRule type="duplicateValues" dxfId="10" priority="10"/>
    <cfRule type="duplicateValues" dxfId="9" priority="11"/>
    <cfRule type="duplicateValues" dxfId="8" priority="12"/>
  </conditionalFormatting>
  <conditionalFormatting sqref="A6">
    <cfRule type="duplicateValues" dxfId="7" priority="5"/>
    <cfRule type="duplicateValues" dxfId="6" priority="6"/>
    <cfRule type="duplicateValues" dxfId="5" priority="7"/>
    <cfRule type="duplicateValues" dxfId="4" priority="8"/>
  </conditionalFormatting>
  <conditionalFormatting sqref="A7:A39">
    <cfRule type="duplicateValues" dxfId="3" priority="1"/>
    <cfRule type="duplicateValues" dxfId="2" priority="2"/>
    <cfRule type="duplicateValues" dxfId="1" priority="3"/>
    <cfRule type="duplicateValues" dxfId="0" priority="4"/>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NOVIEMBRE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Ocampo Fajardo</dc:creator>
  <cp:lastModifiedBy>Henry Ocampo Fajardo</cp:lastModifiedBy>
  <dcterms:created xsi:type="dcterms:W3CDTF">2026-03-24T05:07:14Z</dcterms:created>
  <dcterms:modified xsi:type="dcterms:W3CDTF">2026-03-24T05:07:40Z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2026-03-24T05:07:20Z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0d195195-9477-45a3-ba20-58333310ac9c</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