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5/EJECUCIONES 2025/EJECUCIONES/2025-09/"/>
    </mc:Choice>
  </mc:AlternateContent>
  <xr:revisionPtr revIDLastSave="6" documentId="8_{7F6FCCAC-6BE7-48BF-92D7-4B086EB554D6}" xr6:coauthVersionLast="47" xr6:coauthVersionMax="47" xr10:uidLastSave="{ECE0C00B-DAFE-425A-B1F3-0429374C9962}"/>
  <bookViews>
    <workbookView xWindow="-108" yWindow="-108" windowWidth="23256" windowHeight="12576" xr2:uid="{00000000-000D-0000-FFFF-FFFF00000000}"/>
  </bookViews>
  <sheets>
    <sheet name="Ejecución Ingresos" sheetId="4" r:id="rId1"/>
    <sheet name="Ejecución Gastos" sheetId="1" r:id="rId2"/>
    <sheet name="Ejecucion Reserva Ingresos" sheetId="2" r:id="rId3"/>
    <sheet name="Ejecución Reservas 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7" i="2" l="1"/>
  <c r="S37" i="2" s="1"/>
  <c r="E37" i="2"/>
  <c r="D37" i="2"/>
  <c r="R36" i="2"/>
  <c r="S36" i="2" s="1"/>
  <c r="Q36" i="2"/>
  <c r="Q35" i="2" s="1"/>
  <c r="Q38" i="2" s="1"/>
  <c r="Q40" i="2" s="1"/>
  <c r="P36" i="2"/>
  <c r="P35" i="2" s="1"/>
  <c r="P38" i="2" s="1"/>
  <c r="P40" i="2" s="1"/>
  <c r="O36" i="2"/>
  <c r="N36" i="2"/>
  <c r="M36" i="2"/>
  <c r="M35" i="2" s="1"/>
  <c r="M38" i="2" s="1"/>
  <c r="M40" i="2" s="1"/>
  <c r="L36" i="2"/>
  <c r="L35" i="2" s="1"/>
  <c r="L38" i="2" s="1"/>
  <c r="L40" i="2" s="1"/>
  <c r="K36" i="2"/>
  <c r="J36" i="2"/>
  <c r="I36" i="2"/>
  <c r="I35" i="2" s="1"/>
  <c r="I38" i="2" s="1"/>
  <c r="I40" i="2" s="1"/>
  <c r="H36" i="2"/>
  <c r="H35" i="2" s="1"/>
  <c r="H38" i="2" s="1"/>
  <c r="H40" i="2" s="1"/>
  <c r="G36" i="2"/>
  <c r="F36" i="2"/>
  <c r="E36" i="2"/>
  <c r="D36" i="2"/>
  <c r="D35" i="2" s="1"/>
  <c r="D38" i="2" s="1"/>
  <c r="D40" i="2" s="1"/>
  <c r="C36" i="2"/>
  <c r="R35" i="2"/>
  <c r="O35" i="2"/>
  <c r="O38" i="2" s="1"/>
  <c r="O40" i="2" s="1"/>
  <c r="N35" i="2"/>
  <c r="N38" i="2" s="1"/>
  <c r="N40" i="2" s="1"/>
  <c r="K35" i="2"/>
  <c r="K38" i="2" s="1"/>
  <c r="K40" i="2" s="1"/>
  <c r="J35" i="2"/>
  <c r="J38" i="2" s="1"/>
  <c r="J40" i="2" s="1"/>
  <c r="G35" i="2"/>
  <c r="G38" i="2" s="1"/>
  <c r="G40" i="2" s="1"/>
  <c r="F35" i="2"/>
  <c r="F38" i="2" s="1"/>
  <c r="F40" i="2" s="1"/>
  <c r="C35" i="2"/>
  <c r="C38" i="2" s="1"/>
  <c r="C40" i="2" s="1"/>
  <c r="L30" i="2"/>
  <c r="K30" i="2"/>
  <c r="J30" i="2"/>
  <c r="I30" i="2"/>
  <c r="H30" i="2"/>
  <c r="R30" i="2" s="1"/>
  <c r="D30" i="2"/>
  <c r="C30" i="2"/>
  <c r="E30" i="2" s="1"/>
  <c r="Q29" i="2"/>
  <c r="M29" i="2"/>
  <c r="L29" i="2"/>
  <c r="K29" i="2"/>
  <c r="J29" i="2"/>
  <c r="I29" i="2"/>
  <c r="H29" i="2"/>
  <c r="G29" i="2"/>
  <c r="R29" i="2" s="1"/>
  <c r="S29" i="2" s="1"/>
  <c r="F29" i="2"/>
  <c r="D29" i="2"/>
  <c r="C29" i="2"/>
  <c r="E29" i="2" s="1"/>
  <c r="R28" i="2"/>
  <c r="E28" i="2"/>
  <c r="Q27" i="2"/>
  <c r="Q26" i="2" s="1"/>
  <c r="P27" i="2"/>
  <c r="O27" i="2"/>
  <c r="N27" i="2"/>
  <c r="M27" i="2"/>
  <c r="M26" i="2" s="1"/>
  <c r="L27" i="2"/>
  <c r="K27" i="2"/>
  <c r="J27" i="2"/>
  <c r="I27" i="2"/>
  <c r="I26" i="2" s="1"/>
  <c r="H27" i="2"/>
  <c r="G27" i="2"/>
  <c r="F27" i="2"/>
  <c r="R27" i="2" s="1"/>
  <c r="E27" i="2"/>
  <c r="D27" i="2"/>
  <c r="C27" i="2"/>
  <c r="P26" i="2"/>
  <c r="O26" i="2"/>
  <c r="N26" i="2"/>
  <c r="L26" i="2"/>
  <c r="K26" i="2"/>
  <c r="J26" i="2"/>
  <c r="H26" i="2"/>
  <c r="G26" i="2"/>
  <c r="F26" i="2"/>
  <c r="D26" i="2"/>
  <c r="C26" i="2"/>
  <c r="E26" i="2" s="1"/>
  <c r="R25" i="2"/>
  <c r="C25" i="2"/>
  <c r="E25" i="2" s="1"/>
  <c r="S25" i="2" s="1"/>
  <c r="R24" i="2"/>
  <c r="E24" i="2"/>
  <c r="Q23" i="2"/>
  <c r="Q22" i="2" s="1"/>
  <c r="Q21" i="2" s="1"/>
  <c r="Q31" i="2" s="1"/>
  <c r="Q33" i="2" s="1"/>
  <c r="Q41" i="2" s="1"/>
  <c r="P23" i="2"/>
  <c r="O23" i="2"/>
  <c r="N23" i="2"/>
  <c r="M23" i="2"/>
  <c r="M22" i="2" s="1"/>
  <c r="M21" i="2" s="1"/>
  <c r="M31" i="2" s="1"/>
  <c r="M33" i="2" s="1"/>
  <c r="M41" i="2" s="1"/>
  <c r="L23" i="2"/>
  <c r="K23" i="2"/>
  <c r="J23" i="2"/>
  <c r="I23" i="2"/>
  <c r="I22" i="2" s="1"/>
  <c r="I21" i="2" s="1"/>
  <c r="I31" i="2" s="1"/>
  <c r="I33" i="2" s="1"/>
  <c r="I41" i="2" s="1"/>
  <c r="H23" i="2"/>
  <c r="G23" i="2"/>
  <c r="F23" i="2"/>
  <c r="R23" i="2" s="1"/>
  <c r="D23" i="2"/>
  <c r="P22" i="2"/>
  <c r="O22" i="2"/>
  <c r="N22" i="2"/>
  <c r="N21" i="2" s="1"/>
  <c r="N31" i="2" s="1"/>
  <c r="N33" i="2" s="1"/>
  <c r="L22" i="2"/>
  <c r="K22" i="2"/>
  <c r="J22" i="2"/>
  <c r="J21" i="2" s="1"/>
  <c r="J31" i="2" s="1"/>
  <c r="J33" i="2" s="1"/>
  <c r="J41" i="2" s="1"/>
  <c r="H22" i="2"/>
  <c r="G22" i="2"/>
  <c r="F22" i="2"/>
  <c r="D22" i="2"/>
  <c r="P21" i="2"/>
  <c r="P31" i="2" s="1"/>
  <c r="P33" i="2" s="1"/>
  <c r="O21" i="2"/>
  <c r="O31" i="2" s="1"/>
  <c r="O33" i="2" s="1"/>
  <c r="O41" i="2" s="1"/>
  <c r="L21" i="2"/>
  <c r="L31" i="2" s="1"/>
  <c r="L33" i="2" s="1"/>
  <c r="K21" i="2"/>
  <c r="K31" i="2" s="1"/>
  <c r="K33" i="2" s="1"/>
  <c r="K41" i="2" s="1"/>
  <c r="H21" i="2"/>
  <c r="H31" i="2" s="1"/>
  <c r="H33" i="2" s="1"/>
  <c r="G21" i="2"/>
  <c r="G31" i="2" s="1"/>
  <c r="G33" i="2" s="1"/>
  <c r="G41" i="2" s="1"/>
  <c r="D21" i="2"/>
  <c r="D31" i="2" s="1"/>
  <c r="D33" i="2" s="1"/>
  <c r="H41" i="2" l="1"/>
  <c r="S30" i="2"/>
  <c r="D41" i="2"/>
  <c r="L41" i="2"/>
  <c r="R22" i="2"/>
  <c r="R26" i="2"/>
  <c r="S26" i="2" s="1"/>
  <c r="E40" i="2"/>
  <c r="P41" i="2"/>
  <c r="N41" i="2"/>
  <c r="C23" i="2"/>
  <c r="F21" i="2"/>
  <c r="R38" i="2"/>
  <c r="E35" i="2"/>
  <c r="E38" i="2" s="1"/>
  <c r="E23" i="2" l="1"/>
  <c r="S23" i="2" s="1"/>
  <c r="C22" i="2"/>
  <c r="S35" i="2"/>
  <c r="R40" i="2"/>
  <c r="S40" i="2" s="1"/>
  <c r="S38" i="2"/>
  <c r="F31" i="2"/>
  <c r="F33" i="2" s="1"/>
  <c r="R21" i="2"/>
  <c r="R31" i="2" l="1"/>
  <c r="F41" i="2"/>
  <c r="R33" i="2"/>
  <c r="E22" i="2"/>
  <c r="S22" i="2" s="1"/>
  <c r="C21" i="2"/>
  <c r="R41" i="2" l="1"/>
  <c r="C31" i="2"/>
  <c r="C33" i="2" s="1"/>
  <c r="C41" i="2" s="1"/>
  <c r="E21" i="2"/>
  <c r="E31" i="2" l="1"/>
  <c r="S21" i="2"/>
  <c r="E33" i="2" l="1"/>
  <c r="S31" i="2"/>
  <c r="E41" i="2" l="1"/>
  <c r="S41" i="2" s="1"/>
  <c r="S33" i="2"/>
</calcChain>
</file>

<file path=xl/sharedStrings.xml><?xml version="1.0" encoding="utf-8"?>
<sst xmlns="http://schemas.openxmlformats.org/spreadsheetml/2006/main" count="1536" uniqueCount="832">
  <si>
    <t>ENTIDAD:     0228 UNIDAD ADMINISTRATIVA ESPECIAL DE SERVICIOS PÚBLICOS - UAESP</t>
  </si>
  <si>
    <t>MES:                           SEPTIEMBRE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</si>
  <si>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</si>
  <si>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</si>
  <si>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</si>
  <si>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</si>
  <si>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</si>
  <si>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</si>
  <si>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</si>
  <si>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</si>
  <si>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</si>
  <si>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</si>
  <si>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</si>
  <si>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</si>
  <si>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</si>
  <si>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</si>
  <si>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</si>
  <si>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</si>
  <si>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</si>
  <si>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</si>
  <si>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</si>
  <si>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</si>
  <si>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</si>
  <si>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</si>
  <si>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</si>
  <si>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</si>
  <si>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</si>
  <si>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</si>
  <si>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</si>
  <si>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</si>
  <si>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</si>
  <si>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</si>
  <si>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</si>
  <si>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</si>
  <si>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</si>
  <si>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</si>
  <si>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</si>
  <si>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</si>
  <si>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</si>
  <si>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</si>
  <si>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</si>
  <si>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</si>
  <si>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</si>
  <si>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</si>
  <si>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</si>
  <si>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</si>
  <si>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</si>
  <si>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</si>
  <si>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</si>
  <si>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</si>
  <si>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</si>
  <si>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</si>
  <si>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</si>
  <si>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</si>
  <si>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</si>
  <si>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</si>
  <si>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</si>
  <si>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</si>
  <si>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</si>
  <si>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</si>
  <si>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</si>
  <si>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</si>
  <si>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</si>
  <si>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</si>
  <si>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</si>
  <si>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</si>
  <si>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</si>
  <si>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</si>
  <si>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</si>
  <si>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</si>
  <si>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</si>
  <si>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</si>
  <si>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</si>
  <si>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</si>
  <si>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</si>
  <si>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</si>
  <si>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</si>
  <si>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</si>
  <si>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</si>
  <si>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</si>
  <si>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</si>
  <si>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</si>
  <si>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</si>
  <si>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</si>
  <si>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</si>
  <si>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</si>
  <si>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</si>
  <si>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</si>
  <si>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</si>
  <si>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</si>
  <si>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</si>
  <si>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</si>
  <si>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</si>
  <si>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</si>
  <si>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</si>
  <si>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</si>
  <si>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</si>
  <si>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</si>
  <si>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</si>
  <si>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</si>
  <si>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</si>
  <si>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</si>
  <si>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</si>
  <si>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</si>
  <si>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</si>
  <si>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</si>
  <si>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</si>
  <si>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</si>
  <si>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</si>
  <si>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</si>
  <si>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</si>
  <si>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</si>
  <si>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</si>
  <si>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</si>
  <si>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</si>
  <si>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</si>
  <si>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</si>
  <si>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</si>
  <si>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</si>
  <si>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</si>
  <si>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</si>
  <si>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</si>
  <si>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O21201010030503</t>
  </si>
  <si>
    <t>Radiorreceptores y receptores de televisión; aparatos para la grabación y reproducción de sonido y video; micrófonos, altavoces, amplificadores, etc.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</si>
  <si>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</si>
  <si>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</si>
  <si>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</si>
  <si>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</si>
  <si>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</si>
  <si>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</si>
  <si>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</si>
  <si>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</si>
  <si>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</si>
  <si>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</si>
  <si>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</si>
  <si>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</si>
  <si>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</si>
  <si>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</si>
  <si>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O212020100204</t>
  </si>
  <si>
    <t>Bebidas</t>
  </si>
  <si>
    <t>O2120201002042441001</t>
  </si>
  <si>
    <t>Agua purificada (envasada)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</si>
  <si>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</si>
  <si>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</si>
  <si>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</si>
  <si>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</si>
  <si>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O2120201002072719002</t>
  </si>
  <si>
    <t>Estandartes y banderas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</si>
  <si>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</si>
  <si>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</si>
  <si>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</si>
  <si>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</si>
  <si>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</si>
  <si>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</si>
  <si>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</si>
  <si>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</si>
  <si>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</si>
  <si>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</si>
  <si>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</si>
  <si>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</si>
  <si>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O2120201002082824401</t>
  </si>
  <si>
    <t>Guantes plásticos desechables</t>
  </si>
  <si>
    <t>O2120201002082826207</t>
  </si>
  <si>
    <t>Boinas y cachuchas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</si>
  <si>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</si>
  <si>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</si>
  <si>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</si>
  <si>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</si>
  <si>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</si>
  <si>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</si>
  <si>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O2120201002092951001</t>
  </si>
  <si>
    <t>Botas de caucho y/o plástico con puntera y/o plantilla de acero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</si>
  <si>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</si>
  <si>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</si>
  <si>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</si>
  <si>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</si>
  <si>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O2120201003013143101</t>
  </si>
  <si>
    <t>Tableros de particulas de madera aglomerada</t>
  </si>
  <si>
    <t>O212020100302</t>
  </si>
  <si>
    <t>Pasta o pulpa, papel y productos de papel; impresos y artículos similares</t>
  </si>
  <si>
    <t>O2120201003023212901</t>
  </si>
  <si>
    <t>Papel bond</t>
  </si>
  <si>
    <t>O2120201003023215305</t>
  </si>
  <si>
    <t>Cajas de cartón liso</t>
  </si>
  <si>
    <t>O2120201003023215307</t>
  </si>
  <si>
    <t>Cajas de cartón litografiadas</t>
  </si>
  <si>
    <t>O2120201003023269005</t>
  </si>
  <si>
    <t>Tiquetes para transporte aéreo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</si>
  <si>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</si>
  <si>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</si>
  <si>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</si>
  <si>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</si>
  <si>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</si>
  <si>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</si>
  <si>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</si>
  <si>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</si>
  <si>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O212020100304</t>
  </si>
  <si>
    <t>Químicos básicos</t>
  </si>
  <si>
    <t>O2120201003043413999</t>
  </si>
  <si>
    <t> Alcoholes n.c.p.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</si>
  <si>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</si>
  <si>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</si>
  <si>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</si>
  <si>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</si>
  <si>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</si>
  <si>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</si>
  <si>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O2120201003053511033</t>
  </si>
  <si>
    <t>Estuco</t>
  </si>
  <si>
    <t>O2120201003053511035</t>
  </si>
  <si>
    <t>Diluyentes para pinturas</t>
  </si>
  <si>
    <t>O2120201003053529901</t>
  </si>
  <si>
    <t>Botiquines para emergencia</t>
  </si>
  <si>
    <t>O2120201003053544203</t>
  </si>
  <si>
    <t>Mezclas químicas para extintores</t>
  </si>
  <si>
    <t>O212020100306</t>
  </si>
  <si>
    <t>Productos de caucho y plástico</t>
  </si>
  <si>
    <t>O2120201003063611101</t>
  </si>
  <si>
    <t>Llantas de caucho para automóviles</t>
  </si>
  <si>
    <t>O2120201003063611301</t>
  </si>
  <si>
    <t>Llantas de caucho para buses y camiones</t>
  </si>
  <si>
    <t>O2120201003063626004</t>
  </si>
  <si>
    <t>Guantes de cirugía</t>
  </si>
  <si>
    <t>O2120201003063692001</t>
  </si>
  <si>
    <t>Cintas aislantes</t>
  </si>
  <si>
    <t>O2120201003063692004</t>
  </si>
  <si>
    <t>Cinta plástica reflectiva</t>
  </si>
  <si>
    <t>O2120201003063693002</t>
  </si>
  <si>
    <t>Asientos de material plástico para sanitarios</t>
  </si>
  <si>
    <t>O2120201003063697101</t>
  </si>
  <si>
    <t>Cascos para obreros</t>
  </si>
  <si>
    <t>O2120201003063698001</t>
  </si>
  <si>
    <t>Canaletas plasticas para lineas de conducción eléctrica</t>
  </si>
  <si>
    <t>O2120201003063699006</t>
  </si>
  <si>
    <t>Ganchos legajadores plásticos</t>
  </si>
  <si>
    <t>O2120201003063699023</t>
  </si>
  <si>
    <t>Respiradores plásticos para protección</t>
  </si>
  <si>
    <t>O2120201003063699043</t>
  </si>
  <si>
    <t>Sábanas (colchonetas) en material plástico</t>
  </si>
  <si>
    <t>O2120201003063699046</t>
  </si>
  <si>
    <t>Señales viales en material plástico</t>
  </si>
  <si>
    <t>O212020100308</t>
  </si>
  <si>
    <t>Muebles; otros bienes transportables n.c.p.</t>
  </si>
  <si>
    <t>O2120201003083811106</t>
  </si>
  <si>
    <t>Sillas metálicas giratorias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</si>
  <si>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</si>
  <si>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</si>
  <si>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</si>
  <si>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</si>
  <si>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</si>
  <si>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</si>
  <si>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O2120201003083899311</t>
  </si>
  <si>
    <t>Rodillos para pintar</t>
  </si>
  <si>
    <t>O2120201003083899913</t>
  </si>
  <si>
    <t>Termos de material plástico</t>
  </si>
  <si>
    <t>O2120201003083899918</t>
  </si>
  <si>
    <t>Guantes industriales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</si>
  <si>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</si>
  <si>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</si>
  <si>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</si>
  <si>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</si>
  <si>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</si>
  <si>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</si>
  <si>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O2120201004024291501</t>
  </si>
  <si>
    <t>Tajalápices de bolsillo</t>
  </si>
  <si>
    <t>O2120201004024292119</t>
  </si>
  <si>
    <t>Destornilladores</t>
  </si>
  <si>
    <t>O2120201004024292120</t>
  </si>
  <si>
    <t>Martillos</t>
  </si>
  <si>
    <t>O2120201004024292122</t>
  </si>
  <si>
    <t>Brocas-barrenas</t>
  </si>
  <si>
    <t>O2120201004024292123</t>
  </si>
  <si>
    <t>Llaves de ajuste fijas</t>
  </si>
  <si>
    <t>O2120201004024292124</t>
  </si>
  <si>
    <t>Llaves de ajuste graduables</t>
  </si>
  <si>
    <t>O2120201004024294401</t>
  </si>
  <si>
    <t>Tornillos de hierro o acero</t>
  </si>
  <si>
    <t>O2120201004024294403</t>
  </si>
  <si>
    <t>Tuercas y arandelas de hierro o acero</t>
  </si>
  <si>
    <t>O2120201004024294408</t>
  </si>
  <si>
    <t>Clavos y puntillas de hierro o acero</t>
  </si>
  <si>
    <t>O2120201004024294411</t>
  </si>
  <si>
    <t>Remaches</t>
  </si>
  <si>
    <t>O2120201004024299203</t>
  </si>
  <si>
    <t>Cerraduras para puertas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</si>
  <si>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</si>
  <si>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</si>
  <si>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</si>
  <si>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</si>
  <si>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</si>
  <si>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</si>
  <si>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O2120201004024299991</t>
  </si>
  <si>
    <t>Artículos n.c.p. de ferretería y cerrajería</t>
  </si>
  <si>
    <t>O212020100403</t>
  </si>
  <si>
    <t>Máquinas para uso general</t>
  </si>
  <si>
    <t>O2120201004034357004</t>
  </si>
  <si>
    <t>Partes y accesorios para ascensores</t>
  </si>
  <si>
    <t>O212020100404</t>
  </si>
  <si>
    <t>Maquinaria para usos especiales</t>
  </si>
  <si>
    <t>O2120201004044483101</t>
  </si>
  <si>
    <t>Partes y accesorios para grecas</t>
  </si>
  <si>
    <t>O212020100405</t>
  </si>
  <si>
    <t>O2120201004054516001</t>
  </si>
  <si>
    <t>Tajalápices de mesa</t>
  </si>
  <si>
    <t>O2120201004054516003</t>
  </si>
  <si>
    <t>Engrapadoras para oficina</t>
  </si>
  <si>
    <t>O2120201004054516004</t>
  </si>
  <si>
    <t>Perforadoras</t>
  </si>
  <si>
    <t>O2120201004054516005</t>
  </si>
  <si>
    <t>Sacaganchos</t>
  </si>
  <si>
    <t>O2120201004054516099</t>
  </si>
  <si>
    <t>Máquinas y material de oficina n.c.p.</t>
  </si>
  <si>
    <t>O21202010040545272</t>
  </si>
  <si>
    <t>Unidades removibles de almacenamiento</t>
  </si>
  <si>
    <t>O2120201004054529001</t>
  </si>
  <si>
    <t>Partes y accesorios para computadores y minicomputadores</t>
  </si>
  <si>
    <t>O212020100406</t>
  </si>
  <si>
    <t>Maquinaria y aparatos eléctricos</t>
  </si>
  <si>
    <t>O2120201004064641003</t>
  </si>
  <si>
    <t>Baterías de pilas</t>
  </si>
  <si>
    <t>O2120201004064641007</t>
  </si>
  <si>
    <t>Pilas alcalinas</t>
  </si>
  <si>
    <t>O2120201004064653101</t>
  </si>
  <si>
    <t>Linternas</t>
  </si>
  <si>
    <t>O212020100407</t>
  </si>
  <si>
    <t>O2120201004074721101</t>
  </si>
  <si>
    <t>Equipos radiotelefónicos de comunicaciones</t>
  </si>
  <si>
    <t>O2120201004074733006</t>
  </si>
  <si>
    <t>Amplificadores de sonido</t>
  </si>
  <si>
    <t>O212020100408</t>
  </si>
  <si>
    <t>Aparatos médicos, instrumentos ópticos y de precisión, relojes</t>
  </si>
  <si>
    <t>O2120201004084823206</t>
  </si>
  <si>
    <t>Reglas metálicas y de madera o plásticas para oficina y escolares</t>
  </si>
  <si>
    <t>O2120201004084824901</t>
  </si>
  <si>
    <t>Amperímetros y voltímetros</t>
  </si>
  <si>
    <t>O2120201004084825101</t>
  </si>
  <si>
    <t>Termómetros</t>
  </si>
  <si>
    <t>O2120201004084831204</t>
  </si>
  <si>
    <t>Anteojos, gafas, monogafas y similares de plástico para protección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</si>
  <si>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</si>
  <si>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</si>
  <si>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</si>
  <si>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</si>
  <si>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</si>
  <si>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</si>
  <si>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</si>
  <si>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</si>
  <si>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O2120202005040654619</t>
  </si>
  <si>
    <t>Otros servicios de instalaciones eléctricas</t>
  </si>
  <si>
    <t>O2120202005040654621</t>
  </si>
  <si>
    <t>Servicios de fontanería y plomería</t>
  </si>
  <si>
    <t>O2120202005040654699</t>
  </si>
  <si>
    <t>Otros servicios de instalación n.c.p.</t>
  </si>
  <si>
    <t>O21202020050407</t>
  </si>
  <si>
    <t>Servicios de terminación y acabado de edificios</t>
  </si>
  <si>
    <t>O2120202005040754710</t>
  </si>
  <si>
    <t>Servicios de instalación de vidrios y ventanas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</si>
  <si>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</si>
  <si>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</si>
  <si>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</si>
  <si>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</si>
  <si>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</si>
  <si>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</si>
  <si>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</si>
  <si>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</si>
  <si>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O212020200605</t>
  </si>
  <si>
    <t>Servicios de transporte de carga</t>
  </si>
  <si>
    <t>O21202020060565115</t>
  </si>
  <si>
    <t>Servicios de mudanza de muebles domésticos y de oficina y otros menajes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</si>
  <si>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</si>
  <si>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</si>
  <si>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</si>
  <si>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</si>
  <si>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</si>
  <si>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</si>
  <si>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</si>
  <si>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</si>
  <si>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</si>
  <si>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</si>
  <si>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</si>
  <si>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</si>
  <si>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</si>
  <si>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</si>
  <si>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</si>
  <si>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</si>
  <si>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</si>
  <si>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</si>
  <si>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</si>
  <si>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</si>
  <si>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</si>
  <si>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</si>
  <si>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</si>
  <si>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</si>
  <si>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</si>
  <si>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</si>
  <si>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</si>
  <si>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</si>
  <si>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</si>
  <si>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</si>
  <si>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</si>
  <si>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</si>
  <si>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</si>
  <si>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</si>
  <si>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</si>
  <si>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</si>
  <si>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</si>
  <si>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</si>
  <si>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</si>
  <si>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</si>
  <si>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</si>
  <si>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</si>
  <si>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</si>
  <si>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</si>
  <si>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</si>
  <si>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</si>
  <si>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</si>
  <si>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</si>
  <si>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</si>
  <si>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</si>
  <si>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</si>
  <si>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</si>
  <si>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</si>
  <si>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</si>
  <si>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</si>
  <si>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</si>
  <si>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</si>
  <si>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</si>
  <si>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O21202020080383121</t>
  </si>
  <si>
    <t>Servicios de relaciones públicas</t>
  </si>
  <si>
    <t>O21202020080383211</t>
  </si>
  <si>
    <t>Servicios de asesoría en arquitectura</t>
  </si>
  <si>
    <t>O21202020080383950</t>
  </si>
  <si>
    <t>Servicios de traducción e interpretación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</si>
  <si>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</si>
  <si>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</si>
  <si>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</si>
  <si>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</si>
  <si>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</si>
  <si>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</si>
  <si>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</si>
  <si>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</si>
  <si>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</si>
  <si>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</si>
  <si>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O21202020080484399</t>
  </si>
  <si>
    <t>Otros servicios de contenidos en línea (on-line) n.c.p.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</si>
  <si>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</si>
  <si>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</si>
  <si>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</si>
  <si>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</si>
  <si>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</si>
  <si>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</si>
  <si>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</si>
  <si>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</si>
  <si>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O21202020080585961</t>
  </si>
  <si>
    <t>Servicios de organización y asistencia de convenciones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</si>
  <si>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</si>
  <si>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</si>
  <si>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</si>
  <si>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</si>
  <si>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</si>
  <si>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</si>
  <si>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</si>
  <si>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</si>
  <si>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</si>
  <si>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</si>
  <si>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</si>
  <si>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</si>
  <si>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</si>
  <si>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</si>
  <si>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O2120202008078724001</t>
  </si>
  <si>
    <t>Restauración y reparación de muebles</t>
  </si>
  <si>
    <t>O212020200809</t>
  </si>
  <si>
    <t>Otros servicios de fabricación; servicios de edición, impresión y reproducción; servicios de recuperación de materiales</t>
  </si>
  <si>
    <t>O2120202008098912197</t>
  </si>
  <si>
    <t>Servicios de impresión litográfica n.c.p.</t>
  </si>
  <si>
    <t>O2120202009</t>
  </si>
  <si>
    <t>Servicios para la comunidad, sociales y personales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</si>
  <si>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</si>
  <si>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</si>
  <si>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</si>
  <si>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</si>
  <si>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</si>
  <si>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</si>
  <si>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</si>
  <si>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</si>
  <si>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</si>
  <si>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</si>
  <si>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</si>
  <si>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</si>
  <si>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</si>
  <si>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</si>
  <si>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O21202020090696990</t>
  </si>
  <si>
    <t>Otros servicios de diversión y entretenimiento n.c.p.</t>
  </si>
  <si>
    <t>O213</t>
  </si>
  <si>
    <t>Transferencias corrientes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</si>
  <si>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</si>
  <si>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</si>
  <si>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</si>
  <si>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</si>
  <si>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</si>
  <si>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</si>
  <si>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O21313</t>
  </si>
  <si>
    <t>Sentencias y conciliaciones</t>
  </si>
  <si>
    <t>O2131301</t>
  </si>
  <si>
    <t>Fallos nacionales</t>
  </si>
  <si>
    <t>O2131301001</t>
  </si>
  <si>
    <t>Sentencias</t>
  </si>
  <si>
    <t>O23</t>
  </si>
  <si>
    <t>Inversión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</si>
  <si>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</si>
  <si>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</si>
  <si>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</si>
  <si>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</si>
  <si>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</si>
  <si>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</si>
  <si>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</si>
  <si>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</si>
  <si>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</si>
  <si>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</si>
  <si>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</si>
  <si>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</si>
  <si>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</si>
  <si>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</si>
  <si>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</si>
  <si>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</si>
  <si>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</si>
  <si>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</si>
  <si>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</si>
  <si>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</si>
  <si>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</si>
  <si>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</si>
  <si>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O230117400320240302</t>
  </si>
  <si>
    <t>Fortalecimiento de la actividad de aprovechamiento en Bogotá D.C.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</si>
  <si>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</si>
  <si>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</si>
  <si>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O230117400320240321</t>
  </si>
  <si>
    <t>Implementación y transformación del Relleno Sanitario Doña Juana hacia un parque Tecnológico en manejo de residuos,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</si>
  <si>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</si>
  <si>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</si>
  <si>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</si>
  <si>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</si>
  <si>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</si>
  <si>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</si>
  <si>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SERGIO ALEJANDRO JIMENEZ GONZALEZ</t>
  </si>
  <si>
    <t>RESPONSABLE DEL PRESUPUESTO</t>
  </si>
  <si>
    <t>DOLLY ARIAS CASAS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</si>
  <si>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</si>
  <si>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</si>
  <si>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Reservas Presupuestales</t>
  </si>
  <si>
    <t>Presupuesto de Rentas e Ingresos</t>
  </si>
  <si>
    <t>Entidad: UNIDAD ADMINISTRATIVA ESPECIAL DE SERVICIOS PUBLICOS - UAESP</t>
  </si>
  <si>
    <t>Vigencia fiscal 2025</t>
  </si>
  <si>
    <t>01210020402</t>
  </si>
  <si>
    <t xml:space="preserve">      </t>
  </si>
  <si>
    <t>Código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</si>
  <si>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</si>
  <si>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</si>
  <si>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</si>
  <si>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</si>
  <si>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</si>
  <si>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</si>
  <si>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</si>
  <si>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</si>
  <si>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</si>
  <si>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</si>
  <si>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</si>
  <si>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</si>
  <si>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</si>
  <si>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</si>
  <si>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</si>
  <si>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</si>
  <si>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</si>
  <si>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</si>
  <si>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</si>
  <si>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</si>
  <si>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</si>
  <si>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Ingresos Corrientes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</si>
  <si>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</si>
  <si>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</si>
  <si>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</si>
  <si>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</si>
  <si>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</si>
  <si>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</si>
  <si>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</si>
  <si>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</si>
  <si>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</si>
  <si>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</si>
  <si>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</si>
  <si>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</si>
  <si>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</si>
  <si>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</si>
  <si>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</si>
  <si>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</si>
  <si>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</si>
  <si>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</si>
  <si>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</si>
  <si>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</si>
  <si>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</si>
  <si>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</si>
  <si>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</si>
  <si>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</si>
  <si>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</si>
  <si>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</si>
  <si>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012050204</t>
  </si>
  <si>
    <t>Recursos propios con destinacion especifica</t>
  </si>
  <si>
    <t>012050205</t>
  </si>
  <si>
    <t>Recursos propios de libre destinacion</t>
  </si>
  <si>
    <t>01210</t>
  </si>
  <si>
    <t>Recursos de Balance</t>
  </si>
  <si>
    <t>0121002</t>
  </si>
  <si>
    <t>Superavit fiscal</t>
  </si>
  <si>
    <t>012100202</t>
  </si>
  <si>
    <t>Ingresos de destinacion especifica</t>
  </si>
  <si>
    <t>012100204</t>
  </si>
  <si>
    <t>No incorporado de Vigencias Anteriores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</si>
  <si>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</si>
  <si>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</si>
  <si>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</si>
  <si>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</si>
  <si>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</si>
  <si>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</si>
  <si>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</si>
  <si>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0150101</t>
  </si>
  <si>
    <t>Vigencia</t>
  </si>
  <si>
    <t>TOTAL  RECURSOS DE BALANCE</t>
  </si>
  <si>
    <t>TOTAL  RECURSOS DE CAPITAL Y DE BALANCE</t>
  </si>
  <si>
    <t>Profesional Especializado</t>
  </si>
  <si>
    <t xml:space="preserve">Subdirectora Administrativa </t>
  </si>
  <si>
    <t>Ejercicio</t>
  </si>
  <si>
    <t>Posición 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</si>
  <si>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</si>
  <si>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</si>
  <si>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</si>
  <si>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</si>
  <si>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</si>
  <si>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</si>
  <si>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</si>
  <si>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</si>
  <si>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</si>
  <si>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</si>
  <si>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2025</t>
  </si>
  <si>
    <t>1</t>
  </si>
  <si>
    <t>TOTALES</t>
  </si>
  <si>
    <t>F</t>
  </si>
  <si>
    <t>O21102</t>
  </si>
  <si>
    <t>Personal supernumerario y planta temporal</t>
  </si>
  <si>
    <t>O2110201</t>
  </si>
  <si>
    <t>O2110201001</t>
  </si>
  <si>
    <t>O211020100101</t>
  </si>
  <si>
    <t>O211020100108</t>
  </si>
  <si>
    <t>O21102010010801</t>
  </si>
  <si>
    <t>O2110202</t>
  </si>
  <si>
    <t>O2110202001</t>
  </si>
  <si>
    <t>O211020200101</t>
  </si>
  <si>
    <t>O</t>
  </si>
  <si>
    <t>H</t>
  </si>
  <si>
    <t>O230116</t>
  </si>
  <si>
    <t>Un Nuevo Contrato Social y Ambiental para la Bogotá del Siglo XXI</t>
  </si>
  <si>
    <t>O23011602</t>
  </si>
  <si>
    <t>Cambiar nuestros hábitos de vida para reverdecer a Bogotá y adaptarnos y mitigar la crisis climática</t>
  </si>
  <si>
    <t>O2301160237</t>
  </si>
  <si>
    <t>Provisión y mejoramiento de servicios públicos</t>
  </si>
  <si>
    <t>O23011602370000007644</t>
  </si>
  <si>
    <t>Ampliación Gestión para la planeación, ampliación y revitalización de los servicios funerarios prestados en los cementerios de propiedad del distrito capital Bogotá</t>
  </si>
  <si>
    <t>O232020200991191</t>
  </si>
  <si>
    <t>Servicios administrativos relacionados con los trabajadores estatales</t>
  </si>
  <si>
    <t>O2301160238</t>
  </si>
  <si>
    <t>Ecoeficiencia, reciclaje, manejo de residuos e inclusión de la población recicladora</t>
  </si>
  <si>
    <t>O23011602380000007569</t>
  </si>
  <si>
    <t>Transformación Gestión integral de residuos sólidos hacia una cultura de aprovechamiento y valorización de residuos en el distrito capital Bogotá</t>
  </si>
  <si>
    <t>O232020200664119</t>
  </si>
  <si>
    <t>Otros servicios de transporte terrestre local de pasajeros n.c.p.</t>
  </si>
  <si>
    <t>O232020200772112</t>
  </si>
  <si>
    <t>O232020200991123</t>
  </si>
  <si>
    <t>Servicios de la administración pública relacionados con la vivienda e infraestructura de servicios públicos</t>
  </si>
  <si>
    <t>O232020200994239</t>
  </si>
  <si>
    <t>O232020200994332</t>
  </si>
  <si>
    <t>Otros servicios de relleno sanitario para desechos no peligrosos</t>
  </si>
  <si>
    <t>O23011603</t>
  </si>
  <si>
    <t>Inspirar confianza y legitimidad para vivir sin miedo y ser epicentro de cultura ciudadana, paz y reconciliación</t>
  </si>
  <si>
    <t>O2301160345</t>
  </si>
  <si>
    <t>Espacio público más seguro y construido colectivamente</t>
  </si>
  <si>
    <t>O23011603450000007652</t>
  </si>
  <si>
    <t>Fortalecimiento gestión para la eficiencia energética del servicio de alumbrado público Bogotá</t>
  </si>
  <si>
    <t>O23011605</t>
  </si>
  <si>
    <t>Construir Bogotá Región con gobierno abierto, transparente y ciudadanía consciente</t>
  </si>
  <si>
    <t>O2301160556</t>
  </si>
  <si>
    <t>Gestión Pública Efectiva</t>
  </si>
  <si>
    <t>O23011605560000007628</t>
  </si>
  <si>
    <t>Fortalecimiento efectivo en la gestión institucional Bogotá</t>
  </si>
  <si>
    <t>O232020200661145</t>
  </si>
  <si>
    <t>Comercio al por mayor (excepto el realizado a cambio de una retribución o por contrata) de utensilios domésticos varios, cubertería, cristalería y vajilla de porcelana y de cerámica</t>
  </si>
  <si>
    <t>O232020200883143</t>
  </si>
  <si>
    <t>Software originales</t>
  </si>
  <si>
    <t>O232020200883159</t>
  </si>
  <si>
    <t>Otros servicios de alojamiento y suministro de infraestructura en tecnología de la información (TI)</t>
  </si>
  <si>
    <t>O232020200884210</t>
  </si>
  <si>
    <t>Servicios básicos de Internet</t>
  </si>
  <si>
    <t>O232020200885330</t>
  </si>
  <si>
    <t>O23011719052024029111</t>
  </si>
  <si>
    <t>Servicios funerarios en los cementerios de propiedad del Distrito Capital</t>
  </si>
  <si>
    <t>O23011719052024029111004</t>
  </si>
  <si>
    <t>O2320202005030253290</t>
  </si>
  <si>
    <t>Otras obras de ingeniería civil</t>
  </si>
  <si>
    <t>O23011719052024029111053</t>
  </si>
  <si>
    <t>O2320202005040254290</t>
  </si>
  <si>
    <t>Servicios generales de construcción de otras obras de ingeniería civil</t>
  </si>
  <si>
    <t>O232020200885120</t>
  </si>
  <si>
    <t>Servicios de intermediación laboral</t>
  </si>
  <si>
    <t>O232020200885250</t>
  </si>
  <si>
    <t>O232020200997310</t>
  </si>
  <si>
    <t>Servicios de mantenimiento de cementerios y servicios de cremación</t>
  </si>
  <si>
    <t>O23011721022024026310</t>
  </si>
  <si>
    <t>Servicio de  Alumbrado Público</t>
  </si>
  <si>
    <t>O23011721022024026310069</t>
  </si>
  <si>
    <t>O23011740032024027603</t>
  </si>
  <si>
    <t>Servicio de gestión de residuos sólidos en el componente de recolección, barrido y limpieza.</t>
  </si>
  <si>
    <t>O23011740032024027603023</t>
  </si>
  <si>
    <t>O23011740032024027603042</t>
  </si>
  <si>
    <t>O232020200994590</t>
  </si>
  <si>
    <t>Otros servicios de saneamiento</t>
  </si>
  <si>
    <t>O23011740032024030209</t>
  </si>
  <si>
    <t>Servicio de gestión de residuos sólidos en el componente de Aprovechamiento</t>
  </si>
  <si>
    <t>O23011740032024030209010</t>
  </si>
  <si>
    <t>O232020200883931</t>
  </si>
  <si>
    <t>Servicios de consultoría ambiental</t>
  </si>
  <si>
    <t>O232020200991119</t>
  </si>
  <si>
    <t>Otros servicios de la administración pública n.c.p.</t>
  </si>
  <si>
    <t>O23011740032024030209021</t>
  </si>
  <si>
    <t>O232020200881219</t>
  </si>
  <si>
    <t>Servicios de investigación básica en otras ciencias sociales y humanidades</t>
  </si>
  <si>
    <t>O23011740032024032003</t>
  </si>
  <si>
    <t>O23011740032024032003006</t>
  </si>
  <si>
    <t>O23011740032024032003008</t>
  </si>
  <si>
    <t>O23011740032024032003012</t>
  </si>
  <si>
    <t>O23011740032024032102</t>
  </si>
  <si>
    <t>Servicio de gestión de residuos sólidos en el componente de disposición final.</t>
  </si>
  <si>
    <t>O23011740032024032102006</t>
  </si>
  <si>
    <t>O23011740032024032102022</t>
  </si>
  <si>
    <t>O232020200991114</t>
  </si>
  <si>
    <t>Servicios de planificación económica, social y estadística de la administración publica</t>
  </si>
  <si>
    <t>O232020200992511</t>
  </si>
  <si>
    <t>Servicios de educación superior nivel pregrado técnica profesional y tecnológica</t>
  </si>
  <si>
    <t>O23011745992024010713</t>
  </si>
  <si>
    <t>Servicios de apoyo para el fortalecimiento institucional para la prestación de los servicios</t>
  </si>
  <si>
    <t>O23011745992024010713023</t>
  </si>
  <si>
    <t>O23201010030302</t>
  </si>
  <si>
    <t>O2320101004010102</t>
  </si>
  <si>
    <t>Muebles del tipo utilizado en la oficina</t>
  </si>
  <si>
    <t>O232020200668014</t>
  </si>
  <si>
    <t>O232020200883111</t>
  </si>
  <si>
    <t>Servicios de consultoría en gestión estratégica</t>
  </si>
  <si>
    <t>O232020200883611</t>
  </si>
  <si>
    <t>Servicios integrales de publicidad</t>
  </si>
  <si>
    <t>O232020200885310</t>
  </si>
  <si>
    <t>ENTIDAD                       0228 - UNIDAD ADMINISTRATIVA ESPECIAL DE SERVICIOS PÚBLICOS - UAESP</t>
  </si>
  <si>
    <t>VIGENCIA FISCAL:     2025</t>
  </si>
  <si>
    <t>UNIDAD EJECUTORA       UNIDAD EJECUTORA 01</t>
  </si>
  <si>
    <t>MES:                            SEPTIEMBRE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</si>
  <si>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</si>
  <si>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</si>
  <si>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</si>
  <si>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</si>
  <si>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</si>
  <si>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</si>
  <si>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</si>
  <si>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</si>
  <si>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</si>
  <si>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</si>
  <si>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</si>
  <si>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</si>
  <si>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</si>
  <si>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</si>
  <si>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O1102</t>
  </si>
  <si>
    <t>Ingresos no tributarios</t>
  </si>
  <si>
    <t>O110203</t>
  </si>
  <si>
    <t>Multas, sanciones e intereses de mora</t>
  </si>
  <si>
    <t>O110203001</t>
  </si>
  <si>
    <t>Multas y sanciones</t>
  </si>
  <si>
    <t>O11020300105</t>
  </si>
  <si>
    <t>Sanciones administrativas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</si>
  <si>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</si>
  <si>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</si>
  <si>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</si>
  <si>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</si>
  <si>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</si>
  <si>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</si>
  <si>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</si>
  <si>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</si>
  <si>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</si>
  <si>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</si>
  <si>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</si>
  <si>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</si>
  <si>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</si>
  <si>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</si>
  <si>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</si>
  <si>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</si>
  <si>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O11020500109</t>
  </si>
  <si>
    <t>O1102050010907</t>
  </si>
  <si>
    <t>Otros Servicios</t>
  </si>
  <si>
    <t>O110205001090703</t>
  </si>
  <si>
    <t>Servicios Funerarios, de Cremación y Sepultura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</si>
  <si>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</si>
  <si>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</si>
  <si>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</si>
  <si>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</si>
  <si>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</si>
  <si>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</si>
  <si>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</si>
  <si>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</si>
  <si>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</si>
  <si>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</si>
  <si>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</si>
  <si>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</si>
  <si>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</si>
  <si>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</si>
  <si>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</si>
  <si>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</si>
  <si>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</si>
  <si>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O1213</t>
  </si>
  <si>
    <t>Reintegros y otros recursos no apropiados</t>
  </si>
  <si>
    <t>O121301</t>
  </si>
  <si>
    <t>Reintegros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</si>
  <si>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</si>
  <si>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</si>
  <si>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</si>
  <si>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</si>
  <si>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</si>
  <si>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</si>
  <si>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</si>
  <si>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</si>
  <si>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TOTAL TRANSFERENCIAS</t>
  </si>
  <si>
    <t>TOTAL RENTAS E INGRESOS + TRANSFERENCIAS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</si>
</sst>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#,##0.00%"/>
    <numFmt numFmtId="165" formatCode="d\/mm\/yyyy"/>
    <numFmt numFmtId="166" formatCode="h\:mm\:ss"/>
    <numFmt numFmtId="167" formatCode="_-* #,##0_-;\-* #,##0_-;_-* &quot;-&quot;?_-;_-@_-"/>
    <numFmt numFmtId="168" formatCode="#,##0_ ;\-#,##0\ "/>
    <numFmt numFmtId="169" formatCode="_-* #,##0.0_-;\-* #,##0.0_-;_-* &quot;-&quot;?_-;_-@_-"/>
    <numFmt numFmtId="170" formatCode="_(* #,##0_);_(* \(#,##0\);_(* &quot;-&quot;??_);_(@_)"/>
    <numFmt numFmtId="171" formatCode="_(* #,##0.0_);_(* \(#,##0.0\);_(* &quot;-&quot;??_);_(@_)"/>
    <numFmt numFmtId="172" formatCode="#,##0.00_ ;\-#,##0.00\ "/>
  </numFmts>
  <fonts count="25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</font>
    <font>
      <sz val="7"/>
      <color rgb="FF000000"/>
      <name val="Arial"/>
    </font>
    <font>
      <b/>
      <sz val="7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8FBF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2" fillId="0" borderId="0"/>
  </cellStyleXfs>
  <cellXfs count="140">
    <xf numFmtId="0" fontId="0" fillId="0" borderId="0" xfId="0"/>
    <xf numFmtId="0" fontId="2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3" fontId="5" fillId="2" borderId="9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5" fontId="10" fillId="2" borderId="0" xfId="0" applyNumberFormat="1" applyFont="1" applyFill="1" applyAlignment="1">
      <alignment horizontal="right" vertical="center"/>
    </xf>
    <xf numFmtId="166" fontId="10" fillId="2" borderId="0" xfId="0" applyNumberFormat="1" applyFont="1" applyFill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 wrapText="1"/>
    </xf>
    <xf numFmtId="0" fontId="14" fillId="0" borderId="0" xfId="1" applyFont="1"/>
    <xf numFmtId="0" fontId="1" fillId="0" borderId="0" xfId="1"/>
    <xf numFmtId="0" fontId="13" fillId="0" borderId="0" xfId="1" applyFont="1"/>
    <xf numFmtId="3" fontId="13" fillId="0" borderId="0" xfId="1" applyNumberFormat="1" applyFont="1"/>
    <xf numFmtId="4" fontId="13" fillId="0" borderId="0" xfId="1" applyNumberFormat="1" applyFont="1"/>
    <xf numFmtId="3" fontId="1" fillId="0" borderId="0" xfId="1" applyNumberFormat="1"/>
    <xf numFmtId="49" fontId="12" fillId="0" borderId="0" xfId="1" applyNumberFormat="1" applyFont="1"/>
    <xf numFmtId="49" fontId="1" fillId="0" borderId="0" xfId="1" applyNumberFormat="1"/>
    <xf numFmtId="0" fontId="14" fillId="0" borderId="0" xfId="1" quotePrefix="1" applyFont="1" applyAlignment="1">
      <alignment horizontal="left"/>
    </xf>
    <xf numFmtId="0" fontId="12" fillId="3" borderId="11" xfId="1" applyFont="1" applyFill="1" applyBorder="1" applyAlignment="1">
      <alignment vertical="center"/>
    </xf>
    <xf numFmtId="0" fontId="15" fillId="3" borderId="11" xfId="1" applyFont="1" applyFill="1" applyBorder="1" applyAlignment="1">
      <alignment horizontal="center" vertical="center" wrapText="1"/>
    </xf>
    <xf numFmtId="3" fontId="15" fillId="3" borderId="11" xfId="1" applyNumberFormat="1" applyFont="1" applyFill="1" applyBorder="1" applyAlignment="1">
      <alignment horizontal="center" vertical="center" wrapText="1"/>
    </xf>
    <xf numFmtId="3" fontId="15" fillId="3" borderId="11" xfId="1" quotePrefix="1" applyNumberFormat="1" applyFont="1" applyFill="1" applyBorder="1" applyAlignment="1">
      <alignment horizontal="center" vertical="center" wrapText="1"/>
    </xf>
    <xf numFmtId="4" fontId="15" fillId="3" borderId="11" xfId="1" applyNumberFormat="1" applyFont="1" applyFill="1" applyBorder="1" applyAlignment="1">
      <alignment horizontal="center" vertical="center" wrapText="1"/>
    </xf>
    <xf numFmtId="0" fontId="1" fillId="0" borderId="11" xfId="1" applyBorder="1"/>
    <xf numFmtId="49" fontId="12" fillId="0" borderId="11" xfId="1" applyNumberFormat="1" applyFont="1" applyBorder="1"/>
    <xf numFmtId="0" fontId="13" fillId="0" borderId="11" xfId="1" applyFont="1" applyBorder="1"/>
    <xf numFmtId="3" fontId="13" fillId="0" borderId="11" xfId="1" applyNumberFormat="1" applyFont="1" applyBorder="1"/>
    <xf numFmtId="4" fontId="13" fillId="0" borderId="11" xfId="1" applyNumberFormat="1" applyFont="1" applyBorder="1"/>
    <xf numFmtId="49" fontId="1" fillId="0" borderId="11" xfId="1" applyNumberFormat="1" applyBorder="1"/>
    <xf numFmtId="0" fontId="12" fillId="0" borderId="11" xfId="1" applyFont="1" applyBorder="1"/>
    <xf numFmtId="49" fontId="1" fillId="4" borderId="11" xfId="1" applyNumberFormat="1" applyFill="1" applyBorder="1"/>
    <xf numFmtId="0" fontId="1" fillId="4" borderId="11" xfId="1" applyFill="1" applyBorder="1"/>
    <xf numFmtId="49" fontId="12" fillId="5" borderId="11" xfId="1" applyNumberFormat="1" applyFont="1" applyFill="1" applyBorder="1"/>
    <xf numFmtId="0" fontId="12" fillId="5" borderId="11" xfId="1" applyFont="1" applyFill="1" applyBorder="1"/>
    <xf numFmtId="167" fontId="15" fillId="5" borderId="11" xfId="1" applyNumberFormat="1" applyFont="1" applyFill="1" applyBorder="1"/>
    <xf numFmtId="3" fontId="15" fillId="5" borderId="11" xfId="1" applyNumberFormat="1" applyFont="1" applyFill="1" applyBorder="1"/>
    <xf numFmtId="168" fontId="15" fillId="5" borderId="11" xfId="1" applyNumberFormat="1" applyFont="1" applyFill="1" applyBorder="1" applyAlignment="1">
      <alignment horizontal="right"/>
    </xf>
    <xf numFmtId="169" fontId="15" fillId="5" borderId="11" xfId="1" applyNumberFormat="1" applyFont="1" applyFill="1" applyBorder="1"/>
    <xf numFmtId="3" fontId="15" fillId="5" borderId="11" xfId="2" applyNumberFormat="1" applyFont="1" applyFill="1" applyBorder="1"/>
    <xf numFmtId="4" fontId="15" fillId="5" borderId="11" xfId="3" applyNumberFormat="1" applyFont="1" applyFill="1" applyBorder="1"/>
    <xf numFmtId="0" fontId="15" fillId="0" borderId="0" xfId="1" applyFont="1"/>
    <xf numFmtId="0" fontId="12" fillId="0" borderId="0" xfId="1" applyFont="1"/>
    <xf numFmtId="49" fontId="1" fillId="5" borderId="11" xfId="1" applyNumberFormat="1" applyFill="1" applyBorder="1"/>
    <xf numFmtId="0" fontId="1" fillId="5" borderId="11" xfId="1" applyFill="1" applyBorder="1"/>
    <xf numFmtId="167" fontId="13" fillId="5" borderId="11" xfId="1" applyNumberFormat="1" applyFont="1" applyFill="1" applyBorder="1"/>
    <xf numFmtId="3" fontId="13" fillId="5" borderId="11" xfId="1" applyNumberFormat="1" applyFont="1" applyFill="1" applyBorder="1"/>
    <xf numFmtId="168" fontId="13" fillId="5" borderId="11" xfId="1" applyNumberFormat="1" applyFont="1" applyFill="1" applyBorder="1" applyAlignment="1">
      <alignment horizontal="right"/>
    </xf>
    <xf numFmtId="169" fontId="13" fillId="5" borderId="11" xfId="1" applyNumberFormat="1" applyFont="1" applyFill="1" applyBorder="1"/>
    <xf numFmtId="3" fontId="13" fillId="5" borderId="11" xfId="2" applyNumberFormat="1" applyFont="1" applyFill="1" applyBorder="1"/>
    <xf numFmtId="4" fontId="13" fillId="5" borderId="11" xfId="3" applyNumberFormat="1" applyFont="1" applyFill="1" applyBorder="1"/>
    <xf numFmtId="49" fontId="17" fillId="5" borderId="11" xfId="1" applyNumberFormat="1" applyFont="1" applyFill="1" applyBorder="1"/>
    <xf numFmtId="0" fontId="17" fillId="5" borderId="11" xfId="1" applyFont="1" applyFill="1" applyBorder="1"/>
    <xf numFmtId="167" fontId="18" fillId="5" borderId="11" xfId="1" applyNumberFormat="1" applyFont="1" applyFill="1" applyBorder="1"/>
    <xf numFmtId="3" fontId="18" fillId="5" borderId="11" xfId="1" applyNumberFormat="1" applyFont="1" applyFill="1" applyBorder="1"/>
    <xf numFmtId="3" fontId="18" fillId="5" borderId="11" xfId="1" applyNumberFormat="1" applyFont="1" applyFill="1" applyBorder="1" applyAlignment="1">
      <alignment horizontal="right"/>
    </xf>
    <xf numFmtId="3" fontId="18" fillId="5" borderId="11" xfId="2" applyNumberFormat="1" applyFont="1" applyFill="1" applyBorder="1"/>
    <xf numFmtId="170" fontId="19" fillId="0" borderId="0" xfId="1" applyNumberFormat="1" applyFont="1"/>
    <xf numFmtId="170" fontId="20" fillId="0" borderId="0" xfId="1" applyNumberFormat="1" applyFont="1"/>
    <xf numFmtId="0" fontId="12" fillId="5" borderId="11" xfId="1" applyFont="1" applyFill="1" applyBorder="1" applyAlignment="1">
      <alignment vertical="center"/>
    </xf>
    <xf numFmtId="3" fontId="13" fillId="5" borderId="11" xfId="1" applyNumberFormat="1" applyFont="1" applyFill="1" applyBorder="1" applyAlignment="1">
      <alignment horizontal="right"/>
    </xf>
    <xf numFmtId="4" fontId="13" fillId="5" borderId="11" xfId="1" applyNumberFormat="1" applyFont="1" applyFill="1" applyBorder="1"/>
    <xf numFmtId="3" fontId="15" fillId="5" borderId="11" xfId="1" applyNumberFormat="1" applyFont="1" applyFill="1" applyBorder="1" applyAlignment="1">
      <alignment horizontal="right"/>
    </xf>
    <xf numFmtId="167" fontId="12" fillId="5" borderId="11" xfId="1" applyNumberFormat="1" applyFont="1" applyFill="1" applyBorder="1"/>
    <xf numFmtId="0" fontId="21" fillId="5" borderId="11" xfId="1" applyFont="1" applyFill="1" applyBorder="1"/>
    <xf numFmtId="171" fontId="18" fillId="5" borderId="11" xfId="1" applyNumberFormat="1" applyFont="1" applyFill="1" applyBorder="1"/>
    <xf numFmtId="170" fontId="18" fillId="5" borderId="11" xfId="1" applyNumberFormat="1" applyFont="1" applyFill="1" applyBorder="1"/>
    <xf numFmtId="4" fontId="18" fillId="5" borderId="11" xfId="3" applyNumberFormat="1" applyFont="1" applyFill="1" applyBorder="1"/>
    <xf numFmtId="167" fontId="13" fillId="0" borderId="0" xfId="1" applyNumberFormat="1" applyFont="1"/>
    <xf numFmtId="3" fontId="19" fillId="0" borderId="12" xfId="1" applyNumberFormat="1" applyFont="1" applyBorder="1" applyAlignment="1">
      <alignment horizontal="right"/>
    </xf>
    <xf numFmtId="170" fontId="20" fillId="5" borderId="11" xfId="1" applyNumberFormat="1" applyFont="1" applyFill="1" applyBorder="1"/>
    <xf numFmtId="171" fontId="15" fillId="5" borderId="11" xfId="1" applyNumberFormat="1" applyFont="1" applyFill="1" applyBorder="1"/>
    <xf numFmtId="170" fontId="15" fillId="5" borderId="11" xfId="1" applyNumberFormat="1" applyFont="1" applyFill="1" applyBorder="1"/>
    <xf numFmtId="4" fontId="15" fillId="0" borderId="0" xfId="1" applyNumberFormat="1" applyFont="1"/>
    <xf numFmtId="4" fontId="15" fillId="5" borderId="11" xfId="1" applyNumberFormat="1" applyFont="1" applyFill="1" applyBorder="1"/>
    <xf numFmtId="172" fontId="13" fillId="0" borderId="0" xfId="4" applyNumberFormat="1" applyFont="1"/>
    <xf numFmtId="169" fontId="13" fillId="0" borderId="0" xfId="1" applyNumberFormat="1" applyFont="1"/>
    <xf numFmtId="0" fontId="22" fillId="6" borderId="11" xfId="5" applyFill="1" applyBorder="1"/>
    <xf numFmtId="0" fontId="22" fillId="0" borderId="0" xfId="5"/>
    <xf numFmtId="3" fontId="22" fillId="0" borderId="0" xfId="5" applyNumberFormat="1" applyAlignment="1">
      <alignment horizontal="right"/>
    </xf>
    <xf numFmtId="4" fontId="22" fillId="0" borderId="0" xfId="5" applyNumberFormat="1" applyAlignment="1">
      <alignment horizontal="right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14" fillId="0" borderId="13" xfId="1" quotePrefix="1" applyFont="1" applyBorder="1" applyAlignment="1">
      <alignment horizontal="center" wrapText="1"/>
    </xf>
    <xf numFmtId="0" fontId="14" fillId="0" borderId="13" xfId="1" quotePrefix="1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14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left"/>
    </xf>
    <xf numFmtId="49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49" fontId="5" fillId="7" borderId="7" xfId="0" applyNumberFormat="1" applyFont="1" applyFill="1" applyBorder="1" applyAlignment="1">
      <alignment horizontal="left" vertical="center"/>
    </xf>
    <xf numFmtId="49" fontId="23" fillId="2" borderId="7" xfId="0" applyNumberFormat="1" applyFont="1" applyFill="1" applyBorder="1" applyAlignment="1">
      <alignment horizontal="left" vertical="center" wrapText="1"/>
    </xf>
    <xf numFmtId="3" fontId="5" fillId="7" borderId="7" xfId="0" applyNumberFormat="1" applyFont="1" applyFill="1" applyBorder="1" applyAlignment="1">
      <alignment horizontal="right" vertical="center" wrapText="1"/>
    </xf>
    <xf numFmtId="164" fontId="5" fillId="7" borderId="7" xfId="0" applyNumberFormat="1" applyFont="1" applyFill="1" applyBorder="1" applyAlignment="1">
      <alignment horizontal="right" vertical="center" wrapText="1"/>
    </xf>
    <xf numFmtId="49" fontId="5" fillId="2" borderId="7" xfId="0" applyNumberFormat="1" applyFont="1" applyFill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right" vertical="center" wrapText="1"/>
    </xf>
    <xf numFmtId="164" fontId="5" fillId="2" borderId="7" xfId="0" applyNumberFormat="1" applyFont="1" applyFill="1" applyBorder="1" applyAlignment="1">
      <alignment horizontal="right" vertical="center" wrapText="1"/>
    </xf>
    <xf numFmtId="49" fontId="10" fillId="2" borderId="6" xfId="0" applyNumberFormat="1" applyFont="1" applyFill="1" applyBorder="1" applyAlignment="1">
      <alignment horizontal="center"/>
    </xf>
    <xf numFmtId="3" fontId="24" fillId="2" borderId="6" xfId="0" applyNumberFormat="1" applyFont="1" applyFill="1" applyBorder="1" applyAlignment="1">
      <alignment horizontal="right" vertical="center" wrapText="1"/>
    </xf>
    <xf numFmtId="164" fontId="5" fillId="2" borderId="6" xfId="0" applyNumberFormat="1" applyFont="1" applyFill="1" applyBorder="1" applyAlignment="1">
      <alignment horizontal="right" vertical="center" wrapText="1"/>
    </xf>
    <xf numFmtId="49" fontId="23" fillId="2" borderId="7" xfId="0" applyNumberFormat="1" applyFont="1" applyFill="1" applyBorder="1" applyAlignment="1">
      <alignment horizontal="left" vertical="center"/>
    </xf>
    <xf numFmtId="3" fontId="5" fillId="7" borderId="7" xfId="0" applyNumberFormat="1" applyFont="1" applyFill="1" applyBorder="1" applyAlignment="1">
      <alignment horizontal="right" vertical="center"/>
    </xf>
    <xf numFmtId="3" fontId="23" fillId="2" borderId="7" xfId="0" applyNumberFormat="1" applyFont="1" applyFill="1" applyBorder="1" applyAlignment="1">
      <alignment horizontal="right" vertical="center"/>
    </xf>
    <xf numFmtId="164" fontId="5" fillId="7" borderId="7" xfId="0" applyNumberFormat="1" applyFont="1" applyFill="1" applyBorder="1" applyAlignment="1">
      <alignment horizontal="right" vertical="center"/>
    </xf>
    <xf numFmtId="3" fontId="5" fillId="7" borderId="7" xfId="0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49" fontId="10" fillId="2" borderId="6" xfId="0" applyNumberFormat="1" applyFont="1" applyFill="1" applyBorder="1" applyAlignment="1">
      <alignment horizontal="center" vertical="center"/>
    </xf>
    <xf numFmtId="3" fontId="24" fillId="2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24" fillId="2" borderId="6" xfId="0" applyNumberFormat="1" applyFont="1" applyFill="1" applyBorder="1" applyAlignment="1">
      <alignment horizontal="right" vertical="center"/>
    </xf>
    <xf numFmtId="3" fontId="24" fillId="2" borderId="6" xfId="0" applyNumberFormat="1" applyFont="1" applyFill="1" applyBorder="1" applyAlignment="1">
      <alignment horizontal="right" vertical="center"/>
    </xf>
    <xf numFmtId="49" fontId="10" fillId="7" borderId="6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 vertical="center" wrapText="1"/>
    </xf>
    <xf numFmtId="164" fontId="4" fillId="2" borderId="6" xfId="0" applyNumberFormat="1" applyFont="1" applyFill="1" applyBorder="1" applyAlignment="1">
      <alignment horizontal="right" vertical="center" wrapText="1"/>
    </xf>
    <xf numFmtId="49" fontId="2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</cellXfs>
  <cellStyles count="6">
    <cellStyle name="Millares [0] 2" xfId="4" xr:uid="{77BCE757-1B82-4044-97C0-F921B68695D7}"/>
    <cellStyle name="Millares 2" xfId="2" xr:uid="{A5DB0B68-FBCA-4704-848D-FF267C77CD6E}"/>
    <cellStyle name="Normal" xfId="0" builtinId="0"/>
    <cellStyle name="Normal 2" xfId="1" xr:uid="{4CC87174-C378-4419-9C47-A2319A8EE6E2}"/>
    <cellStyle name="Normal 3" xfId="5" xr:uid="{8C250546-E32D-4C0F-A88D-4A4C6569DC47}"/>
    <cellStyle name="Porcentaje 2" xfId="3" xr:uid="{30DF0DA0-5711-4E30-8781-447358E72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718D-C9E2-4489-BC51-53AC81A4E1F4}">
  <dimension ref="A1:M50"/>
  <sheetViews>
    <sheetView tabSelected="1" workbookViewId="0">
      <selection activeCell="B12" sqref="B12"/>
    </sheetView>
  </sheetViews>
  <sheetFormatPr baseColWidth="10" defaultRowHeight="13.2" x14ac:dyDescent="0.25"/>
  <cols>
    <col min="1" max="1" width="14" customWidth="1"/>
    <col min="2" max="2" width="33.77734375" customWidth="1"/>
    <col min="3" max="3" width="14.77734375" customWidth="1"/>
    <col min="4" max="5" width="13" customWidth="1"/>
    <col min="6" max="6" width="14.88671875" customWidth="1"/>
    <col min="7" max="7" width="14.33203125" customWidth="1"/>
    <col min="8" max="8" width="15.21875" customWidth="1"/>
    <col min="9" max="9" width="7.6640625" customWidth="1"/>
    <col min="10" max="10" width="16.33203125" customWidth="1"/>
    <col min="11" max="12" width="13" customWidth="1"/>
  </cols>
  <sheetData>
    <row r="1" spans="1:12" s="1" customFormat="1" ht="3.75" customHeight="1" x14ac:dyDescent="0.2"/>
    <row r="2" spans="1:12" s="1" customFormat="1" ht="5.85" customHeight="1" x14ac:dyDescent="0.2">
      <c r="A2" s="19"/>
    </row>
    <row r="3" spans="1:12" s="1" customFormat="1" ht="21.3" customHeight="1" x14ac:dyDescent="0.2">
      <c r="A3" s="106" t="s">
        <v>754</v>
      </c>
      <c r="B3" s="106"/>
      <c r="C3" s="106"/>
      <c r="D3" s="106"/>
      <c r="E3" s="106"/>
      <c r="F3" s="106"/>
      <c r="G3" s="106"/>
      <c r="H3" s="106"/>
      <c r="I3" s="106"/>
      <c r="J3" s="107" t="s">
        <v>755</v>
      </c>
      <c r="K3" s="107"/>
      <c r="L3" s="107"/>
    </row>
    <row r="4" spans="1:12" s="1" customFormat="1" ht="21.3" customHeight="1" x14ac:dyDescent="0.2">
      <c r="A4" s="108" t="s">
        <v>756</v>
      </c>
      <c r="B4" s="108"/>
      <c r="C4" s="108"/>
      <c r="D4" s="108"/>
      <c r="E4" s="108"/>
      <c r="F4" s="108"/>
      <c r="G4" s="108"/>
      <c r="H4" s="108"/>
      <c r="I4" s="108"/>
      <c r="J4" s="109" t="s">
        <v>757</v>
      </c>
      <c r="K4" s="109"/>
      <c r="L4" s="109"/>
    </row>
    <row r="5" spans="1:12" s="1" customFormat="1" ht="22.35" customHeight="1" x14ac:dyDescent="0.2">
      <c r="A5" s="110" t="s">
        <v>4</v>
      </c>
      <c r="B5" s="110"/>
      <c r="C5" s="92" t="s">
        <v>758</v>
      </c>
      <c r="D5" s="110" t="s">
        <v>13</v>
      </c>
      <c r="E5" s="110"/>
      <c r="F5" s="92" t="s">
        <v>759</v>
      </c>
      <c r="G5" s="110" t="s">
        <v>760</v>
      </c>
      <c r="H5" s="110"/>
      <c r="I5" s="92" t="s">
        <v>761</v>
      </c>
      <c r="J5" s="92" t="s">
        <v>762</v>
      </c>
      <c r="K5" s="92" t="s">
        <v>763</v>
      </c>
      <c r="L5" s="92" t="s">
        <v>764</v>
      </c>
    </row>
    <row r="6" spans="1:12" s="1" customFormat="1" ht="32.549999999999997" customHeight="1" x14ac:dyDescent="0.2">
      <c r="A6" s="111" t="s">
        <v>10</v>
      </c>
      <c r="B6" s="111" t="s">
        <v>11</v>
      </c>
      <c r="C6" s="92"/>
      <c r="D6" s="111" t="s">
        <v>765</v>
      </c>
      <c r="E6" s="111" t="s">
        <v>766</v>
      </c>
      <c r="F6" s="92"/>
      <c r="G6" s="8" t="s">
        <v>767</v>
      </c>
      <c r="H6" s="8" t="s">
        <v>768</v>
      </c>
      <c r="I6" s="92"/>
      <c r="J6" s="92"/>
      <c r="K6" s="92"/>
      <c r="L6" s="92"/>
    </row>
    <row r="7" spans="1:12" s="1" customFormat="1" ht="18.149999999999999" customHeight="1" x14ac:dyDescent="0.2">
      <c r="A7" s="112" t="s">
        <v>769</v>
      </c>
      <c r="B7" s="113" t="s">
        <v>770</v>
      </c>
      <c r="C7" s="114">
        <v>31269834000</v>
      </c>
      <c r="D7" s="114">
        <v>0</v>
      </c>
      <c r="E7" s="114">
        <v>0</v>
      </c>
      <c r="F7" s="114">
        <v>31269834000</v>
      </c>
      <c r="G7" s="114">
        <v>2417839276</v>
      </c>
      <c r="H7" s="114">
        <v>31674657798</v>
      </c>
      <c r="I7" s="115">
        <v>1.0129461447732699</v>
      </c>
      <c r="J7" s="114">
        <v>-404823798</v>
      </c>
      <c r="K7" s="114">
        <v>0</v>
      </c>
      <c r="L7" s="114">
        <v>31674657798</v>
      </c>
    </row>
    <row r="8" spans="1:12" s="1" customFormat="1" ht="18.149999999999999" customHeight="1" x14ac:dyDescent="0.2">
      <c r="A8" s="116" t="s">
        <v>771</v>
      </c>
      <c r="B8" s="113" t="s">
        <v>575</v>
      </c>
      <c r="C8" s="117">
        <v>2526200000</v>
      </c>
      <c r="D8" s="117">
        <v>0</v>
      </c>
      <c r="E8" s="117">
        <v>0</v>
      </c>
      <c r="F8" s="117">
        <v>2526200000</v>
      </c>
      <c r="G8" s="117">
        <v>2417829696</v>
      </c>
      <c r="H8" s="117">
        <v>2930703271</v>
      </c>
      <c r="I8" s="118">
        <v>1.16012321708495</v>
      </c>
      <c r="J8" s="117">
        <v>-404503271</v>
      </c>
      <c r="K8" s="117">
        <v>0</v>
      </c>
      <c r="L8" s="117">
        <v>2930703271</v>
      </c>
    </row>
    <row r="9" spans="1:12" s="1" customFormat="1" ht="18.149999999999999" customHeight="1" x14ac:dyDescent="0.2">
      <c r="A9" s="112" t="s">
        <v>772</v>
      </c>
      <c r="B9" s="113" t="s">
        <v>773</v>
      </c>
      <c r="C9" s="114">
        <v>2526200000</v>
      </c>
      <c r="D9" s="114">
        <v>0</v>
      </c>
      <c r="E9" s="114">
        <v>0</v>
      </c>
      <c r="F9" s="114">
        <v>2526200000</v>
      </c>
      <c r="G9" s="114">
        <v>2417829696</v>
      </c>
      <c r="H9" s="114">
        <v>2930703271</v>
      </c>
      <c r="I9" s="115">
        <v>1.16012321708495</v>
      </c>
      <c r="J9" s="114">
        <v>-404503271</v>
      </c>
      <c r="K9" s="114">
        <v>0</v>
      </c>
      <c r="L9" s="114">
        <v>2930703271</v>
      </c>
    </row>
    <row r="10" spans="1:12" s="1" customFormat="1" ht="18.149999999999999" customHeight="1" x14ac:dyDescent="0.2">
      <c r="A10" s="116" t="s">
        <v>774</v>
      </c>
      <c r="B10" s="113" t="s">
        <v>775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301320000</v>
      </c>
      <c r="I10" s="118">
        <v>0</v>
      </c>
      <c r="J10" s="117">
        <v>-301320000</v>
      </c>
      <c r="K10" s="117">
        <v>0</v>
      </c>
      <c r="L10" s="117">
        <v>301320000</v>
      </c>
    </row>
    <row r="11" spans="1:12" s="1" customFormat="1" ht="18.149999999999999" customHeight="1" x14ac:dyDescent="0.2">
      <c r="A11" s="112" t="s">
        <v>776</v>
      </c>
      <c r="B11" s="113" t="s">
        <v>777</v>
      </c>
      <c r="C11" s="114">
        <v>0</v>
      </c>
      <c r="D11" s="114">
        <v>0</v>
      </c>
      <c r="E11" s="114">
        <v>0</v>
      </c>
      <c r="F11" s="114">
        <v>0</v>
      </c>
      <c r="G11" s="114">
        <v>0</v>
      </c>
      <c r="H11" s="114">
        <v>301320000</v>
      </c>
      <c r="I11" s="115">
        <v>0</v>
      </c>
      <c r="J11" s="114">
        <v>-301320000</v>
      </c>
      <c r="K11" s="114">
        <v>0</v>
      </c>
      <c r="L11" s="114">
        <v>301320000</v>
      </c>
    </row>
    <row r="12" spans="1:12" s="1" customFormat="1" ht="18.149999999999999" customHeight="1" x14ac:dyDescent="0.2">
      <c r="A12" s="116" t="s">
        <v>778</v>
      </c>
      <c r="B12" s="113" t="s">
        <v>779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117">
        <v>301320000</v>
      </c>
      <c r="I12" s="118">
        <v>0</v>
      </c>
      <c r="J12" s="117">
        <v>-301320000</v>
      </c>
      <c r="K12" s="117">
        <v>0</v>
      </c>
      <c r="L12" s="117">
        <v>301320000</v>
      </c>
    </row>
    <row r="13" spans="1:12" s="1" customFormat="1" ht="18.149999999999999" customHeight="1" x14ac:dyDescent="0.2">
      <c r="A13" s="112" t="s">
        <v>780</v>
      </c>
      <c r="B13" s="113" t="s">
        <v>781</v>
      </c>
      <c r="C13" s="114">
        <v>2526200000</v>
      </c>
      <c r="D13" s="114">
        <v>0</v>
      </c>
      <c r="E13" s="114">
        <v>0</v>
      </c>
      <c r="F13" s="114">
        <v>2526200000</v>
      </c>
      <c r="G13" s="114">
        <v>2417829696</v>
      </c>
      <c r="H13" s="114">
        <v>2629383271</v>
      </c>
      <c r="I13" s="115">
        <v>1.04084525017813</v>
      </c>
      <c r="J13" s="114">
        <v>-103183271</v>
      </c>
      <c r="K13" s="114">
        <v>0</v>
      </c>
      <c r="L13" s="114">
        <v>2629383271</v>
      </c>
    </row>
    <row r="14" spans="1:12" s="1" customFormat="1" ht="18.149999999999999" customHeight="1" x14ac:dyDescent="0.2">
      <c r="A14" s="116" t="s">
        <v>782</v>
      </c>
      <c r="B14" s="113" t="s">
        <v>783</v>
      </c>
      <c r="C14" s="117">
        <v>2526200000</v>
      </c>
      <c r="D14" s="117">
        <v>0</v>
      </c>
      <c r="E14" s="117">
        <v>0</v>
      </c>
      <c r="F14" s="117">
        <v>2526200000</v>
      </c>
      <c r="G14" s="117">
        <v>2417829696</v>
      </c>
      <c r="H14" s="117">
        <v>2629383271</v>
      </c>
      <c r="I14" s="118">
        <v>1.04084525017813</v>
      </c>
      <c r="J14" s="117">
        <v>-103183271</v>
      </c>
      <c r="K14" s="117">
        <v>0</v>
      </c>
      <c r="L14" s="117">
        <v>2629383271</v>
      </c>
    </row>
    <row r="15" spans="1:12" s="1" customFormat="1" ht="18.149999999999999" customHeight="1" x14ac:dyDescent="0.2">
      <c r="A15" s="112" t="s">
        <v>784</v>
      </c>
      <c r="B15" s="113" t="s">
        <v>785</v>
      </c>
      <c r="C15" s="114">
        <v>2526200000</v>
      </c>
      <c r="D15" s="114">
        <v>0</v>
      </c>
      <c r="E15" s="114">
        <v>0</v>
      </c>
      <c r="F15" s="114">
        <v>2526200000</v>
      </c>
      <c r="G15" s="114">
        <v>213336644</v>
      </c>
      <c r="H15" s="114">
        <v>401258609</v>
      </c>
      <c r="I15" s="115">
        <v>0.15883881284142201</v>
      </c>
      <c r="J15" s="114">
        <v>2124941391</v>
      </c>
      <c r="K15" s="114">
        <v>0</v>
      </c>
      <c r="L15" s="114">
        <v>401258609</v>
      </c>
    </row>
    <row r="16" spans="1:12" s="1" customFormat="1" ht="25.5" customHeight="1" x14ac:dyDescent="0.2">
      <c r="A16" s="116" t="s">
        <v>786</v>
      </c>
      <c r="B16" s="113" t="s">
        <v>787</v>
      </c>
      <c r="C16" s="117">
        <v>2526200000</v>
      </c>
      <c r="D16" s="117">
        <v>0</v>
      </c>
      <c r="E16" s="117">
        <v>0</v>
      </c>
      <c r="F16" s="117">
        <v>2526200000</v>
      </c>
      <c r="G16" s="117">
        <v>213336644</v>
      </c>
      <c r="H16" s="117">
        <v>401258609</v>
      </c>
      <c r="I16" s="118">
        <v>0.15883881284142201</v>
      </c>
      <c r="J16" s="117">
        <v>2124941391</v>
      </c>
      <c r="K16" s="117">
        <v>0</v>
      </c>
      <c r="L16" s="117">
        <v>401258609</v>
      </c>
    </row>
    <row r="17" spans="1:12" s="1" customFormat="1" ht="34.049999999999997" customHeight="1" x14ac:dyDescent="0.2">
      <c r="A17" s="112" t="s">
        <v>788</v>
      </c>
      <c r="B17" s="113" t="s">
        <v>789</v>
      </c>
      <c r="C17" s="114">
        <v>2526200000</v>
      </c>
      <c r="D17" s="114">
        <v>0</v>
      </c>
      <c r="E17" s="114">
        <v>0</v>
      </c>
      <c r="F17" s="114">
        <v>2526200000</v>
      </c>
      <c r="G17" s="114">
        <v>213336644</v>
      </c>
      <c r="H17" s="114">
        <v>401258609</v>
      </c>
      <c r="I17" s="115">
        <v>0.15883881284142201</v>
      </c>
      <c r="J17" s="114">
        <v>2124941391</v>
      </c>
      <c r="K17" s="114">
        <v>0</v>
      </c>
      <c r="L17" s="114">
        <v>401258609</v>
      </c>
    </row>
    <row r="18" spans="1:12" s="1" customFormat="1" ht="25.5" customHeight="1" x14ac:dyDescent="0.2">
      <c r="A18" s="116" t="s">
        <v>790</v>
      </c>
      <c r="B18" s="113" t="s">
        <v>377</v>
      </c>
      <c r="C18" s="117">
        <v>0</v>
      </c>
      <c r="D18" s="117">
        <v>0</v>
      </c>
      <c r="E18" s="117">
        <v>0</v>
      </c>
      <c r="F18" s="117">
        <v>0</v>
      </c>
      <c r="G18" s="117">
        <v>1811280</v>
      </c>
      <c r="H18" s="117">
        <v>25442890</v>
      </c>
      <c r="I18" s="118">
        <v>0</v>
      </c>
      <c r="J18" s="117">
        <v>-25442890</v>
      </c>
      <c r="K18" s="117">
        <v>0</v>
      </c>
      <c r="L18" s="117">
        <v>25442890</v>
      </c>
    </row>
    <row r="19" spans="1:12" s="1" customFormat="1" ht="18.149999999999999" customHeight="1" x14ac:dyDescent="0.2">
      <c r="A19" s="112" t="s">
        <v>791</v>
      </c>
      <c r="B19" s="113" t="s">
        <v>792</v>
      </c>
      <c r="C19" s="114">
        <v>0</v>
      </c>
      <c r="D19" s="114">
        <v>0</v>
      </c>
      <c r="E19" s="114">
        <v>0</v>
      </c>
      <c r="F19" s="114">
        <v>0</v>
      </c>
      <c r="G19" s="114">
        <v>1811280</v>
      </c>
      <c r="H19" s="114">
        <v>25442890</v>
      </c>
      <c r="I19" s="115">
        <v>0</v>
      </c>
      <c r="J19" s="114">
        <v>-25442890</v>
      </c>
      <c r="K19" s="114">
        <v>0</v>
      </c>
      <c r="L19" s="114">
        <v>25442890</v>
      </c>
    </row>
    <row r="20" spans="1:12" s="1" customFormat="1" ht="25.5" customHeight="1" x14ac:dyDescent="0.2">
      <c r="A20" s="116" t="s">
        <v>793</v>
      </c>
      <c r="B20" s="113" t="s">
        <v>794</v>
      </c>
      <c r="C20" s="117">
        <v>0</v>
      </c>
      <c r="D20" s="117">
        <v>0</v>
      </c>
      <c r="E20" s="117">
        <v>0</v>
      </c>
      <c r="F20" s="117">
        <v>0</v>
      </c>
      <c r="G20" s="117">
        <v>1811280</v>
      </c>
      <c r="H20" s="117">
        <v>25442890</v>
      </c>
      <c r="I20" s="118">
        <v>0</v>
      </c>
      <c r="J20" s="117">
        <v>-25442890</v>
      </c>
      <c r="K20" s="117">
        <v>0</v>
      </c>
      <c r="L20" s="117">
        <v>25442890</v>
      </c>
    </row>
    <row r="21" spans="1:12" s="1" customFormat="1" ht="42.6" customHeight="1" x14ac:dyDescent="0.2">
      <c r="A21" s="112" t="s">
        <v>795</v>
      </c>
      <c r="B21" s="113" t="s">
        <v>407</v>
      </c>
      <c r="C21" s="114">
        <v>0</v>
      </c>
      <c r="D21" s="114">
        <v>0</v>
      </c>
      <c r="E21" s="114">
        <v>0</v>
      </c>
      <c r="F21" s="114">
        <v>0</v>
      </c>
      <c r="G21" s="114">
        <v>1811280</v>
      </c>
      <c r="H21" s="114">
        <v>25442890</v>
      </c>
      <c r="I21" s="115">
        <v>0</v>
      </c>
      <c r="J21" s="114">
        <v>-25442890</v>
      </c>
      <c r="K21" s="114">
        <v>0</v>
      </c>
      <c r="L21" s="114">
        <v>25442890</v>
      </c>
    </row>
    <row r="22" spans="1:12" s="1" customFormat="1" ht="18.149999999999999" customHeight="1" x14ac:dyDescent="0.2">
      <c r="A22" s="116" t="s">
        <v>796</v>
      </c>
      <c r="B22" s="113" t="s">
        <v>475</v>
      </c>
      <c r="C22" s="117">
        <v>0</v>
      </c>
      <c r="D22" s="117">
        <v>0</v>
      </c>
      <c r="E22" s="117">
        <v>0</v>
      </c>
      <c r="F22" s="117">
        <v>0</v>
      </c>
      <c r="G22" s="117">
        <v>2202681772</v>
      </c>
      <c r="H22" s="117">
        <v>2202681772</v>
      </c>
      <c r="I22" s="118">
        <v>0</v>
      </c>
      <c r="J22" s="117">
        <v>-2202681772</v>
      </c>
      <c r="K22" s="117">
        <v>0</v>
      </c>
      <c r="L22" s="117">
        <v>2202681772</v>
      </c>
    </row>
    <row r="23" spans="1:12" s="1" customFormat="1" ht="18.149999999999999" customHeight="1" x14ac:dyDescent="0.2">
      <c r="A23" s="112" t="s">
        <v>797</v>
      </c>
      <c r="B23" s="113" t="s">
        <v>798</v>
      </c>
      <c r="C23" s="114">
        <v>0</v>
      </c>
      <c r="D23" s="114">
        <v>0</v>
      </c>
      <c r="E23" s="114">
        <v>0</v>
      </c>
      <c r="F23" s="114">
        <v>0</v>
      </c>
      <c r="G23" s="114">
        <v>2202681772</v>
      </c>
      <c r="H23" s="114">
        <v>2202681772</v>
      </c>
      <c r="I23" s="115">
        <v>0</v>
      </c>
      <c r="J23" s="114">
        <v>-2202681772</v>
      </c>
      <c r="K23" s="114">
        <v>0</v>
      </c>
      <c r="L23" s="114">
        <v>2202681772</v>
      </c>
    </row>
    <row r="24" spans="1:12" s="1" customFormat="1" ht="18.149999999999999" customHeight="1" x14ac:dyDescent="0.2">
      <c r="A24" s="116" t="s">
        <v>799</v>
      </c>
      <c r="B24" s="113" t="s">
        <v>800</v>
      </c>
      <c r="C24" s="117">
        <v>0</v>
      </c>
      <c r="D24" s="117">
        <v>0</v>
      </c>
      <c r="E24" s="117">
        <v>0</v>
      </c>
      <c r="F24" s="117">
        <v>0</v>
      </c>
      <c r="G24" s="117">
        <v>2202681772</v>
      </c>
      <c r="H24" s="117">
        <v>2202681772</v>
      </c>
      <c r="I24" s="118">
        <v>0</v>
      </c>
      <c r="J24" s="117">
        <v>-2202681772</v>
      </c>
      <c r="K24" s="117">
        <v>0</v>
      </c>
      <c r="L24" s="117">
        <v>2202681772</v>
      </c>
    </row>
    <row r="25" spans="1:12" s="1" customFormat="1" ht="18.149999999999999" customHeight="1" x14ac:dyDescent="0.2">
      <c r="A25" s="112" t="s">
        <v>801</v>
      </c>
      <c r="B25" s="113" t="s">
        <v>802</v>
      </c>
      <c r="C25" s="114">
        <v>28743634000</v>
      </c>
      <c r="D25" s="114">
        <v>0</v>
      </c>
      <c r="E25" s="114">
        <v>0</v>
      </c>
      <c r="F25" s="114">
        <v>28743634000</v>
      </c>
      <c r="G25" s="114">
        <v>9580</v>
      </c>
      <c r="H25" s="114">
        <v>28743954527</v>
      </c>
      <c r="I25" s="115">
        <v>1.0000111512343901</v>
      </c>
      <c r="J25" s="114">
        <v>-320527</v>
      </c>
      <c r="K25" s="114">
        <v>0</v>
      </c>
      <c r="L25" s="114">
        <v>28743954527</v>
      </c>
    </row>
    <row r="26" spans="1:12" s="1" customFormat="1" ht="18.149999999999999" customHeight="1" x14ac:dyDescent="0.2">
      <c r="A26" s="116" t="s">
        <v>803</v>
      </c>
      <c r="B26" s="113" t="s">
        <v>804</v>
      </c>
      <c r="C26" s="117">
        <v>0</v>
      </c>
      <c r="D26" s="117">
        <v>0</v>
      </c>
      <c r="E26" s="117">
        <v>0</v>
      </c>
      <c r="F26" s="117">
        <v>0</v>
      </c>
      <c r="G26" s="117">
        <v>9580</v>
      </c>
      <c r="H26" s="117">
        <v>112021</v>
      </c>
      <c r="I26" s="118">
        <v>0</v>
      </c>
      <c r="J26" s="117">
        <v>-112021</v>
      </c>
      <c r="K26" s="117">
        <v>0</v>
      </c>
      <c r="L26" s="117">
        <v>112021</v>
      </c>
    </row>
    <row r="27" spans="1:12" s="1" customFormat="1" ht="18.149999999999999" customHeight="1" x14ac:dyDescent="0.2">
      <c r="A27" s="112" t="s">
        <v>805</v>
      </c>
      <c r="B27" s="113" t="s">
        <v>806</v>
      </c>
      <c r="C27" s="114">
        <v>0</v>
      </c>
      <c r="D27" s="114">
        <v>0</v>
      </c>
      <c r="E27" s="114">
        <v>0</v>
      </c>
      <c r="F27" s="114">
        <v>0</v>
      </c>
      <c r="G27" s="114">
        <v>9580</v>
      </c>
      <c r="H27" s="114">
        <v>112021</v>
      </c>
      <c r="I27" s="115">
        <v>0</v>
      </c>
      <c r="J27" s="114">
        <v>-112021</v>
      </c>
      <c r="K27" s="114">
        <v>0</v>
      </c>
      <c r="L27" s="114">
        <v>112021</v>
      </c>
    </row>
    <row r="28" spans="1:12" s="1" customFormat="1" ht="18.149999999999999" customHeight="1" x14ac:dyDescent="0.2">
      <c r="A28" s="116" t="s">
        <v>807</v>
      </c>
      <c r="B28" s="113" t="s">
        <v>808</v>
      </c>
      <c r="C28" s="117">
        <v>0</v>
      </c>
      <c r="D28" s="117">
        <v>0</v>
      </c>
      <c r="E28" s="117">
        <v>0</v>
      </c>
      <c r="F28" s="117">
        <v>0</v>
      </c>
      <c r="G28" s="117">
        <v>9580</v>
      </c>
      <c r="H28" s="117">
        <v>112021</v>
      </c>
      <c r="I28" s="118">
        <v>0</v>
      </c>
      <c r="J28" s="117">
        <v>-112021</v>
      </c>
      <c r="K28" s="117">
        <v>0</v>
      </c>
      <c r="L28" s="117">
        <v>112021</v>
      </c>
    </row>
    <row r="29" spans="1:12" s="1" customFormat="1" ht="18.149999999999999" customHeight="1" x14ac:dyDescent="0.2">
      <c r="A29" s="112" t="s">
        <v>809</v>
      </c>
      <c r="B29" s="113" t="s">
        <v>810</v>
      </c>
      <c r="C29" s="114">
        <v>28743634000</v>
      </c>
      <c r="D29" s="114">
        <v>0</v>
      </c>
      <c r="E29" s="114">
        <v>0</v>
      </c>
      <c r="F29" s="114">
        <v>28743634000</v>
      </c>
      <c r="G29" s="114">
        <v>0</v>
      </c>
      <c r="H29" s="114">
        <v>28743634000</v>
      </c>
      <c r="I29" s="115">
        <v>1</v>
      </c>
      <c r="J29" s="114">
        <v>0</v>
      </c>
      <c r="K29" s="114">
        <v>0</v>
      </c>
      <c r="L29" s="114">
        <v>28743634000</v>
      </c>
    </row>
    <row r="30" spans="1:12" s="1" customFormat="1" ht="18.149999999999999" customHeight="1" x14ac:dyDescent="0.2">
      <c r="A30" s="116" t="s">
        <v>811</v>
      </c>
      <c r="B30" s="113" t="s">
        <v>812</v>
      </c>
      <c r="C30" s="117">
        <v>28743634000</v>
      </c>
      <c r="D30" s="117">
        <v>0</v>
      </c>
      <c r="E30" s="117">
        <v>0</v>
      </c>
      <c r="F30" s="117">
        <v>28743634000</v>
      </c>
      <c r="G30" s="117">
        <v>0</v>
      </c>
      <c r="H30" s="117">
        <v>28743634000</v>
      </c>
      <c r="I30" s="118">
        <v>1</v>
      </c>
      <c r="J30" s="117">
        <v>0</v>
      </c>
      <c r="K30" s="117">
        <v>0</v>
      </c>
      <c r="L30" s="117">
        <v>28743634000</v>
      </c>
    </row>
    <row r="31" spans="1:12" s="1" customFormat="1" ht="18.149999999999999" customHeight="1" x14ac:dyDescent="0.2">
      <c r="A31" s="112" t="s">
        <v>813</v>
      </c>
      <c r="B31" s="113" t="s">
        <v>814</v>
      </c>
      <c r="C31" s="114">
        <v>22924079000</v>
      </c>
      <c r="D31" s="114">
        <v>0</v>
      </c>
      <c r="E31" s="114">
        <v>0</v>
      </c>
      <c r="F31" s="114">
        <v>22924079000</v>
      </c>
      <c r="G31" s="114">
        <v>0</v>
      </c>
      <c r="H31" s="114">
        <v>22924079000</v>
      </c>
      <c r="I31" s="115">
        <v>1</v>
      </c>
      <c r="J31" s="114">
        <v>0</v>
      </c>
      <c r="K31" s="114">
        <v>0</v>
      </c>
      <c r="L31" s="114">
        <v>22924079000</v>
      </c>
    </row>
    <row r="32" spans="1:12" s="1" customFormat="1" ht="18.149999999999999" customHeight="1" x14ac:dyDescent="0.2">
      <c r="A32" s="116" t="s">
        <v>815</v>
      </c>
      <c r="B32" s="113" t="s">
        <v>816</v>
      </c>
      <c r="C32" s="117">
        <v>5819555000</v>
      </c>
      <c r="D32" s="117">
        <v>0</v>
      </c>
      <c r="E32" s="117">
        <v>0</v>
      </c>
      <c r="F32" s="117">
        <v>5819555000</v>
      </c>
      <c r="G32" s="117">
        <v>0</v>
      </c>
      <c r="H32" s="117">
        <v>5819555000</v>
      </c>
      <c r="I32" s="118">
        <v>1</v>
      </c>
      <c r="J32" s="117">
        <v>0</v>
      </c>
      <c r="K32" s="117">
        <v>0</v>
      </c>
      <c r="L32" s="117">
        <v>5819555000</v>
      </c>
    </row>
    <row r="33" spans="1:13" s="1" customFormat="1" ht="18.149999999999999" customHeight="1" x14ac:dyDescent="0.2">
      <c r="A33" s="112" t="s">
        <v>817</v>
      </c>
      <c r="B33" s="113" t="s">
        <v>814</v>
      </c>
      <c r="C33" s="114">
        <v>5819555000</v>
      </c>
      <c r="D33" s="114">
        <v>0</v>
      </c>
      <c r="E33" s="114">
        <v>0</v>
      </c>
      <c r="F33" s="114">
        <v>5819555000</v>
      </c>
      <c r="G33" s="114">
        <v>0</v>
      </c>
      <c r="H33" s="114">
        <v>5819555000</v>
      </c>
      <c r="I33" s="115">
        <v>1</v>
      </c>
      <c r="J33" s="114">
        <v>0</v>
      </c>
      <c r="K33" s="114">
        <v>0</v>
      </c>
      <c r="L33" s="114">
        <v>5819555000</v>
      </c>
    </row>
    <row r="34" spans="1:13" s="1" customFormat="1" ht="18.149999999999999" customHeight="1" x14ac:dyDescent="0.2">
      <c r="A34" s="116" t="s">
        <v>818</v>
      </c>
      <c r="B34" s="113" t="s">
        <v>819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208506</v>
      </c>
      <c r="I34" s="118">
        <v>0</v>
      </c>
      <c r="J34" s="117">
        <v>-208506</v>
      </c>
      <c r="K34" s="117">
        <v>0</v>
      </c>
      <c r="L34" s="117">
        <v>208506</v>
      </c>
    </row>
    <row r="35" spans="1:13" s="1" customFormat="1" ht="18.149999999999999" customHeight="1" x14ac:dyDescent="0.2">
      <c r="A35" s="112" t="s">
        <v>820</v>
      </c>
      <c r="B35" s="113" t="s">
        <v>821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208506</v>
      </c>
      <c r="I35" s="115">
        <v>0</v>
      </c>
      <c r="J35" s="114">
        <v>-208506</v>
      </c>
      <c r="K35" s="114">
        <v>0</v>
      </c>
      <c r="L35" s="114">
        <v>208506</v>
      </c>
    </row>
    <row r="36" spans="1:13" s="1" customFormat="1" ht="18.600000000000001" customHeight="1" x14ac:dyDescent="0.2">
      <c r="A36" s="119" t="s">
        <v>822</v>
      </c>
      <c r="B36" s="119"/>
      <c r="C36" s="120">
        <v>31269834000</v>
      </c>
      <c r="D36" s="120">
        <v>0</v>
      </c>
      <c r="E36" s="120">
        <v>0</v>
      </c>
      <c r="F36" s="120">
        <v>31269834000</v>
      </c>
      <c r="G36" s="120">
        <v>2417839276</v>
      </c>
      <c r="H36" s="120">
        <v>31674657798</v>
      </c>
      <c r="I36" s="121">
        <v>1.0129461447732699</v>
      </c>
      <c r="J36" s="120">
        <v>-404823798</v>
      </c>
      <c r="K36" s="120">
        <v>0</v>
      </c>
      <c r="L36" s="120">
        <v>31674657798</v>
      </c>
    </row>
    <row r="37" spans="1:13" s="1" customFormat="1" ht="28.8" customHeight="1" x14ac:dyDescent="0.2"/>
    <row r="38" spans="1:13" s="1" customFormat="1" ht="21.3" customHeight="1" x14ac:dyDescent="0.2">
      <c r="A38" s="110" t="s">
        <v>823</v>
      </c>
      <c r="B38" s="110"/>
      <c r="C38" s="92" t="s">
        <v>758</v>
      </c>
      <c r="D38" s="110" t="s">
        <v>13</v>
      </c>
      <c r="E38" s="110"/>
      <c r="F38" s="92" t="s">
        <v>759</v>
      </c>
      <c r="G38" s="91" t="s">
        <v>760</v>
      </c>
      <c r="H38" s="91"/>
      <c r="I38" s="92" t="s">
        <v>761</v>
      </c>
      <c r="J38" s="92" t="s">
        <v>762</v>
      </c>
      <c r="K38" s="92" t="s">
        <v>763</v>
      </c>
      <c r="L38" s="92" t="s">
        <v>824</v>
      </c>
      <c r="M38" s="92"/>
    </row>
    <row r="39" spans="1:13" s="1" customFormat="1" ht="42.15" customHeight="1" x14ac:dyDescent="0.2">
      <c r="A39" s="111" t="s">
        <v>10</v>
      </c>
      <c r="B39" s="111" t="s">
        <v>11</v>
      </c>
      <c r="C39" s="92"/>
      <c r="D39" s="111" t="s">
        <v>765</v>
      </c>
      <c r="E39" s="111" t="s">
        <v>766</v>
      </c>
      <c r="F39" s="92"/>
      <c r="G39" s="8" t="s">
        <v>767</v>
      </c>
      <c r="H39" s="8" t="s">
        <v>768</v>
      </c>
      <c r="I39" s="92"/>
      <c r="J39" s="92"/>
      <c r="K39" s="92"/>
      <c r="L39" s="92"/>
      <c r="M39" s="92"/>
    </row>
    <row r="40" spans="1:13" s="1" customFormat="1" ht="18.149999999999999" customHeight="1" x14ac:dyDescent="0.2">
      <c r="A40" s="122" t="s">
        <v>825</v>
      </c>
      <c r="B40" s="113" t="s">
        <v>826</v>
      </c>
      <c r="C40" s="123">
        <v>515639302000</v>
      </c>
      <c r="D40" s="124">
        <v>0</v>
      </c>
      <c r="E40" s="124">
        <v>0</v>
      </c>
      <c r="F40" s="123">
        <v>515639302000</v>
      </c>
      <c r="G40" s="123">
        <v>36229050651</v>
      </c>
      <c r="H40" s="123">
        <v>234087517304</v>
      </c>
      <c r="I40" s="125">
        <v>0.45397532033739402</v>
      </c>
      <c r="J40" s="123">
        <v>281551784696</v>
      </c>
      <c r="K40" s="123">
        <v>0</v>
      </c>
      <c r="L40" s="126">
        <v>234087517304</v>
      </c>
      <c r="M40" s="126"/>
    </row>
    <row r="41" spans="1:13" s="1" customFormat="1" ht="18.149999999999999" customHeight="1" x14ac:dyDescent="0.2">
      <c r="A41" s="122" t="s">
        <v>827</v>
      </c>
      <c r="B41" s="113" t="s">
        <v>828</v>
      </c>
      <c r="C41" s="127">
        <v>515639302000</v>
      </c>
      <c r="D41" s="124">
        <v>0</v>
      </c>
      <c r="E41" s="124">
        <v>0</v>
      </c>
      <c r="F41" s="127">
        <v>515639302000</v>
      </c>
      <c r="G41" s="127">
        <v>36229050651</v>
      </c>
      <c r="H41" s="127">
        <v>234087517304</v>
      </c>
      <c r="I41" s="128">
        <v>0.45397532033739402</v>
      </c>
      <c r="J41" s="127">
        <v>281551784696</v>
      </c>
      <c r="K41" s="127">
        <v>0</v>
      </c>
      <c r="L41" s="129">
        <v>234087517304</v>
      </c>
      <c r="M41" s="129"/>
    </row>
    <row r="42" spans="1:13" s="1" customFormat="1" ht="18.149999999999999" customHeight="1" x14ac:dyDescent="0.2">
      <c r="A42" s="122" t="s">
        <v>829</v>
      </c>
      <c r="B42" s="113" t="s">
        <v>622</v>
      </c>
      <c r="C42" s="123">
        <v>515639302000</v>
      </c>
      <c r="D42" s="124">
        <v>0</v>
      </c>
      <c r="E42" s="124">
        <v>0</v>
      </c>
      <c r="F42" s="123">
        <v>515639302000</v>
      </c>
      <c r="G42" s="123">
        <v>36229050651</v>
      </c>
      <c r="H42" s="123">
        <v>234087517304</v>
      </c>
      <c r="I42" s="125">
        <v>0.45397532033739402</v>
      </c>
      <c r="J42" s="123">
        <v>281551784696</v>
      </c>
      <c r="K42" s="123">
        <v>0</v>
      </c>
      <c r="L42" s="126">
        <v>234087517304</v>
      </c>
      <c r="M42" s="126"/>
    </row>
    <row r="43" spans="1:13" s="1" customFormat="1" ht="18.600000000000001" customHeight="1" x14ac:dyDescent="0.2">
      <c r="A43" s="130" t="s">
        <v>830</v>
      </c>
      <c r="B43" s="130"/>
      <c r="C43" s="131">
        <v>515639302000</v>
      </c>
      <c r="D43" s="132">
        <v>0</v>
      </c>
      <c r="E43" s="132">
        <v>0</v>
      </c>
      <c r="F43" s="131">
        <v>515639302000</v>
      </c>
      <c r="G43" s="131">
        <v>36229050651</v>
      </c>
      <c r="H43" s="131">
        <v>234087517304</v>
      </c>
      <c r="I43" s="133">
        <v>0.45397532033739402</v>
      </c>
      <c r="J43" s="131">
        <v>281551784696</v>
      </c>
      <c r="K43" s="131">
        <v>0</v>
      </c>
      <c r="L43" s="134">
        <v>234087517304</v>
      </c>
      <c r="M43" s="134"/>
    </row>
    <row r="44" spans="1:13" s="1" customFormat="1" ht="18.600000000000001" customHeight="1" x14ac:dyDescent="0.2">
      <c r="A44" s="135" t="s">
        <v>831</v>
      </c>
      <c r="B44" s="135"/>
      <c r="C44" s="136">
        <v>546909136000</v>
      </c>
      <c r="D44" s="136">
        <v>0</v>
      </c>
      <c r="E44" s="136">
        <v>0</v>
      </c>
      <c r="F44" s="136">
        <v>546909136000</v>
      </c>
      <c r="G44" s="136">
        <v>38646889927</v>
      </c>
      <c r="H44" s="136">
        <v>265762175102</v>
      </c>
      <c r="I44" s="137">
        <v>0.48593478808150697</v>
      </c>
      <c r="J44" s="136">
        <v>281146960898</v>
      </c>
      <c r="K44" s="136">
        <v>0</v>
      </c>
      <c r="L44" s="136">
        <v>265762175102</v>
      </c>
    </row>
    <row r="45" spans="1:13" s="1" customFormat="1" ht="35.700000000000003" customHeight="1" x14ac:dyDescent="0.2"/>
    <row r="46" spans="1:13" s="1" customFormat="1" ht="22.35" customHeight="1" x14ac:dyDescent="0.25">
      <c r="B46" s="93"/>
      <c r="C46" s="93"/>
      <c r="F46" s="93"/>
      <c r="G46" s="93"/>
      <c r="H46" s="93"/>
      <c r="I46" s="93"/>
    </row>
    <row r="47" spans="1:13" s="1" customFormat="1" ht="19.649999999999999" customHeight="1" x14ac:dyDescent="0.2">
      <c r="B47" s="138" t="s">
        <v>542</v>
      </c>
      <c r="C47" s="138"/>
      <c r="F47" s="138" t="s">
        <v>544</v>
      </c>
      <c r="G47" s="138"/>
      <c r="H47" s="138"/>
      <c r="I47" s="138"/>
    </row>
    <row r="48" spans="1:13" s="1" customFormat="1" ht="19.649999999999999" customHeight="1" x14ac:dyDescent="0.25">
      <c r="B48" s="139" t="s">
        <v>543</v>
      </c>
      <c r="C48" s="139"/>
      <c r="F48" s="139" t="s">
        <v>545</v>
      </c>
      <c r="G48" s="139"/>
      <c r="H48" s="139"/>
      <c r="I48" s="139"/>
    </row>
    <row r="49" s="1" customFormat="1" ht="22.95" customHeight="1" x14ac:dyDescent="0.2"/>
    <row r="50" s="1" customFormat="1" ht="30.3" customHeight="1" x14ac:dyDescent="0.2"/>
  </sheetData>
  <mergeCells count="35">
    <mergeCell ref="B48:C48"/>
    <mergeCell ref="F48:I48"/>
    <mergeCell ref="A43:B43"/>
    <mergeCell ref="L43:M43"/>
    <mergeCell ref="A44:B44"/>
    <mergeCell ref="B46:C46"/>
    <mergeCell ref="F46:I46"/>
    <mergeCell ref="B47:C47"/>
    <mergeCell ref="F47:I47"/>
    <mergeCell ref="J38:J39"/>
    <mergeCell ref="K38:K39"/>
    <mergeCell ref="L38:M39"/>
    <mergeCell ref="L40:M40"/>
    <mergeCell ref="L41:M41"/>
    <mergeCell ref="L42:M42"/>
    <mergeCell ref="J5:J6"/>
    <mergeCell ref="K5:K6"/>
    <mergeCell ref="L5:L6"/>
    <mergeCell ref="A36:B36"/>
    <mergeCell ref="A38:B38"/>
    <mergeCell ref="C38:C39"/>
    <mergeCell ref="D38:E38"/>
    <mergeCell ref="F38:F39"/>
    <mergeCell ref="G38:H38"/>
    <mergeCell ref="I38:I39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9"/>
  <sheetViews>
    <sheetView workbookViewId="0">
      <selection activeCell="C21" sqref="C21"/>
    </sheetView>
  </sheetViews>
  <sheetFormatPr baseColWidth="10" defaultRowHeight="13.2" x14ac:dyDescent="0.25"/>
  <cols>
    <col min="1" max="1" width="19.33203125" customWidth="1"/>
    <col min="2" max="2" width="31.21875" customWidth="1"/>
    <col min="3" max="6" width="13" customWidth="1"/>
    <col min="7" max="7" width="13.5546875" customWidth="1"/>
    <col min="8" max="9" width="13" customWidth="1"/>
    <col min="10" max="10" width="12.6640625" customWidth="1"/>
    <col min="11" max="11" width="7.44140625" customWidth="1"/>
    <col min="12" max="13" width="13" customWidth="1"/>
    <col min="14" max="14" width="7.44140625" customWidth="1"/>
  </cols>
  <sheetData>
    <row r="1" spans="1:14" s="1" customFormat="1" ht="12.3" customHeight="1" x14ac:dyDescent="0.2">
      <c r="A1" s="96"/>
      <c r="B1" s="99" t="s">
        <v>546</v>
      </c>
      <c r="C1" s="99"/>
      <c r="D1" s="99"/>
      <c r="E1" s="99"/>
      <c r="F1" s="99"/>
      <c r="G1" s="99"/>
      <c r="H1" s="99"/>
      <c r="I1" s="99"/>
      <c r="J1" s="99"/>
      <c r="K1" s="99"/>
    </row>
    <row r="2" spans="1:14" s="1" customFormat="1" ht="12.3" customHeight="1" x14ac:dyDescent="0.2">
      <c r="A2" s="96"/>
      <c r="B2" s="99"/>
      <c r="C2" s="99"/>
      <c r="D2" s="99"/>
      <c r="E2" s="99"/>
      <c r="F2" s="99"/>
      <c r="G2" s="99"/>
      <c r="H2" s="99"/>
      <c r="I2" s="99"/>
      <c r="J2" s="99"/>
      <c r="K2" s="99"/>
      <c r="M2" s="17">
        <v>45933.569616585701</v>
      </c>
    </row>
    <row r="3" spans="1:14" s="1" customFormat="1" ht="1.05" customHeight="1" x14ac:dyDescent="0.2">
      <c r="A3" s="96"/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4" s="1" customFormat="1" ht="10.050000000000001" customHeight="1" x14ac:dyDescent="0.2">
      <c r="A4" s="96"/>
      <c r="B4" s="99"/>
      <c r="C4" s="99"/>
      <c r="D4" s="99"/>
      <c r="E4" s="99"/>
      <c r="F4" s="99"/>
      <c r="G4" s="99"/>
      <c r="H4" s="99"/>
      <c r="I4" s="99"/>
      <c r="J4" s="99"/>
      <c r="K4" s="99"/>
      <c r="M4" s="18">
        <v>45933.569616585701</v>
      </c>
    </row>
    <row r="5" spans="1:14" s="1" customFormat="1" ht="7.5" customHeight="1" x14ac:dyDescent="0.2">
      <c r="A5" s="96"/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4" s="1" customFormat="1" ht="9.6" customHeight="1" x14ac:dyDescent="0.2"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1:14" s="1" customFormat="1" ht="5.85" customHeight="1" x14ac:dyDescent="0.2">
      <c r="A7" s="19"/>
    </row>
    <row r="8" spans="1:14" s="1" customFormat="1" ht="17.55" customHeight="1" x14ac:dyDescent="0.2">
      <c r="A8" s="97" t="s">
        <v>0</v>
      </c>
      <c r="B8" s="97"/>
      <c r="C8" s="97"/>
      <c r="D8" s="97"/>
      <c r="E8" s="97"/>
      <c r="F8" s="2"/>
      <c r="G8" s="3"/>
      <c r="H8" s="3"/>
      <c r="I8" s="100" t="s">
        <v>1</v>
      </c>
      <c r="J8" s="100"/>
      <c r="K8" s="3"/>
      <c r="L8" s="3"/>
      <c r="M8" s="3"/>
      <c r="N8" s="4"/>
    </row>
    <row r="9" spans="1:14" s="1" customFormat="1" ht="17.55" customHeight="1" x14ac:dyDescent="0.2">
      <c r="A9" s="98" t="s">
        <v>2</v>
      </c>
      <c r="B9" s="98"/>
      <c r="C9" s="98"/>
      <c r="D9" s="98"/>
      <c r="E9" s="98"/>
      <c r="F9" s="5"/>
      <c r="G9" s="6"/>
      <c r="H9" s="6"/>
      <c r="I9" s="101" t="s">
        <v>3</v>
      </c>
      <c r="J9" s="101"/>
      <c r="K9" s="6"/>
      <c r="L9" s="6"/>
      <c r="M9" s="6"/>
      <c r="N9" s="7"/>
    </row>
    <row r="10" spans="1:14" s="1" customFormat="1" ht="21.3" customHeight="1" x14ac:dyDescent="0.2">
      <c r="A10" s="91" t="s">
        <v>4</v>
      </c>
      <c r="B10" s="91"/>
      <c r="C10" s="91" t="s">
        <v>5</v>
      </c>
      <c r="D10" s="91"/>
      <c r="E10" s="91"/>
      <c r="F10" s="91"/>
      <c r="G10" s="91"/>
      <c r="H10" s="91"/>
      <c r="I10" s="91" t="s">
        <v>6</v>
      </c>
      <c r="J10" s="91"/>
      <c r="K10" s="92" t="s">
        <v>7</v>
      </c>
      <c r="L10" s="91" t="s">
        <v>8</v>
      </c>
      <c r="M10" s="91"/>
      <c r="N10" s="92" t="s">
        <v>9</v>
      </c>
    </row>
    <row r="11" spans="1:14" s="1" customFormat="1" ht="20.25" customHeight="1" x14ac:dyDescent="0.2">
      <c r="A11" s="92" t="s">
        <v>10</v>
      </c>
      <c r="B11" s="92" t="s">
        <v>11</v>
      </c>
      <c r="C11" s="92" t="s">
        <v>12</v>
      </c>
      <c r="D11" s="91" t="s">
        <v>13</v>
      </c>
      <c r="E11" s="91"/>
      <c r="F11" s="92" t="s">
        <v>14</v>
      </c>
      <c r="G11" s="92" t="s">
        <v>15</v>
      </c>
      <c r="H11" s="92" t="s">
        <v>16</v>
      </c>
      <c r="I11" s="92" t="s">
        <v>17</v>
      </c>
      <c r="J11" s="92" t="s">
        <v>18</v>
      </c>
      <c r="K11" s="92"/>
      <c r="L11" s="92" t="s">
        <v>19</v>
      </c>
      <c r="M11" s="92" t="s">
        <v>20</v>
      </c>
      <c r="N11" s="92"/>
    </row>
    <row r="12" spans="1:14" s="1" customFormat="1" ht="21.3" customHeight="1" x14ac:dyDescent="0.2">
      <c r="A12" s="92"/>
      <c r="B12" s="92"/>
      <c r="C12" s="92"/>
      <c r="D12" s="8" t="s">
        <v>21</v>
      </c>
      <c r="E12" s="8" t="s">
        <v>22</v>
      </c>
      <c r="F12" s="92"/>
      <c r="G12" s="92"/>
      <c r="H12" s="92"/>
      <c r="I12" s="92"/>
      <c r="J12" s="92"/>
      <c r="K12" s="92"/>
      <c r="L12" s="92"/>
      <c r="M12" s="92"/>
      <c r="N12" s="92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546909136000</v>
      </c>
      <c r="D13" s="11">
        <v>0</v>
      </c>
      <c r="E13" s="11">
        <v>0</v>
      </c>
      <c r="F13" s="11">
        <v>546909136000</v>
      </c>
      <c r="G13" s="11">
        <v>0</v>
      </c>
      <c r="H13" s="11">
        <v>546909136000</v>
      </c>
      <c r="I13" s="11">
        <v>9189096169</v>
      </c>
      <c r="J13" s="11">
        <v>445718243152</v>
      </c>
      <c r="K13" s="12">
        <v>0.81497677367744703</v>
      </c>
      <c r="L13" s="11">
        <v>36661083481</v>
      </c>
      <c r="M13" s="11">
        <v>235758989763</v>
      </c>
      <c r="N13" s="12">
        <v>0.43107524494343102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354796211000</v>
      </c>
      <c r="D14" s="11">
        <v>0</v>
      </c>
      <c r="E14" s="11">
        <v>0</v>
      </c>
      <c r="F14" s="11">
        <v>354796211000</v>
      </c>
      <c r="G14" s="11">
        <v>0</v>
      </c>
      <c r="H14" s="11">
        <v>354796211000</v>
      </c>
      <c r="I14" s="11">
        <v>2055162706</v>
      </c>
      <c r="J14" s="11">
        <v>323746930235</v>
      </c>
      <c r="K14" s="12">
        <v>0.91248700013597395</v>
      </c>
      <c r="L14" s="11">
        <v>25947603168</v>
      </c>
      <c r="M14" s="11">
        <v>186203751891</v>
      </c>
      <c r="N14" s="12">
        <v>0.52481888508950303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25366318000</v>
      </c>
      <c r="D15" s="11">
        <v>0</v>
      </c>
      <c r="E15" s="11">
        <v>0</v>
      </c>
      <c r="F15" s="11">
        <v>25366318000</v>
      </c>
      <c r="G15" s="11">
        <v>0</v>
      </c>
      <c r="H15" s="11">
        <v>25366318000</v>
      </c>
      <c r="I15" s="11">
        <v>1717141560</v>
      </c>
      <c r="J15" s="11">
        <v>15658059836</v>
      </c>
      <c r="K15" s="12">
        <v>0.61727759763951595</v>
      </c>
      <c r="L15" s="11">
        <v>1716321960</v>
      </c>
      <c r="M15" s="11">
        <v>15552977473</v>
      </c>
      <c r="N15" s="12">
        <v>0.61313500339308202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25366318000</v>
      </c>
      <c r="D16" s="11">
        <v>0</v>
      </c>
      <c r="E16" s="11">
        <v>0</v>
      </c>
      <c r="F16" s="11">
        <v>25366318000</v>
      </c>
      <c r="G16" s="11">
        <v>0</v>
      </c>
      <c r="H16" s="11">
        <v>25366318000</v>
      </c>
      <c r="I16" s="11">
        <v>1717141560</v>
      </c>
      <c r="J16" s="11">
        <v>15658059836</v>
      </c>
      <c r="K16" s="12">
        <v>0.61727759763951595</v>
      </c>
      <c r="L16" s="11">
        <v>1716321960</v>
      </c>
      <c r="M16" s="11">
        <v>15552977473</v>
      </c>
      <c r="N16" s="12">
        <v>0.61313500339308202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18637181000</v>
      </c>
      <c r="D17" s="11">
        <v>-160000000</v>
      </c>
      <c r="E17" s="11">
        <v>-220000000</v>
      </c>
      <c r="F17" s="11">
        <v>18417181000</v>
      </c>
      <c r="G17" s="11">
        <v>0</v>
      </c>
      <c r="H17" s="11">
        <v>18417181000</v>
      </c>
      <c r="I17" s="11">
        <v>1267068255</v>
      </c>
      <c r="J17" s="11">
        <v>12508910915</v>
      </c>
      <c r="K17" s="12">
        <v>0.679197913893554</v>
      </c>
      <c r="L17" s="11">
        <v>1266138255</v>
      </c>
      <c r="M17" s="11">
        <v>12403828552</v>
      </c>
      <c r="N17" s="12">
        <v>0.67349224357408399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16832111000</v>
      </c>
      <c r="D18" s="11">
        <v>-160000000</v>
      </c>
      <c r="E18" s="11">
        <v>-180000000</v>
      </c>
      <c r="F18" s="11">
        <v>16652111000</v>
      </c>
      <c r="G18" s="11">
        <v>0</v>
      </c>
      <c r="H18" s="11">
        <v>16652111000</v>
      </c>
      <c r="I18" s="11">
        <v>1248417862</v>
      </c>
      <c r="J18" s="11">
        <v>10875692751</v>
      </c>
      <c r="K18" s="12">
        <v>0.65311195385377896</v>
      </c>
      <c r="L18" s="11">
        <v>1247487862</v>
      </c>
      <c r="M18" s="11">
        <v>10770610388</v>
      </c>
      <c r="N18" s="12">
        <v>0.64680150090279798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10254440000</v>
      </c>
      <c r="D19" s="11">
        <v>-160000000</v>
      </c>
      <c r="E19" s="11">
        <v>-160000000</v>
      </c>
      <c r="F19" s="11">
        <v>10094440000</v>
      </c>
      <c r="G19" s="11">
        <v>0</v>
      </c>
      <c r="H19" s="11">
        <v>10094440000</v>
      </c>
      <c r="I19" s="11">
        <v>812368487</v>
      </c>
      <c r="J19" s="11">
        <v>7244436857</v>
      </c>
      <c r="K19" s="12">
        <v>0.71766604754696695</v>
      </c>
      <c r="L19" s="11">
        <v>811541887</v>
      </c>
      <c r="M19" s="11">
        <v>7139457894</v>
      </c>
      <c r="N19" s="12">
        <v>0.707266365840998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112245000</v>
      </c>
      <c r="D20" s="11">
        <v>0</v>
      </c>
      <c r="E20" s="11">
        <v>0</v>
      </c>
      <c r="F20" s="11">
        <v>112245000</v>
      </c>
      <c r="G20" s="11">
        <v>0</v>
      </c>
      <c r="H20" s="11">
        <v>112245000</v>
      </c>
      <c r="I20" s="11">
        <v>7639610</v>
      </c>
      <c r="J20" s="11">
        <v>72867567</v>
      </c>
      <c r="K20" s="12">
        <v>0.64918318856073798</v>
      </c>
      <c r="L20" s="11">
        <v>7639610</v>
      </c>
      <c r="M20" s="11">
        <v>72867567</v>
      </c>
      <c r="N20" s="12">
        <v>0.64918318856073798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795888000</v>
      </c>
      <c r="D21" s="11">
        <v>0</v>
      </c>
      <c r="E21" s="11">
        <v>0</v>
      </c>
      <c r="F21" s="11">
        <v>795888000</v>
      </c>
      <c r="G21" s="11">
        <v>0</v>
      </c>
      <c r="H21" s="11">
        <v>795888000</v>
      </c>
      <c r="I21" s="11">
        <v>60846443</v>
      </c>
      <c r="J21" s="11">
        <v>554812552</v>
      </c>
      <c r="K21" s="12">
        <v>0.69709877771746798</v>
      </c>
      <c r="L21" s="11">
        <v>60846443</v>
      </c>
      <c r="M21" s="11">
        <v>554812552</v>
      </c>
      <c r="N21" s="12">
        <v>0.69709877771746798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13233000</v>
      </c>
      <c r="D22" s="11">
        <v>0</v>
      </c>
      <c r="E22" s="11">
        <v>0</v>
      </c>
      <c r="F22" s="11">
        <v>13233000</v>
      </c>
      <c r="G22" s="11">
        <v>0</v>
      </c>
      <c r="H22" s="11">
        <v>13233000</v>
      </c>
      <c r="I22" s="11">
        <v>906867</v>
      </c>
      <c r="J22" s="11">
        <v>7781577</v>
      </c>
      <c r="K22" s="12">
        <v>0.58804330083881196</v>
      </c>
      <c r="L22" s="11">
        <v>906867</v>
      </c>
      <c r="M22" s="11">
        <v>7781577</v>
      </c>
      <c r="N22" s="12">
        <v>0.58804330083881196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22693000</v>
      </c>
      <c r="D23" s="11">
        <v>0</v>
      </c>
      <c r="E23" s="11">
        <v>19000000</v>
      </c>
      <c r="F23" s="11">
        <v>41693000</v>
      </c>
      <c r="G23" s="11">
        <v>0</v>
      </c>
      <c r="H23" s="11">
        <v>41693000</v>
      </c>
      <c r="I23" s="11">
        <v>3033334</v>
      </c>
      <c r="J23" s="11">
        <v>27573333</v>
      </c>
      <c r="K23" s="12">
        <v>0.66134202384093299</v>
      </c>
      <c r="L23" s="11">
        <v>3033334</v>
      </c>
      <c r="M23" s="11">
        <v>27573333</v>
      </c>
      <c r="N23" s="12">
        <v>0.66134202384093299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332921000</v>
      </c>
      <c r="D24" s="11">
        <v>0</v>
      </c>
      <c r="E24" s="11">
        <v>0</v>
      </c>
      <c r="F24" s="11">
        <v>332921000</v>
      </c>
      <c r="G24" s="11">
        <v>0</v>
      </c>
      <c r="H24" s="11">
        <v>332921000</v>
      </c>
      <c r="I24" s="11">
        <v>18677488</v>
      </c>
      <c r="J24" s="11">
        <v>181830745</v>
      </c>
      <c r="K24" s="12">
        <v>0.54616784462379997</v>
      </c>
      <c r="L24" s="11">
        <v>18574088</v>
      </c>
      <c r="M24" s="11">
        <v>181727345</v>
      </c>
      <c r="N24" s="12">
        <v>0.54585726043115301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2109001000</v>
      </c>
      <c r="D25" s="11">
        <v>0</v>
      </c>
      <c r="E25" s="11">
        <v>0</v>
      </c>
      <c r="F25" s="11">
        <v>2109001000</v>
      </c>
      <c r="G25" s="11">
        <v>0</v>
      </c>
      <c r="H25" s="11">
        <v>2109001000</v>
      </c>
      <c r="I25" s="11">
        <v>92803304</v>
      </c>
      <c r="J25" s="11">
        <v>455107344</v>
      </c>
      <c r="K25" s="12">
        <v>0.21579285358328401</v>
      </c>
      <c r="L25" s="11">
        <v>92803304</v>
      </c>
      <c r="M25" s="11">
        <v>455107344</v>
      </c>
      <c r="N25" s="12">
        <v>0.21579285358328401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1424991000</v>
      </c>
      <c r="D26" s="11">
        <v>0</v>
      </c>
      <c r="E26" s="11">
        <v>0</v>
      </c>
      <c r="F26" s="11">
        <v>1424991000</v>
      </c>
      <c r="G26" s="11">
        <v>0</v>
      </c>
      <c r="H26" s="11">
        <v>1424991000</v>
      </c>
      <c r="I26" s="11">
        <v>23454696</v>
      </c>
      <c r="J26" s="11">
        <v>43670080</v>
      </c>
      <c r="K26" s="12">
        <v>3.0645863728262099E-2</v>
      </c>
      <c r="L26" s="11">
        <v>23454696</v>
      </c>
      <c r="M26" s="11">
        <v>43670080</v>
      </c>
      <c r="N26" s="12">
        <v>3.0645863728262099E-2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684010000</v>
      </c>
      <c r="D27" s="11">
        <v>0</v>
      </c>
      <c r="E27" s="11">
        <v>0</v>
      </c>
      <c r="F27" s="11">
        <v>684010000</v>
      </c>
      <c r="G27" s="11">
        <v>0</v>
      </c>
      <c r="H27" s="11">
        <v>684010000</v>
      </c>
      <c r="I27" s="11">
        <v>69348608</v>
      </c>
      <c r="J27" s="11">
        <v>411437264</v>
      </c>
      <c r="K27" s="12">
        <v>0.60150767386441695</v>
      </c>
      <c r="L27" s="11">
        <v>69348608</v>
      </c>
      <c r="M27" s="11">
        <v>411437264</v>
      </c>
      <c r="N27" s="12">
        <v>0.60150767386441695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3191690000</v>
      </c>
      <c r="D28" s="11">
        <v>0</v>
      </c>
      <c r="E28" s="11">
        <v>-39000000</v>
      </c>
      <c r="F28" s="11">
        <v>3152690000</v>
      </c>
      <c r="G28" s="11">
        <v>0</v>
      </c>
      <c r="H28" s="11">
        <v>3152690000</v>
      </c>
      <c r="I28" s="11">
        <v>252142329</v>
      </c>
      <c r="J28" s="11">
        <v>2331282776</v>
      </c>
      <c r="K28" s="12">
        <v>0.73945829624860004</v>
      </c>
      <c r="L28" s="11">
        <v>252142329</v>
      </c>
      <c r="M28" s="11">
        <v>2331282776</v>
      </c>
      <c r="N28" s="12">
        <v>0.73945829624860004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1805070000</v>
      </c>
      <c r="D29" s="11">
        <v>0</v>
      </c>
      <c r="E29" s="11">
        <v>-40000000</v>
      </c>
      <c r="F29" s="11">
        <v>1765070000</v>
      </c>
      <c r="G29" s="11">
        <v>0</v>
      </c>
      <c r="H29" s="11">
        <v>1765070000</v>
      </c>
      <c r="I29" s="11">
        <v>18650393</v>
      </c>
      <c r="J29" s="11">
        <v>1633218164</v>
      </c>
      <c r="K29" s="12">
        <v>0.925299372829406</v>
      </c>
      <c r="L29" s="11">
        <v>18650393</v>
      </c>
      <c r="M29" s="11">
        <v>1633218164</v>
      </c>
      <c r="N29" s="12">
        <v>0.925299372829406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1576164000</v>
      </c>
      <c r="D30" s="11">
        <v>0</v>
      </c>
      <c r="E30" s="11">
        <v>-40000000</v>
      </c>
      <c r="F30" s="11">
        <v>1536164000</v>
      </c>
      <c r="G30" s="11">
        <v>0</v>
      </c>
      <c r="H30" s="11">
        <v>1536164000</v>
      </c>
      <c r="I30" s="11">
        <v>0</v>
      </c>
      <c r="J30" s="11">
        <v>1481865446</v>
      </c>
      <c r="K30" s="12">
        <v>0.96465315291856901</v>
      </c>
      <c r="L30" s="11">
        <v>0</v>
      </c>
      <c r="M30" s="11">
        <v>1481865446</v>
      </c>
      <c r="N30" s="12">
        <v>0.96465315291856901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228906000</v>
      </c>
      <c r="D31" s="11">
        <v>0</v>
      </c>
      <c r="E31" s="11">
        <v>0</v>
      </c>
      <c r="F31" s="11">
        <v>228906000</v>
      </c>
      <c r="G31" s="11">
        <v>0</v>
      </c>
      <c r="H31" s="11">
        <v>228906000</v>
      </c>
      <c r="I31" s="11">
        <v>18650393</v>
      </c>
      <c r="J31" s="11">
        <v>151352718</v>
      </c>
      <c r="K31" s="12">
        <v>0.66120030929726603</v>
      </c>
      <c r="L31" s="11">
        <v>18650393</v>
      </c>
      <c r="M31" s="11">
        <v>151352718</v>
      </c>
      <c r="N31" s="12">
        <v>0.66120030929726603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228906000</v>
      </c>
      <c r="D32" s="11">
        <v>0</v>
      </c>
      <c r="E32" s="11">
        <v>0</v>
      </c>
      <c r="F32" s="11">
        <v>228906000</v>
      </c>
      <c r="G32" s="11">
        <v>0</v>
      </c>
      <c r="H32" s="11">
        <v>228906000</v>
      </c>
      <c r="I32" s="11">
        <v>18650393</v>
      </c>
      <c r="J32" s="11">
        <v>151352718</v>
      </c>
      <c r="K32" s="12">
        <v>0.66120030929726603</v>
      </c>
      <c r="L32" s="11">
        <v>18650393</v>
      </c>
      <c r="M32" s="11">
        <v>151352718</v>
      </c>
      <c r="N32" s="12">
        <v>0.66120030929726603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6417185000</v>
      </c>
      <c r="D33" s="11">
        <v>-23091000</v>
      </c>
      <c r="E33" s="11">
        <v>-23091000</v>
      </c>
      <c r="F33" s="11">
        <v>6394094000</v>
      </c>
      <c r="G33" s="11">
        <v>0</v>
      </c>
      <c r="H33" s="11">
        <v>6394094000</v>
      </c>
      <c r="I33" s="11">
        <v>400913151</v>
      </c>
      <c r="J33" s="11">
        <v>2912623593</v>
      </c>
      <c r="K33" s="12">
        <v>0.455517793920452</v>
      </c>
      <c r="L33" s="11">
        <v>401023551</v>
      </c>
      <c r="M33" s="11">
        <v>2912623593</v>
      </c>
      <c r="N33" s="12">
        <v>0.455517793920452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1789940000</v>
      </c>
      <c r="D34" s="11">
        <v>0</v>
      </c>
      <c r="E34" s="11">
        <v>0</v>
      </c>
      <c r="F34" s="11">
        <v>1789940000</v>
      </c>
      <c r="G34" s="11">
        <v>0</v>
      </c>
      <c r="H34" s="11">
        <v>1789940000</v>
      </c>
      <c r="I34" s="11">
        <v>134919300</v>
      </c>
      <c r="J34" s="11">
        <v>1101929344</v>
      </c>
      <c r="K34" s="12">
        <v>0.61562362090349398</v>
      </c>
      <c r="L34" s="11">
        <v>134980900</v>
      </c>
      <c r="M34" s="11">
        <v>1101929344</v>
      </c>
      <c r="N34" s="12">
        <v>0.61562362090349398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1136354000</v>
      </c>
      <c r="D35" s="11">
        <v>0</v>
      </c>
      <c r="E35" s="11">
        <v>0</v>
      </c>
      <c r="F35" s="11">
        <v>1136354000</v>
      </c>
      <c r="G35" s="11">
        <v>0</v>
      </c>
      <c r="H35" s="11">
        <v>1136354000</v>
      </c>
      <c r="I35" s="11">
        <v>93738800</v>
      </c>
      <c r="J35" s="11">
        <v>750742369</v>
      </c>
      <c r="K35" s="12">
        <v>0.66065888710736298</v>
      </c>
      <c r="L35" s="11">
        <v>93763300</v>
      </c>
      <c r="M35" s="11">
        <v>750742369</v>
      </c>
      <c r="N35" s="12">
        <v>0.66065888710736298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653586000</v>
      </c>
      <c r="D36" s="11">
        <v>0</v>
      </c>
      <c r="E36" s="11">
        <v>0</v>
      </c>
      <c r="F36" s="11">
        <v>653586000</v>
      </c>
      <c r="G36" s="11">
        <v>0</v>
      </c>
      <c r="H36" s="11">
        <v>653586000</v>
      </c>
      <c r="I36" s="11">
        <v>41180500</v>
      </c>
      <c r="J36" s="11">
        <v>351186975</v>
      </c>
      <c r="K36" s="12">
        <v>0.53732328262845297</v>
      </c>
      <c r="L36" s="11">
        <v>41217600</v>
      </c>
      <c r="M36" s="11">
        <v>351186975</v>
      </c>
      <c r="N36" s="12">
        <v>0.53732328262845297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1267882000</v>
      </c>
      <c r="D37" s="11">
        <v>-53091000</v>
      </c>
      <c r="E37" s="11">
        <v>-53091000</v>
      </c>
      <c r="F37" s="11">
        <v>1214791000</v>
      </c>
      <c r="G37" s="11">
        <v>0</v>
      </c>
      <c r="H37" s="11">
        <v>1214791000</v>
      </c>
      <c r="I37" s="11">
        <v>97259900</v>
      </c>
      <c r="J37" s="11">
        <v>799883044</v>
      </c>
      <c r="K37" s="12">
        <v>0.65845321870181805</v>
      </c>
      <c r="L37" s="11">
        <v>97308700</v>
      </c>
      <c r="M37" s="11">
        <v>799883044</v>
      </c>
      <c r="N37" s="12">
        <v>0.65845321870181805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53091000</v>
      </c>
      <c r="D38" s="11">
        <v>-53091000</v>
      </c>
      <c r="E38" s="11">
        <v>-53091000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2">
        <v>0</v>
      </c>
      <c r="L38" s="11">
        <v>0</v>
      </c>
      <c r="M38" s="11">
        <v>0</v>
      </c>
      <c r="N38" s="12">
        <v>0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1214791000</v>
      </c>
      <c r="D39" s="11">
        <v>0</v>
      </c>
      <c r="E39" s="11">
        <v>0</v>
      </c>
      <c r="F39" s="11">
        <v>1214791000</v>
      </c>
      <c r="G39" s="11">
        <v>0</v>
      </c>
      <c r="H39" s="11">
        <v>1214791000</v>
      </c>
      <c r="I39" s="11">
        <v>97259900</v>
      </c>
      <c r="J39" s="11">
        <v>799883044</v>
      </c>
      <c r="K39" s="12">
        <v>0.65845321870181805</v>
      </c>
      <c r="L39" s="11">
        <v>97308700</v>
      </c>
      <c r="M39" s="11">
        <v>799883044</v>
      </c>
      <c r="N39" s="12">
        <v>0.65845321870181805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1739011000</v>
      </c>
      <c r="D40" s="11">
        <v>0</v>
      </c>
      <c r="E40" s="11">
        <v>0</v>
      </c>
      <c r="F40" s="11">
        <v>1739011000</v>
      </c>
      <c r="G40" s="11">
        <v>0</v>
      </c>
      <c r="H40" s="11">
        <v>1739011000</v>
      </c>
      <c r="I40" s="11">
        <v>54783651</v>
      </c>
      <c r="J40" s="11">
        <v>85848305</v>
      </c>
      <c r="K40" s="12">
        <v>4.9366165596422297E-2</v>
      </c>
      <c r="L40" s="11">
        <v>54783651</v>
      </c>
      <c r="M40" s="11">
        <v>85848305</v>
      </c>
      <c r="N40" s="12">
        <v>4.9366165596422297E-2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1207978000</v>
      </c>
      <c r="D41" s="11">
        <v>0</v>
      </c>
      <c r="E41" s="11">
        <v>0</v>
      </c>
      <c r="F41" s="11">
        <v>1207978000</v>
      </c>
      <c r="G41" s="11">
        <v>0</v>
      </c>
      <c r="H41" s="11">
        <v>1207978000</v>
      </c>
      <c r="I41" s="11">
        <v>46865022</v>
      </c>
      <c r="J41" s="11">
        <v>66550752</v>
      </c>
      <c r="K41" s="12">
        <v>5.5092685462814699E-2</v>
      </c>
      <c r="L41" s="11">
        <v>46865022</v>
      </c>
      <c r="M41" s="11">
        <v>66550752</v>
      </c>
      <c r="N41" s="12">
        <v>5.5092685462814699E-2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531033000</v>
      </c>
      <c r="D42" s="11">
        <v>0</v>
      </c>
      <c r="E42" s="11">
        <v>0</v>
      </c>
      <c r="F42" s="11">
        <v>531033000</v>
      </c>
      <c r="G42" s="11">
        <v>0</v>
      </c>
      <c r="H42" s="11">
        <v>531033000</v>
      </c>
      <c r="I42" s="11">
        <v>7918629</v>
      </c>
      <c r="J42" s="11">
        <v>19297553</v>
      </c>
      <c r="K42" s="12">
        <v>3.6339649324994901E-2</v>
      </c>
      <c r="L42" s="11">
        <v>7918629</v>
      </c>
      <c r="M42" s="11">
        <v>19297553</v>
      </c>
      <c r="N42" s="12">
        <v>3.6339649324994901E-2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687591000</v>
      </c>
      <c r="D43" s="11">
        <v>0</v>
      </c>
      <c r="E43" s="11">
        <v>0</v>
      </c>
      <c r="F43" s="11">
        <v>687591000</v>
      </c>
      <c r="G43" s="11">
        <v>0</v>
      </c>
      <c r="H43" s="11">
        <v>687591000</v>
      </c>
      <c r="I43" s="11">
        <v>47095200</v>
      </c>
      <c r="J43" s="11">
        <v>382530200</v>
      </c>
      <c r="K43" s="12">
        <v>0.55633392525498504</v>
      </c>
      <c r="L43" s="11">
        <v>47095200</v>
      </c>
      <c r="M43" s="11">
        <v>382530200</v>
      </c>
      <c r="N43" s="12">
        <v>0.55633392525498504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687591000</v>
      </c>
      <c r="D44" s="11">
        <v>0</v>
      </c>
      <c r="E44" s="11">
        <v>0</v>
      </c>
      <c r="F44" s="11">
        <v>687591000</v>
      </c>
      <c r="G44" s="11">
        <v>0</v>
      </c>
      <c r="H44" s="11">
        <v>687591000</v>
      </c>
      <c r="I44" s="11">
        <v>47095200</v>
      </c>
      <c r="J44" s="11">
        <v>382530200</v>
      </c>
      <c r="K44" s="12">
        <v>0.55633392525498504</v>
      </c>
      <c r="L44" s="11">
        <v>47095200</v>
      </c>
      <c r="M44" s="11">
        <v>382530200</v>
      </c>
      <c r="N44" s="12">
        <v>0.55633392525498504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73274000</v>
      </c>
      <c r="D45" s="11">
        <v>30000000</v>
      </c>
      <c r="E45" s="11">
        <v>30000000</v>
      </c>
      <c r="F45" s="11">
        <v>103274000</v>
      </c>
      <c r="G45" s="11">
        <v>0</v>
      </c>
      <c r="H45" s="11">
        <v>103274000</v>
      </c>
      <c r="I45" s="11">
        <v>7980300</v>
      </c>
      <c r="J45" s="11">
        <v>64220400</v>
      </c>
      <c r="K45" s="12">
        <v>0.62184480120843599</v>
      </c>
      <c r="L45" s="11">
        <v>7980300</v>
      </c>
      <c r="M45" s="11">
        <v>64220400</v>
      </c>
      <c r="N45" s="12">
        <v>0.62184480120843599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73274000</v>
      </c>
      <c r="D46" s="11">
        <v>30000000</v>
      </c>
      <c r="E46" s="11">
        <v>30000000</v>
      </c>
      <c r="F46" s="11">
        <v>103274000</v>
      </c>
      <c r="G46" s="11">
        <v>0</v>
      </c>
      <c r="H46" s="11">
        <v>103274000</v>
      </c>
      <c r="I46" s="11">
        <v>7980300</v>
      </c>
      <c r="J46" s="11">
        <v>64220400</v>
      </c>
      <c r="K46" s="12">
        <v>0.62184480120843599</v>
      </c>
      <c r="L46" s="11">
        <v>7980300</v>
      </c>
      <c r="M46" s="11">
        <v>64220400</v>
      </c>
      <c r="N46" s="12">
        <v>0.62184480120843599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515691000</v>
      </c>
      <c r="D47" s="11">
        <v>0</v>
      </c>
      <c r="E47" s="11">
        <v>0</v>
      </c>
      <c r="F47" s="11">
        <v>515691000</v>
      </c>
      <c r="G47" s="11">
        <v>0</v>
      </c>
      <c r="H47" s="11">
        <v>515691000</v>
      </c>
      <c r="I47" s="11">
        <v>35323000</v>
      </c>
      <c r="J47" s="11">
        <v>286890900</v>
      </c>
      <c r="K47" s="12">
        <v>0.55632326334956395</v>
      </c>
      <c r="L47" s="11">
        <v>35323000</v>
      </c>
      <c r="M47" s="11">
        <v>286890900</v>
      </c>
      <c r="N47" s="12">
        <v>0.55632326334956395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343796000</v>
      </c>
      <c r="D48" s="11">
        <v>0</v>
      </c>
      <c r="E48" s="11">
        <v>0</v>
      </c>
      <c r="F48" s="11">
        <v>343796000</v>
      </c>
      <c r="G48" s="11">
        <v>0</v>
      </c>
      <c r="H48" s="11">
        <v>343796000</v>
      </c>
      <c r="I48" s="11">
        <v>23551800</v>
      </c>
      <c r="J48" s="11">
        <v>191321400</v>
      </c>
      <c r="K48" s="12">
        <v>0.55649687605440401</v>
      </c>
      <c r="L48" s="11">
        <v>23551800</v>
      </c>
      <c r="M48" s="11">
        <v>191321400</v>
      </c>
      <c r="N48" s="12">
        <v>0.55649687605440401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311952000</v>
      </c>
      <c r="D49" s="11">
        <v>183091000</v>
      </c>
      <c r="E49" s="11">
        <v>243091000</v>
      </c>
      <c r="F49" s="11">
        <v>555043000</v>
      </c>
      <c r="G49" s="11">
        <v>0</v>
      </c>
      <c r="H49" s="11">
        <v>555043000</v>
      </c>
      <c r="I49" s="11">
        <v>49160154</v>
      </c>
      <c r="J49" s="11">
        <v>236525328</v>
      </c>
      <c r="K49" s="12">
        <v>0.42613874600706603</v>
      </c>
      <c r="L49" s="11">
        <v>49160154</v>
      </c>
      <c r="M49" s="11">
        <v>236525328</v>
      </c>
      <c r="N49" s="12">
        <v>0.42613874600706603</v>
      </c>
    </row>
    <row r="50" spans="1:14" s="1" customFormat="1" ht="17.100000000000001" customHeight="1" x14ac:dyDescent="0.2">
      <c r="A50" s="9" t="s">
        <v>97</v>
      </c>
      <c r="B50" s="10" t="s">
        <v>48</v>
      </c>
      <c r="C50" s="11">
        <v>56971000</v>
      </c>
      <c r="D50" s="11">
        <v>183091000</v>
      </c>
      <c r="E50" s="11">
        <v>313091000</v>
      </c>
      <c r="F50" s="11">
        <v>370062000</v>
      </c>
      <c r="G50" s="11">
        <v>0</v>
      </c>
      <c r="H50" s="11">
        <v>370062000</v>
      </c>
      <c r="I50" s="11">
        <v>40047925</v>
      </c>
      <c r="J50" s="11">
        <v>165981339</v>
      </c>
      <c r="K50" s="12">
        <v>0.44852305559608902</v>
      </c>
      <c r="L50" s="11">
        <v>40047925</v>
      </c>
      <c r="M50" s="11">
        <v>165981339</v>
      </c>
      <c r="N50" s="12">
        <v>0.44852305559608902</v>
      </c>
    </row>
    <row r="51" spans="1:14" s="1" customFormat="1" ht="17.100000000000001" customHeight="1" x14ac:dyDescent="0.2">
      <c r="A51" s="9" t="s">
        <v>98</v>
      </c>
      <c r="B51" s="10" t="s">
        <v>99</v>
      </c>
      <c r="C51" s="11">
        <v>0</v>
      </c>
      <c r="D51" s="11">
        <v>183091000</v>
      </c>
      <c r="E51" s="11">
        <v>313091000</v>
      </c>
      <c r="F51" s="11">
        <v>313091000</v>
      </c>
      <c r="G51" s="11">
        <v>0</v>
      </c>
      <c r="H51" s="11">
        <v>313091000</v>
      </c>
      <c r="I51" s="11">
        <v>34513203</v>
      </c>
      <c r="J51" s="11">
        <v>132392448</v>
      </c>
      <c r="K51" s="12">
        <v>0.42285612809055501</v>
      </c>
      <c r="L51" s="11">
        <v>34513203</v>
      </c>
      <c r="M51" s="11">
        <v>132392448</v>
      </c>
      <c r="N51" s="12">
        <v>0.42285612809055501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56971000</v>
      </c>
      <c r="D52" s="11">
        <v>0</v>
      </c>
      <c r="E52" s="11">
        <v>0</v>
      </c>
      <c r="F52" s="11">
        <v>56971000</v>
      </c>
      <c r="G52" s="11">
        <v>0</v>
      </c>
      <c r="H52" s="11">
        <v>56971000</v>
      </c>
      <c r="I52" s="11">
        <v>5534722</v>
      </c>
      <c r="J52" s="11">
        <v>33588891</v>
      </c>
      <c r="K52" s="12">
        <v>0.58957875059240705</v>
      </c>
      <c r="L52" s="11">
        <v>5534722</v>
      </c>
      <c r="M52" s="11">
        <v>33588891</v>
      </c>
      <c r="N52" s="12">
        <v>0.58957875059240705</v>
      </c>
    </row>
    <row r="53" spans="1:14" s="1" customFormat="1" ht="25.5" customHeight="1" x14ac:dyDescent="0.2">
      <c r="A53" s="9" t="s">
        <v>102</v>
      </c>
      <c r="B53" s="10" t="s">
        <v>103</v>
      </c>
      <c r="C53" s="11">
        <v>175377000</v>
      </c>
      <c r="D53" s="11">
        <v>0</v>
      </c>
      <c r="E53" s="11">
        <v>-70000000</v>
      </c>
      <c r="F53" s="11">
        <v>105377000</v>
      </c>
      <c r="G53" s="11">
        <v>0</v>
      </c>
      <c r="H53" s="11">
        <v>105377000</v>
      </c>
      <c r="I53" s="11">
        <v>8402306</v>
      </c>
      <c r="J53" s="11">
        <v>65014175</v>
      </c>
      <c r="K53" s="12">
        <v>0.61696741224365903</v>
      </c>
      <c r="L53" s="11">
        <v>8402306</v>
      </c>
      <c r="M53" s="11">
        <v>65014175</v>
      </c>
      <c r="N53" s="12">
        <v>0.61696741224365903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9604000</v>
      </c>
      <c r="D54" s="11">
        <v>0</v>
      </c>
      <c r="E54" s="11">
        <v>0</v>
      </c>
      <c r="F54" s="11">
        <v>9604000</v>
      </c>
      <c r="G54" s="11">
        <v>0</v>
      </c>
      <c r="H54" s="11">
        <v>9604000</v>
      </c>
      <c r="I54" s="11">
        <v>709923</v>
      </c>
      <c r="J54" s="11">
        <v>5529814</v>
      </c>
      <c r="K54" s="12">
        <v>0.57578238234069101</v>
      </c>
      <c r="L54" s="11">
        <v>709923</v>
      </c>
      <c r="M54" s="11">
        <v>5529814</v>
      </c>
      <c r="N54" s="12">
        <v>0.57578238234069101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70000000</v>
      </c>
      <c r="D55" s="11">
        <v>0</v>
      </c>
      <c r="E55" s="11">
        <v>0</v>
      </c>
      <c r="F55" s="11">
        <v>70000000</v>
      </c>
      <c r="G55" s="11">
        <v>0</v>
      </c>
      <c r="H55" s="11">
        <v>70000000</v>
      </c>
      <c r="I55" s="11">
        <v>0</v>
      </c>
      <c r="J55" s="11">
        <v>0</v>
      </c>
      <c r="K55" s="12">
        <v>0</v>
      </c>
      <c r="L55" s="11">
        <v>0</v>
      </c>
      <c r="M55" s="11">
        <v>0</v>
      </c>
      <c r="N55" s="12">
        <v>0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12600326000</v>
      </c>
      <c r="D56" s="11">
        <v>0</v>
      </c>
      <c r="E56" s="11">
        <v>1016548407</v>
      </c>
      <c r="F56" s="11">
        <v>13616874407</v>
      </c>
      <c r="G56" s="11">
        <v>0</v>
      </c>
      <c r="H56" s="11">
        <v>13616874407</v>
      </c>
      <c r="I56" s="11">
        <v>338021146</v>
      </c>
      <c r="J56" s="11">
        <v>11056370399</v>
      </c>
      <c r="K56" s="12">
        <v>0.81196095877305496</v>
      </c>
      <c r="L56" s="11">
        <v>537469968</v>
      </c>
      <c r="M56" s="11">
        <v>6104446988</v>
      </c>
      <c r="N56" s="12">
        <v>0.44830016092840702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0</v>
      </c>
      <c r="D57" s="11">
        <v>0</v>
      </c>
      <c r="E57" s="11">
        <v>69000000</v>
      </c>
      <c r="F57" s="11">
        <v>69000000</v>
      </c>
      <c r="G57" s="11">
        <v>0</v>
      </c>
      <c r="H57" s="11">
        <v>69000000</v>
      </c>
      <c r="I57" s="11">
        <v>0</v>
      </c>
      <c r="J57" s="11">
        <v>51552745</v>
      </c>
      <c r="K57" s="12">
        <v>0.74714123188405801</v>
      </c>
      <c r="L57" s="11">
        <v>0</v>
      </c>
      <c r="M57" s="11">
        <v>0</v>
      </c>
      <c r="N57" s="12">
        <v>0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0</v>
      </c>
      <c r="D58" s="11">
        <v>0</v>
      </c>
      <c r="E58" s="11">
        <v>69000000</v>
      </c>
      <c r="F58" s="11">
        <v>69000000</v>
      </c>
      <c r="G58" s="11">
        <v>0</v>
      </c>
      <c r="H58" s="11">
        <v>69000000</v>
      </c>
      <c r="I58" s="11">
        <v>0</v>
      </c>
      <c r="J58" s="11">
        <v>51552745</v>
      </c>
      <c r="K58" s="12">
        <v>0.74714123188405801</v>
      </c>
      <c r="L58" s="11">
        <v>0</v>
      </c>
      <c r="M58" s="11">
        <v>0</v>
      </c>
      <c r="N58" s="12">
        <v>0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11">
        <v>0</v>
      </c>
      <c r="E59" s="11">
        <v>55000000</v>
      </c>
      <c r="F59" s="11">
        <v>55000000</v>
      </c>
      <c r="G59" s="11">
        <v>0</v>
      </c>
      <c r="H59" s="11">
        <v>55000000</v>
      </c>
      <c r="I59" s="11">
        <v>0</v>
      </c>
      <c r="J59" s="11">
        <v>38593134</v>
      </c>
      <c r="K59" s="12">
        <v>0.70169334545454498</v>
      </c>
      <c r="L59" s="11">
        <v>0</v>
      </c>
      <c r="M59" s="11">
        <v>0</v>
      </c>
      <c r="N59" s="12">
        <v>0</v>
      </c>
    </row>
    <row r="60" spans="1:14" s="1" customFormat="1" ht="25.5" customHeight="1" x14ac:dyDescent="0.2">
      <c r="A60" s="9" t="s">
        <v>116</v>
      </c>
      <c r="B60" s="10" t="s">
        <v>117</v>
      </c>
      <c r="C60" s="11">
        <v>0</v>
      </c>
      <c r="D60" s="11">
        <v>0</v>
      </c>
      <c r="E60" s="11">
        <v>15000000</v>
      </c>
      <c r="F60" s="11">
        <v>15000000</v>
      </c>
      <c r="G60" s="11">
        <v>0</v>
      </c>
      <c r="H60" s="11">
        <v>15000000</v>
      </c>
      <c r="I60" s="11">
        <v>0</v>
      </c>
      <c r="J60" s="11">
        <v>0</v>
      </c>
      <c r="K60" s="12">
        <v>0</v>
      </c>
      <c r="L60" s="11">
        <v>0</v>
      </c>
      <c r="M60" s="11">
        <v>0</v>
      </c>
      <c r="N60" s="12">
        <v>0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0</v>
      </c>
      <c r="D61" s="11">
        <v>0</v>
      </c>
      <c r="E61" s="11">
        <v>15000000</v>
      </c>
      <c r="F61" s="11">
        <v>15000000</v>
      </c>
      <c r="G61" s="11">
        <v>0</v>
      </c>
      <c r="H61" s="11">
        <v>15000000</v>
      </c>
      <c r="I61" s="11">
        <v>0</v>
      </c>
      <c r="J61" s="11">
        <v>0</v>
      </c>
      <c r="K61" s="12">
        <v>0</v>
      </c>
      <c r="L61" s="11">
        <v>0</v>
      </c>
      <c r="M61" s="11">
        <v>0</v>
      </c>
      <c r="N61" s="12">
        <v>0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0</v>
      </c>
      <c r="D62" s="11">
        <v>0</v>
      </c>
      <c r="E62" s="11">
        <v>40000000</v>
      </c>
      <c r="F62" s="11">
        <v>40000000</v>
      </c>
      <c r="G62" s="11">
        <v>0</v>
      </c>
      <c r="H62" s="11">
        <v>40000000</v>
      </c>
      <c r="I62" s="11">
        <v>0</v>
      </c>
      <c r="J62" s="11">
        <v>38593134</v>
      </c>
      <c r="K62" s="12">
        <v>0.96482835</v>
      </c>
      <c r="L62" s="11">
        <v>0</v>
      </c>
      <c r="M62" s="11">
        <v>0</v>
      </c>
      <c r="N62" s="12">
        <v>0</v>
      </c>
    </row>
    <row r="63" spans="1:14" s="1" customFormat="1" ht="42.6" customHeight="1" x14ac:dyDescent="0.2">
      <c r="A63" s="9" t="s">
        <v>122</v>
      </c>
      <c r="B63" s="10" t="s">
        <v>123</v>
      </c>
      <c r="C63" s="11">
        <v>0</v>
      </c>
      <c r="D63" s="11">
        <v>0</v>
      </c>
      <c r="E63" s="11">
        <v>40000000</v>
      </c>
      <c r="F63" s="11">
        <v>40000000</v>
      </c>
      <c r="G63" s="11">
        <v>0</v>
      </c>
      <c r="H63" s="11">
        <v>40000000</v>
      </c>
      <c r="I63" s="11">
        <v>0</v>
      </c>
      <c r="J63" s="11">
        <v>38593134</v>
      </c>
      <c r="K63" s="12">
        <v>0.96482835</v>
      </c>
      <c r="L63" s="11">
        <v>0</v>
      </c>
      <c r="M63" s="11">
        <v>0</v>
      </c>
      <c r="N63" s="12">
        <v>0</v>
      </c>
    </row>
    <row r="64" spans="1:14" s="1" customFormat="1" ht="25.5" customHeight="1" x14ac:dyDescent="0.2">
      <c r="A64" s="9" t="s">
        <v>124</v>
      </c>
      <c r="B64" s="10" t="s">
        <v>125</v>
      </c>
      <c r="C64" s="11">
        <v>0</v>
      </c>
      <c r="D64" s="11">
        <v>0</v>
      </c>
      <c r="E64" s="11">
        <v>14000000</v>
      </c>
      <c r="F64" s="11">
        <v>14000000</v>
      </c>
      <c r="G64" s="11">
        <v>0</v>
      </c>
      <c r="H64" s="11">
        <v>14000000</v>
      </c>
      <c r="I64" s="11">
        <v>0</v>
      </c>
      <c r="J64" s="11">
        <v>12959611</v>
      </c>
      <c r="K64" s="12">
        <v>0.92568649999999997</v>
      </c>
      <c r="L64" s="11">
        <v>0</v>
      </c>
      <c r="M64" s="11">
        <v>0</v>
      </c>
      <c r="N64" s="12">
        <v>0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0</v>
      </c>
      <c r="D65" s="11">
        <v>0</v>
      </c>
      <c r="E65" s="11">
        <v>14000000</v>
      </c>
      <c r="F65" s="11">
        <v>14000000</v>
      </c>
      <c r="G65" s="11">
        <v>0</v>
      </c>
      <c r="H65" s="11">
        <v>14000000</v>
      </c>
      <c r="I65" s="11">
        <v>0</v>
      </c>
      <c r="J65" s="11">
        <v>12959611</v>
      </c>
      <c r="K65" s="12">
        <v>0.92568649999999997</v>
      </c>
      <c r="L65" s="11">
        <v>0</v>
      </c>
      <c r="M65" s="11">
        <v>0</v>
      </c>
      <c r="N65" s="12">
        <v>0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0</v>
      </c>
      <c r="D66" s="11">
        <v>0</v>
      </c>
      <c r="E66" s="11">
        <v>14000000</v>
      </c>
      <c r="F66" s="11">
        <v>14000000</v>
      </c>
      <c r="G66" s="11">
        <v>0</v>
      </c>
      <c r="H66" s="11">
        <v>14000000</v>
      </c>
      <c r="I66" s="11">
        <v>0</v>
      </c>
      <c r="J66" s="11">
        <v>12959611</v>
      </c>
      <c r="K66" s="12">
        <v>0.92568649999999997</v>
      </c>
      <c r="L66" s="11">
        <v>0</v>
      </c>
      <c r="M66" s="11">
        <v>0</v>
      </c>
      <c r="N66" s="12">
        <v>0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0</v>
      </c>
      <c r="D67" s="11">
        <v>0</v>
      </c>
      <c r="E67" s="11">
        <v>14000000</v>
      </c>
      <c r="F67" s="11">
        <v>14000000</v>
      </c>
      <c r="G67" s="11">
        <v>0</v>
      </c>
      <c r="H67" s="11">
        <v>14000000</v>
      </c>
      <c r="I67" s="11">
        <v>0</v>
      </c>
      <c r="J67" s="11">
        <v>12959611</v>
      </c>
      <c r="K67" s="12">
        <v>0.92568649999999997</v>
      </c>
      <c r="L67" s="11">
        <v>0</v>
      </c>
      <c r="M67" s="11">
        <v>0</v>
      </c>
      <c r="N67" s="12">
        <v>0</v>
      </c>
    </row>
    <row r="68" spans="1:14" s="1" customFormat="1" ht="17.100000000000001" customHeight="1" x14ac:dyDescent="0.2">
      <c r="A68" s="9" t="s">
        <v>132</v>
      </c>
      <c r="B68" s="10" t="s">
        <v>133</v>
      </c>
      <c r="C68" s="11">
        <v>12600326000</v>
      </c>
      <c r="D68" s="11">
        <v>0</v>
      </c>
      <c r="E68" s="11">
        <v>947548407</v>
      </c>
      <c r="F68" s="11">
        <v>13547874407</v>
      </c>
      <c r="G68" s="11">
        <v>0</v>
      </c>
      <c r="H68" s="11">
        <v>13547874407</v>
      </c>
      <c r="I68" s="11">
        <v>338021146</v>
      </c>
      <c r="J68" s="11">
        <v>11004817654</v>
      </c>
      <c r="K68" s="12">
        <v>0.81229108887472101</v>
      </c>
      <c r="L68" s="11">
        <v>537469968</v>
      </c>
      <c r="M68" s="11">
        <v>6104446988</v>
      </c>
      <c r="N68" s="12">
        <v>0.45058337600516302</v>
      </c>
    </row>
    <row r="69" spans="1:14" s="1" customFormat="1" ht="17.100000000000001" customHeight="1" x14ac:dyDescent="0.2">
      <c r="A69" s="9" t="s">
        <v>134</v>
      </c>
      <c r="B69" s="10" t="s">
        <v>135</v>
      </c>
      <c r="C69" s="11">
        <v>603212000</v>
      </c>
      <c r="D69" s="11">
        <v>50000000</v>
      </c>
      <c r="E69" s="11">
        <v>-45573000</v>
      </c>
      <c r="F69" s="11">
        <v>557639000</v>
      </c>
      <c r="G69" s="11">
        <v>0</v>
      </c>
      <c r="H69" s="11">
        <v>557639000</v>
      </c>
      <c r="I69" s="11">
        <v>96042137</v>
      </c>
      <c r="J69" s="11">
        <v>140566431</v>
      </c>
      <c r="K69" s="12">
        <v>0.252074246959054</v>
      </c>
      <c r="L69" s="11">
        <v>8586144</v>
      </c>
      <c r="M69" s="11">
        <v>44671907</v>
      </c>
      <c r="N69" s="12">
        <v>8.01090077989524E-2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224440000</v>
      </c>
      <c r="D70" s="11">
        <v>0</v>
      </c>
      <c r="E70" s="11">
        <v>17455085</v>
      </c>
      <c r="F70" s="11">
        <v>241895085</v>
      </c>
      <c r="G70" s="11">
        <v>0</v>
      </c>
      <c r="H70" s="11">
        <v>241895085</v>
      </c>
      <c r="I70" s="11">
        <v>108000</v>
      </c>
      <c r="J70" s="11">
        <v>3108638</v>
      </c>
      <c r="K70" s="12">
        <v>1.2851182982903501E-2</v>
      </c>
      <c r="L70" s="11">
        <v>108000</v>
      </c>
      <c r="M70" s="11">
        <v>819750</v>
      </c>
      <c r="N70" s="12">
        <v>3.3888658796023098E-3</v>
      </c>
    </row>
    <row r="71" spans="1:14" s="1" customFormat="1" ht="17.100000000000001" customHeight="1" x14ac:dyDescent="0.2">
      <c r="A71" s="9" t="s">
        <v>138</v>
      </c>
      <c r="B71" s="10" t="s">
        <v>139</v>
      </c>
      <c r="C71" s="11">
        <v>3000000</v>
      </c>
      <c r="D71" s="11">
        <v>0</v>
      </c>
      <c r="E71" s="11">
        <v>0</v>
      </c>
      <c r="F71" s="11">
        <v>3000000</v>
      </c>
      <c r="G71" s="11">
        <v>0</v>
      </c>
      <c r="H71" s="11">
        <v>3000000</v>
      </c>
      <c r="I71" s="11">
        <v>108000</v>
      </c>
      <c r="J71" s="11">
        <v>819750</v>
      </c>
      <c r="K71" s="12">
        <v>0.27324999999999999</v>
      </c>
      <c r="L71" s="11">
        <v>108000</v>
      </c>
      <c r="M71" s="11">
        <v>819750</v>
      </c>
      <c r="N71" s="12">
        <v>0.27324999999999999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1500000</v>
      </c>
      <c r="D72" s="11">
        <v>0</v>
      </c>
      <c r="E72" s="11">
        <v>0</v>
      </c>
      <c r="F72" s="11">
        <v>1500000</v>
      </c>
      <c r="G72" s="11">
        <v>0</v>
      </c>
      <c r="H72" s="11">
        <v>1500000</v>
      </c>
      <c r="I72" s="11">
        <v>108000</v>
      </c>
      <c r="J72" s="11">
        <v>463875</v>
      </c>
      <c r="K72" s="12">
        <v>0.30925000000000002</v>
      </c>
      <c r="L72" s="11">
        <v>108000</v>
      </c>
      <c r="M72" s="11">
        <v>463875</v>
      </c>
      <c r="N72" s="12">
        <v>0.30925000000000002</v>
      </c>
    </row>
    <row r="73" spans="1:14" s="1" customFormat="1" ht="25.5" customHeight="1" x14ac:dyDescent="0.2">
      <c r="A73" s="9" t="s">
        <v>142</v>
      </c>
      <c r="B73" s="10" t="s">
        <v>143</v>
      </c>
      <c r="C73" s="11">
        <v>1500000</v>
      </c>
      <c r="D73" s="11">
        <v>0</v>
      </c>
      <c r="E73" s="11">
        <v>0</v>
      </c>
      <c r="F73" s="11">
        <v>1500000</v>
      </c>
      <c r="G73" s="11">
        <v>0</v>
      </c>
      <c r="H73" s="11">
        <v>1500000</v>
      </c>
      <c r="I73" s="11">
        <v>0</v>
      </c>
      <c r="J73" s="11">
        <v>355875</v>
      </c>
      <c r="K73" s="12">
        <v>0.23724999999999999</v>
      </c>
      <c r="L73" s="11">
        <v>0</v>
      </c>
      <c r="M73" s="11">
        <v>355875</v>
      </c>
      <c r="N73" s="12">
        <v>0.23724999999999999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2915000</v>
      </c>
      <c r="D74" s="11">
        <v>0</v>
      </c>
      <c r="E74" s="11">
        <v>3000000</v>
      </c>
      <c r="F74" s="11">
        <v>5915000</v>
      </c>
      <c r="G74" s="11">
        <v>0</v>
      </c>
      <c r="H74" s="11">
        <v>5915000</v>
      </c>
      <c r="I74" s="11">
        <v>0</v>
      </c>
      <c r="J74" s="11">
        <v>2288888</v>
      </c>
      <c r="K74" s="12">
        <v>0.38696331360946701</v>
      </c>
      <c r="L74" s="11">
        <v>0</v>
      </c>
      <c r="M74" s="11">
        <v>0</v>
      </c>
      <c r="N74" s="12">
        <v>0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0</v>
      </c>
      <c r="D75" s="11">
        <v>0</v>
      </c>
      <c r="E75" s="11">
        <v>3000000</v>
      </c>
      <c r="F75" s="11">
        <v>3000000</v>
      </c>
      <c r="G75" s="11">
        <v>0</v>
      </c>
      <c r="H75" s="11">
        <v>3000000</v>
      </c>
      <c r="I75" s="11">
        <v>0</v>
      </c>
      <c r="J75" s="11">
        <v>2288888</v>
      </c>
      <c r="K75" s="12">
        <v>0.76296266666666701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500000</v>
      </c>
      <c r="D76" s="11">
        <v>0</v>
      </c>
      <c r="E76" s="11">
        <v>0</v>
      </c>
      <c r="F76" s="11">
        <v>500000</v>
      </c>
      <c r="G76" s="11">
        <v>0</v>
      </c>
      <c r="H76" s="11">
        <v>500000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25.5" customHeight="1" x14ac:dyDescent="0.2">
      <c r="A77" s="9" t="s">
        <v>150</v>
      </c>
      <c r="B77" s="10" t="s">
        <v>151</v>
      </c>
      <c r="C77" s="11">
        <v>2415000</v>
      </c>
      <c r="D77" s="11">
        <v>0</v>
      </c>
      <c r="E77" s="11">
        <v>0</v>
      </c>
      <c r="F77" s="11">
        <v>2415000</v>
      </c>
      <c r="G77" s="11">
        <v>0</v>
      </c>
      <c r="H77" s="11">
        <v>2415000</v>
      </c>
      <c r="I77" s="11">
        <v>0</v>
      </c>
      <c r="J77" s="11">
        <v>0</v>
      </c>
      <c r="K77" s="12">
        <v>0</v>
      </c>
      <c r="L77" s="11">
        <v>0</v>
      </c>
      <c r="M77" s="11">
        <v>0</v>
      </c>
      <c r="N77" s="12">
        <v>0</v>
      </c>
    </row>
    <row r="78" spans="1:14" s="1" customFormat="1" ht="17.100000000000001" customHeight="1" x14ac:dyDescent="0.2">
      <c r="A78" s="9" t="s">
        <v>152</v>
      </c>
      <c r="B78" s="10" t="s">
        <v>153</v>
      </c>
      <c r="C78" s="11">
        <v>190948000</v>
      </c>
      <c r="D78" s="11">
        <v>0</v>
      </c>
      <c r="E78" s="11">
        <v>9394085</v>
      </c>
      <c r="F78" s="11">
        <v>200342085</v>
      </c>
      <c r="G78" s="11">
        <v>0</v>
      </c>
      <c r="H78" s="11">
        <v>200342085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25.5" customHeight="1" x14ac:dyDescent="0.2">
      <c r="A79" s="9" t="s">
        <v>154</v>
      </c>
      <c r="B79" s="10" t="s">
        <v>155</v>
      </c>
      <c r="C79" s="11">
        <v>6984000</v>
      </c>
      <c r="D79" s="11">
        <v>0</v>
      </c>
      <c r="E79" s="11">
        <v>6716000</v>
      </c>
      <c r="F79" s="11">
        <v>13700000</v>
      </c>
      <c r="G79" s="11">
        <v>0</v>
      </c>
      <c r="H79" s="11">
        <v>13700000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25.5" customHeight="1" x14ac:dyDescent="0.2">
      <c r="A80" s="9" t="s">
        <v>156</v>
      </c>
      <c r="B80" s="10" t="s">
        <v>157</v>
      </c>
      <c r="C80" s="11">
        <v>8364000</v>
      </c>
      <c r="D80" s="11">
        <v>0</v>
      </c>
      <c r="E80" s="11">
        <v>2678085</v>
      </c>
      <c r="F80" s="11">
        <v>11042085</v>
      </c>
      <c r="G80" s="11">
        <v>0</v>
      </c>
      <c r="H80" s="11">
        <v>11042085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25.5" customHeight="1" x14ac:dyDescent="0.2">
      <c r="A81" s="9" t="s">
        <v>158</v>
      </c>
      <c r="B81" s="10" t="s">
        <v>159</v>
      </c>
      <c r="C81" s="11">
        <v>150000000</v>
      </c>
      <c r="D81" s="11">
        <v>0</v>
      </c>
      <c r="E81" s="11">
        <v>0</v>
      </c>
      <c r="F81" s="11">
        <v>150000000</v>
      </c>
      <c r="G81" s="11">
        <v>0</v>
      </c>
      <c r="H81" s="11">
        <v>150000000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600000</v>
      </c>
      <c r="D82" s="11">
        <v>0</v>
      </c>
      <c r="E82" s="11">
        <v>0</v>
      </c>
      <c r="F82" s="11">
        <v>600000</v>
      </c>
      <c r="G82" s="11">
        <v>0</v>
      </c>
      <c r="H82" s="11">
        <v>600000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162</v>
      </c>
      <c r="B83" s="10" t="s">
        <v>163</v>
      </c>
      <c r="C83" s="11">
        <v>25000000</v>
      </c>
      <c r="D83" s="11">
        <v>0</v>
      </c>
      <c r="E83" s="11">
        <v>0</v>
      </c>
      <c r="F83" s="11">
        <v>25000000</v>
      </c>
      <c r="G83" s="11">
        <v>0</v>
      </c>
      <c r="H83" s="11">
        <v>25000000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164</v>
      </c>
      <c r="B84" s="10" t="s">
        <v>165</v>
      </c>
      <c r="C84" s="11">
        <v>27577000</v>
      </c>
      <c r="D84" s="11">
        <v>0</v>
      </c>
      <c r="E84" s="11">
        <v>5061000</v>
      </c>
      <c r="F84" s="11">
        <v>32638000</v>
      </c>
      <c r="G84" s="11">
        <v>0</v>
      </c>
      <c r="H84" s="11">
        <v>32638000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167</v>
      </c>
      <c r="C85" s="11">
        <v>2538000</v>
      </c>
      <c r="D85" s="11">
        <v>0</v>
      </c>
      <c r="E85" s="11">
        <v>2461000</v>
      </c>
      <c r="F85" s="11">
        <v>4999000</v>
      </c>
      <c r="G85" s="11">
        <v>0</v>
      </c>
      <c r="H85" s="11">
        <v>4999000</v>
      </c>
      <c r="I85" s="11">
        <v>0</v>
      </c>
      <c r="J85" s="11">
        <v>0</v>
      </c>
      <c r="K85" s="12">
        <v>0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168</v>
      </c>
      <c r="B86" s="10" t="s">
        <v>169</v>
      </c>
      <c r="C86" s="11">
        <v>3039000</v>
      </c>
      <c r="D86" s="11">
        <v>0</v>
      </c>
      <c r="E86" s="11">
        <v>2600000</v>
      </c>
      <c r="F86" s="11">
        <v>5639000</v>
      </c>
      <c r="G86" s="11">
        <v>0</v>
      </c>
      <c r="H86" s="11">
        <v>5639000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25.5" customHeight="1" x14ac:dyDescent="0.2">
      <c r="A87" s="9" t="s">
        <v>170</v>
      </c>
      <c r="B87" s="10" t="s">
        <v>171</v>
      </c>
      <c r="C87" s="11">
        <v>22000000</v>
      </c>
      <c r="D87" s="11">
        <v>0</v>
      </c>
      <c r="E87" s="11">
        <v>0</v>
      </c>
      <c r="F87" s="11">
        <v>22000000</v>
      </c>
      <c r="G87" s="11">
        <v>0</v>
      </c>
      <c r="H87" s="11">
        <v>22000000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25.5" customHeight="1" x14ac:dyDescent="0.2">
      <c r="A88" s="9" t="s">
        <v>172</v>
      </c>
      <c r="B88" s="10" t="s">
        <v>173</v>
      </c>
      <c r="C88" s="11">
        <v>326661000</v>
      </c>
      <c r="D88" s="11">
        <v>0</v>
      </c>
      <c r="E88" s="11">
        <v>-109875085</v>
      </c>
      <c r="F88" s="11">
        <v>216785915</v>
      </c>
      <c r="G88" s="11">
        <v>0</v>
      </c>
      <c r="H88" s="11">
        <v>216785915</v>
      </c>
      <c r="I88" s="11">
        <v>92600381</v>
      </c>
      <c r="J88" s="11">
        <v>120076516</v>
      </c>
      <c r="K88" s="12">
        <v>0.55389445389014302</v>
      </c>
      <c r="L88" s="11">
        <v>4477166</v>
      </c>
      <c r="M88" s="11">
        <v>26470880</v>
      </c>
      <c r="N88" s="12">
        <v>0.12210608793472599</v>
      </c>
    </row>
    <row r="89" spans="1:14" s="1" customFormat="1" ht="25.5" customHeight="1" x14ac:dyDescent="0.2">
      <c r="A89" s="9" t="s">
        <v>174</v>
      </c>
      <c r="B89" s="10" t="s">
        <v>175</v>
      </c>
      <c r="C89" s="11">
        <v>0</v>
      </c>
      <c r="D89" s="11">
        <v>0</v>
      </c>
      <c r="E89" s="11">
        <v>10600000</v>
      </c>
      <c r="F89" s="11">
        <v>10600000</v>
      </c>
      <c r="G89" s="11">
        <v>0</v>
      </c>
      <c r="H89" s="11">
        <v>10600000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17.100000000000001" customHeight="1" x14ac:dyDescent="0.2">
      <c r="A90" s="9" t="s">
        <v>176</v>
      </c>
      <c r="B90" s="10" t="s">
        <v>177</v>
      </c>
      <c r="C90" s="11">
        <v>0</v>
      </c>
      <c r="D90" s="11">
        <v>0</v>
      </c>
      <c r="E90" s="11">
        <v>10600000</v>
      </c>
      <c r="F90" s="11">
        <v>10600000</v>
      </c>
      <c r="G90" s="11">
        <v>0</v>
      </c>
      <c r="H90" s="11">
        <v>10600000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25.5" customHeight="1" x14ac:dyDescent="0.2">
      <c r="A91" s="9" t="s">
        <v>178</v>
      </c>
      <c r="B91" s="10" t="s">
        <v>179</v>
      </c>
      <c r="C91" s="11">
        <v>59820000</v>
      </c>
      <c r="D91" s="11">
        <v>0</v>
      </c>
      <c r="E91" s="11">
        <v>-14455085</v>
      </c>
      <c r="F91" s="11">
        <v>45364915</v>
      </c>
      <c r="G91" s="11">
        <v>0</v>
      </c>
      <c r="H91" s="11">
        <v>45364915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17.100000000000001" customHeight="1" x14ac:dyDescent="0.2">
      <c r="A92" s="9" t="s">
        <v>180</v>
      </c>
      <c r="B92" s="10" t="s">
        <v>181</v>
      </c>
      <c r="C92" s="11">
        <v>5820000</v>
      </c>
      <c r="D92" s="11">
        <v>0</v>
      </c>
      <c r="E92" s="11">
        <v>0</v>
      </c>
      <c r="F92" s="11">
        <v>5820000</v>
      </c>
      <c r="G92" s="11">
        <v>0</v>
      </c>
      <c r="H92" s="11">
        <v>5820000</v>
      </c>
      <c r="I92" s="11">
        <v>0</v>
      </c>
      <c r="J92" s="11">
        <v>0</v>
      </c>
      <c r="K92" s="12">
        <v>0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182</v>
      </c>
      <c r="B93" s="10" t="s">
        <v>183</v>
      </c>
      <c r="C93" s="11">
        <v>24000000</v>
      </c>
      <c r="D93" s="11">
        <v>0</v>
      </c>
      <c r="E93" s="11">
        <v>0</v>
      </c>
      <c r="F93" s="11">
        <v>24000000</v>
      </c>
      <c r="G93" s="11">
        <v>0</v>
      </c>
      <c r="H93" s="11">
        <v>24000000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17.100000000000001" customHeight="1" x14ac:dyDescent="0.2">
      <c r="A94" s="9" t="s">
        <v>184</v>
      </c>
      <c r="B94" s="10" t="s">
        <v>185</v>
      </c>
      <c r="C94" s="11">
        <v>20000000</v>
      </c>
      <c r="D94" s="11">
        <v>0</v>
      </c>
      <c r="E94" s="11">
        <v>-14455085</v>
      </c>
      <c r="F94" s="11">
        <v>5544915</v>
      </c>
      <c r="G94" s="11">
        <v>0</v>
      </c>
      <c r="H94" s="11">
        <v>5544915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186</v>
      </c>
      <c r="B95" s="10" t="s">
        <v>187</v>
      </c>
      <c r="C95" s="11">
        <v>10000000</v>
      </c>
      <c r="D95" s="11">
        <v>0</v>
      </c>
      <c r="E95" s="11">
        <v>0</v>
      </c>
      <c r="F95" s="11">
        <v>10000000</v>
      </c>
      <c r="G95" s="11">
        <v>0</v>
      </c>
      <c r="H95" s="11">
        <v>10000000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25.5" customHeight="1" x14ac:dyDescent="0.2">
      <c r="A96" s="9" t="s">
        <v>188</v>
      </c>
      <c r="B96" s="10" t="s">
        <v>189</v>
      </c>
      <c r="C96" s="11">
        <v>99975000</v>
      </c>
      <c r="D96" s="11">
        <v>0</v>
      </c>
      <c r="E96" s="11">
        <v>-4500000</v>
      </c>
      <c r="F96" s="11">
        <v>95475000</v>
      </c>
      <c r="G96" s="11">
        <v>0</v>
      </c>
      <c r="H96" s="11">
        <v>95475000</v>
      </c>
      <c r="I96" s="11">
        <v>66100381</v>
      </c>
      <c r="J96" s="11">
        <v>93220641</v>
      </c>
      <c r="K96" s="12">
        <v>0.97638796543597794</v>
      </c>
      <c r="L96" s="11">
        <v>2977166</v>
      </c>
      <c r="M96" s="11">
        <v>24615005</v>
      </c>
      <c r="N96" s="12">
        <v>0.25781623461639203</v>
      </c>
    </row>
    <row r="97" spans="1:14" s="1" customFormat="1" ht="17.100000000000001" customHeight="1" x14ac:dyDescent="0.2">
      <c r="A97" s="9" t="s">
        <v>190</v>
      </c>
      <c r="B97" s="10" t="s">
        <v>191</v>
      </c>
      <c r="C97" s="11">
        <v>86400000</v>
      </c>
      <c r="D97" s="11">
        <v>0</v>
      </c>
      <c r="E97" s="11">
        <v>-15500000</v>
      </c>
      <c r="F97" s="11">
        <v>70900000</v>
      </c>
      <c r="G97" s="11">
        <v>0</v>
      </c>
      <c r="H97" s="11">
        <v>70900000</v>
      </c>
      <c r="I97" s="11">
        <v>51100381</v>
      </c>
      <c r="J97" s="11">
        <v>68729751</v>
      </c>
      <c r="K97" s="12">
        <v>0.96938999999999997</v>
      </c>
      <c r="L97" s="11">
        <v>842300</v>
      </c>
      <c r="M97" s="11">
        <v>17959121</v>
      </c>
      <c r="N97" s="12">
        <v>0.25330212976022598</v>
      </c>
    </row>
    <row r="98" spans="1:14" s="1" customFormat="1" ht="17.100000000000001" customHeight="1" x14ac:dyDescent="0.2">
      <c r="A98" s="9" t="s">
        <v>192</v>
      </c>
      <c r="B98" s="10" t="s">
        <v>193</v>
      </c>
      <c r="C98" s="11">
        <v>9000000</v>
      </c>
      <c r="D98" s="11">
        <v>0</v>
      </c>
      <c r="E98" s="11">
        <v>0</v>
      </c>
      <c r="F98" s="11">
        <v>9000000</v>
      </c>
      <c r="G98" s="11">
        <v>0</v>
      </c>
      <c r="H98" s="11">
        <v>9000000</v>
      </c>
      <c r="I98" s="11">
        <v>6000000</v>
      </c>
      <c r="J98" s="11">
        <v>9000000</v>
      </c>
      <c r="K98" s="12">
        <v>1</v>
      </c>
      <c r="L98" s="11">
        <v>2134866</v>
      </c>
      <c r="M98" s="11">
        <v>2423755</v>
      </c>
      <c r="N98" s="12">
        <v>0.26930611111111102</v>
      </c>
    </row>
    <row r="99" spans="1:14" s="1" customFormat="1" ht="17.100000000000001" customHeight="1" x14ac:dyDescent="0.2">
      <c r="A99" s="9" t="s">
        <v>194</v>
      </c>
      <c r="B99" s="10" t="s">
        <v>195</v>
      </c>
      <c r="C99" s="11">
        <v>4575000</v>
      </c>
      <c r="D99" s="11">
        <v>0</v>
      </c>
      <c r="E99" s="11">
        <v>11000000</v>
      </c>
      <c r="F99" s="11">
        <v>15575000</v>
      </c>
      <c r="G99" s="11">
        <v>0</v>
      </c>
      <c r="H99" s="11">
        <v>15575000</v>
      </c>
      <c r="I99" s="11">
        <v>9000000</v>
      </c>
      <c r="J99" s="11">
        <v>15490890</v>
      </c>
      <c r="K99" s="12">
        <v>0.99459967897271295</v>
      </c>
      <c r="L99" s="11">
        <v>0</v>
      </c>
      <c r="M99" s="11">
        <v>4232129</v>
      </c>
      <c r="N99" s="12">
        <v>0.27172577849117202</v>
      </c>
    </row>
    <row r="100" spans="1:14" s="1" customFormat="1" ht="17.100000000000001" customHeight="1" x14ac:dyDescent="0.2">
      <c r="A100" s="9" t="s">
        <v>196</v>
      </c>
      <c r="B100" s="10" t="s">
        <v>197</v>
      </c>
      <c r="C100" s="11">
        <v>2000000</v>
      </c>
      <c r="D100" s="11">
        <v>0</v>
      </c>
      <c r="E100" s="11">
        <v>0</v>
      </c>
      <c r="F100" s="11">
        <v>2000000</v>
      </c>
      <c r="G100" s="11">
        <v>0</v>
      </c>
      <c r="H100" s="11">
        <v>2000000</v>
      </c>
      <c r="I100" s="11">
        <v>0</v>
      </c>
      <c r="J100" s="11">
        <v>355875</v>
      </c>
      <c r="K100" s="12">
        <v>0.1779375</v>
      </c>
      <c r="L100" s="11">
        <v>0</v>
      </c>
      <c r="M100" s="11">
        <v>355875</v>
      </c>
      <c r="N100" s="12">
        <v>0.1779375</v>
      </c>
    </row>
    <row r="101" spans="1:14" s="1" customFormat="1" ht="17.100000000000001" customHeight="1" x14ac:dyDescent="0.2">
      <c r="A101" s="9" t="s">
        <v>198</v>
      </c>
      <c r="B101" s="10" t="s">
        <v>199</v>
      </c>
      <c r="C101" s="11">
        <v>2000000</v>
      </c>
      <c r="D101" s="11">
        <v>0</v>
      </c>
      <c r="E101" s="11">
        <v>0</v>
      </c>
      <c r="F101" s="11">
        <v>2000000</v>
      </c>
      <c r="G101" s="11">
        <v>0</v>
      </c>
      <c r="H101" s="11">
        <v>2000000</v>
      </c>
      <c r="I101" s="11">
        <v>0</v>
      </c>
      <c r="J101" s="11">
        <v>355875</v>
      </c>
      <c r="K101" s="12">
        <v>0.1779375</v>
      </c>
      <c r="L101" s="11">
        <v>0</v>
      </c>
      <c r="M101" s="11">
        <v>355875</v>
      </c>
      <c r="N101" s="12">
        <v>0.1779375</v>
      </c>
    </row>
    <row r="102" spans="1:14" s="1" customFormat="1" ht="25.5" customHeight="1" x14ac:dyDescent="0.2">
      <c r="A102" s="9" t="s">
        <v>200</v>
      </c>
      <c r="B102" s="10" t="s">
        <v>201</v>
      </c>
      <c r="C102" s="11">
        <v>18319000</v>
      </c>
      <c r="D102" s="11">
        <v>0</v>
      </c>
      <c r="E102" s="11">
        <v>25000000</v>
      </c>
      <c r="F102" s="11">
        <v>43319000</v>
      </c>
      <c r="G102" s="11">
        <v>0</v>
      </c>
      <c r="H102" s="11">
        <v>43319000</v>
      </c>
      <c r="I102" s="11">
        <v>25000000</v>
      </c>
      <c r="J102" s="11">
        <v>25000000</v>
      </c>
      <c r="K102" s="12">
        <v>0.57711396846649299</v>
      </c>
      <c r="L102" s="11">
        <v>0</v>
      </c>
      <c r="M102" s="11">
        <v>0</v>
      </c>
      <c r="N102" s="12">
        <v>0</v>
      </c>
    </row>
    <row r="103" spans="1:14" s="1" customFormat="1" ht="25.5" customHeight="1" x14ac:dyDescent="0.2">
      <c r="A103" s="9" t="s">
        <v>202</v>
      </c>
      <c r="B103" s="10" t="s">
        <v>203</v>
      </c>
      <c r="C103" s="11">
        <v>2880000</v>
      </c>
      <c r="D103" s="11">
        <v>0</v>
      </c>
      <c r="E103" s="11">
        <v>0</v>
      </c>
      <c r="F103" s="11">
        <v>2880000</v>
      </c>
      <c r="G103" s="11">
        <v>0</v>
      </c>
      <c r="H103" s="11">
        <v>2880000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204</v>
      </c>
      <c r="B104" s="10" t="s">
        <v>205</v>
      </c>
      <c r="C104" s="11">
        <v>135000</v>
      </c>
      <c r="D104" s="11">
        <v>0</v>
      </c>
      <c r="E104" s="11">
        <v>0</v>
      </c>
      <c r="F104" s="11">
        <v>135000</v>
      </c>
      <c r="G104" s="11">
        <v>0</v>
      </c>
      <c r="H104" s="11">
        <v>135000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206</v>
      </c>
      <c r="B105" s="10" t="s">
        <v>207</v>
      </c>
      <c r="C105" s="11">
        <v>250000</v>
      </c>
      <c r="D105" s="11">
        <v>0</v>
      </c>
      <c r="E105" s="11">
        <v>0</v>
      </c>
      <c r="F105" s="11">
        <v>250000</v>
      </c>
      <c r="G105" s="11">
        <v>0</v>
      </c>
      <c r="H105" s="11">
        <v>250000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208</v>
      </c>
      <c r="B106" s="10" t="s">
        <v>209</v>
      </c>
      <c r="C106" s="11">
        <v>54000</v>
      </c>
      <c r="D106" s="11">
        <v>0</v>
      </c>
      <c r="E106" s="11">
        <v>0</v>
      </c>
      <c r="F106" s="11">
        <v>54000</v>
      </c>
      <c r="G106" s="11">
        <v>0</v>
      </c>
      <c r="H106" s="11">
        <v>54000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210</v>
      </c>
      <c r="B107" s="10" t="s">
        <v>211</v>
      </c>
      <c r="C107" s="11">
        <v>15000000</v>
      </c>
      <c r="D107" s="11">
        <v>0</v>
      </c>
      <c r="E107" s="11">
        <v>0</v>
      </c>
      <c r="F107" s="11">
        <v>15000000</v>
      </c>
      <c r="G107" s="11">
        <v>0</v>
      </c>
      <c r="H107" s="11">
        <v>15000000</v>
      </c>
      <c r="I107" s="11">
        <v>0</v>
      </c>
      <c r="J107" s="11">
        <v>0</v>
      </c>
      <c r="K107" s="12">
        <v>0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212</v>
      </c>
      <c r="B108" s="10" t="s">
        <v>213</v>
      </c>
      <c r="C108" s="11">
        <v>0</v>
      </c>
      <c r="D108" s="11">
        <v>0</v>
      </c>
      <c r="E108" s="11">
        <v>25000000</v>
      </c>
      <c r="F108" s="11">
        <v>25000000</v>
      </c>
      <c r="G108" s="11">
        <v>0</v>
      </c>
      <c r="H108" s="11">
        <v>25000000</v>
      </c>
      <c r="I108" s="11">
        <v>25000000</v>
      </c>
      <c r="J108" s="11">
        <v>25000000</v>
      </c>
      <c r="K108" s="12">
        <v>1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214</v>
      </c>
      <c r="B109" s="10" t="s">
        <v>215</v>
      </c>
      <c r="C109" s="11">
        <v>36567000</v>
      </c>
      <c r="D109" s="11">
        <v>0</v>
      </c>
      <c r="E109" s="11">
        <v>-26520000</v>
      </c>
      <c r="F109" s="11">
        <v>10047000</v>
      </c>
      <c r="G109" s="11">
        <v>0</v>
      </c>
      <c r="H109" s="11">
        <v>10047000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216</v>
      </c>
      <c r="B110" s="10" t="s">
        <v>217</v>
      </c>
      <c r="C110" s="11">
        <v>19920000</v>
      </c>
      <c r="D110" s="11">
        <v>0</v>
      </c>
      <c r="E110" s="11">
        <v>-19920000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218</v>
      </c>
      <c r="B111" s="10" t="s">
        <v>219</v>
      </c>
      <c r="C111" s="11">
        <v>6600000</v>
      </c>
      <c r="D111" s="11">
        <v>0</v>
      </c>
      <c r="E111" s="11">
        <v>-6600000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2">
        <v>0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220</v>
      </c>
      <c r="B112" s="10" t="s">
        <v>221</v>
      </c>
      <c r="C112" s="11">
        <v>3000000</v>
      </c>
      <c r="D112" s="11">
        <v>0</v>
      </c>
      <c r="E112" s="11">
        <v>0</v>
      </c>
      <c r="F112" s="11">
        <v>3000000</v>
      </c>
      <c r="G112" s="11">
        <v>0</v>
      </c>
      <c r="H112" s="11">
        <v>3000000</v>
      </c>
      <c r="I112" s="11">
        <v>0</v>
      </c>
      <c r="J112" s="11">
        <v>0</v>
      </c>
      <c r="K112" s="12">
        <v>0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222</v>
      </c>
      <c r="B113" s="10" t="s">
        <v>223</v>
      </c>
      <c r="C113" s="11">
        <v>319000</v>
      </c>
      <c r="D113" s="11">
        <v>0</v>
      </c>
      <c r="E113" s="11">
        <v>0</v>
      </c>
      <c r="F113" s="11">
        <v>319000</v>
      </c>
      <c r="G113" s="11">
        <v>0</v>
      </c>
      <c r="H113" s="11">
        <v>319000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224</v>
      </c>
      <c r="B114" s="10" t="s">
        <v>225</v>
      </c>
      <c r="C114" s="11">
        <v>500000</v>
      </c>
      <c r="D114" s="11">
        <v>0</v>
      </c>
      <c r="E114" s="11">
        <v>0</v>
      </c>
      <c r="F114" s="11">
        <v>500000</v>
      </c>
      <c r="G114" s="11">
        <v>0</v>
      </c>
      <c r="H114" s="11">
        <v>500000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226</v>
      </c>
      <c r="B115" s="10" t="s">
        <v>227</v>
      </c>
      <c r="C115" s="11">
        <v>300000</v>
      </c>
      <c r="D115" s="11">
        <v>0</v>
      </c>
      <c r="E115" s="11">
        <v>0</v>
      </c>
      <c r="F115" s="11">
        <v>300000</v>
      </c>
      <c r="G115" s="11">
        <v>0</v>
      </c>
      <c r="H115" s="11">
        <v>300000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228</v>
      </c>
      <c r="B116" s="10" t="s">
        <v>229</v>
      </c>
      <c r="C116" s="11">
        <v>800000</v>
      </c>
      <c r="D116" s="11">
        <v>0</v>
      </c>
      <c r="E116" s="11">
        <v>0</v>
      </c>
      <c r="F116" s="11">
        <v>800000</v>
      </c>
      <c r="G116" s="11">
        <v>0</v>
      </c>
      <c r="H116" s="11">
        <v>800000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25.5" customHeight="1" x14ac:dyDescent="0.2">
      <c r="A117" s="9" t="s">
        <v>230</v>
      </c>
      <c r="B117" s="10" t="s">
        <v>231</v>
      </c>
      <c r="C117" s="11">
        <v>280000</v>
      </c>
      <c r="D117" s="11">
        <v>0</v>
      </c>
      <c r="E117" s="11">
        <v>0</v>
      </c>
      <c r="F117" s="11">
        <v>280000</v>
      </c>
      <c r="G117" s="11">
        <v>0</v>
      </c>
      <c r="H117" s="11">
        <v>280000</v>
      </c>
      <c r="I117" s="11">
        <v>0</v>
      </c>
      <c r="J117" s="11">
        <v>0</v>
      </c>
      <c r="K117" s="12">
        <v>0</v>
      </c>
      <c r="L117" s="11">
        <v>0</v>
      </c>
      <c r="M117" s="11">
        <v>0</v>
      </c>
      <c r="N117" s="12">
        <v>0</v>
      </c>
    </row>
    <row r="118" spans="1:14" s="1" customFormat="1" ht="17.100000000000001" customHeight="1" x14ac:dyDescent="0.2">
      <c r="A118" s="9" t="s">
        <v>232</v>
      </c>
      <c r="B118" s="10" t="s">
        <v>233</v>
      </c>
      <c r="C118" s="11">
        <v>1000000</v>
      </c>
      <c r="D118" s="11">
        <v>0</v>
      </c>
      <c r="E118" s="11">
        <v>0</v>
      </c>
      <c r="F118" s="11">
        <v>1000000</v>
      </c>
      <c r="G118" s="11">
        <v>0</v>
      </c>
      <c r="H118" s="11">
        <v>1000000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17.100000000000001" customHeight="1" x14ac:dyDescent="0.2">
      <c r="A119" s="9" t="s">
        <v>234</v>
      </c>
      <c r="B119" s="10" t="s">
        <v>235</v>
      </c>
      <c r="C119" s="11">
        <v>1200000</v>
      </c>
      <c r="D119" s="11">
        <v>0</v>
      </c>
      <c r="E119" s="11">
        <v>0</v>
      </c>
      <c r="F119" s="11">
        <v>1200000</v>
      </c>
      <c r="G119" s="11">
        <v>0</v>
      </c>
      <c r="H119" s="11">
        <v>1200000</v>
      </c>
      <c r="I119" s="11">
        <v>0</v>
      </c>
      <c r="J119" s="11">
        <v>0</v>
      </c>
      <c r="K119" s="12">
        <v>0</v>
      </c>
      <c r="L119" s="11">
        <v>0</v>
      </c>
      <c r="M119" s="11">
        <v>0</v>
      </c>
      <c r="N119" s="12">
        <v>0</v>
      </c>
    </row>
    <row r="120" spans="1:14" s="1" customFormat="1" ht="17.100000000000001" customHeight="1" x14ac:dyDescent="0.2">
      <c r="A120" s="9" t="s">
        <v>236</v>
      </c>
      <c r="B120" s="10" t="s">
        <v>237</v>
      </c>
      <c r="C120" s="11">
        <v>1000000</v>
      </c>
      <c r="D120" s="11">
        <v>0</v>
      </c>
      <c r="E120" s="11">
        <v>0</v>
      </c>
      <c r="F120" s="11">
        <v>1000000</v>
      </c>
      <c r="G120" s="11">
        <v>0</v>
      </c>
      <c r="H120" s="11">
        <v>1000000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17.100000000000001" customHeight="1" x14ac:dyDescent="0.2">
      <c r="A121" s="9" t="s">
        <v>238</v>
      </c>
      <c r="B121" s="10" t="s">
        <v>239</v>
      </c>
      <c r="C121" s="11">
        <v>1648000</v>
      </c>
      <c r="D121" s="11">
        <v>0</v>
      </c>
      <c r="E121" s="11">
        <v>0</v>
      </c>
      <c r="F121" s="11">
        <v>1648000</v>
      </c>
      <c r="G121" s="11">
        <v>0</v>
      </c>
      <c r="H121" s="11">
        <v>1648000</v>
      </c>
      <c r="I121" s="11">
        <v>0</v>
      </c>
      <c r="J121" s="11">
        <v>0</v>
      </c>
      <c r="K121" s="12">
        <v>0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240</v>
      </c>
      <c r="B122" s="10" t="s">
        <v>241</v>
      </c>
      <c r="C122" s="11">
        <v>109980000</v>
      </c>
      <c r="D122" s="11">
        <v>0</v>
      </c>
      <c r="E122" s="11">
        <v>-100000000</v>
      </c>
      <c r="F122" s="11">
        <v>9980000</v>
      </c>
      <c r="G122" s="11">
        <v>0</v>
      </c>
      <c r="H122" s="11">
        <v>9980000</v>
      </c>
      <c r="I122" s="11">
        <v>1500000</v>
      </c>
      <c r="J122" s="11">
        <v>1500000</v>
      </c>
      <c r="K122" s="12">
        <v>0.15030060120240499</v>
      </c>
      <c r="L122" s="11">
        <v>1500000</v>
      </c>
      <c r="M122" s="11">
        <v>1500000</v>
      </c>
      <c r="N122" s="12">
        <v>0.15030060120240499</v>
      </c>
    </row>
    <row r="123" spans="1:14" s="1" customFormat="1" ht="17.100000000000001" customHeight="1" x14ac:dyDescent="0.2">
      <c r="A123" s="9" t="s">
        <v>242</v>
      </c>
      <c r="B123" s="10" t="s">
        <v>243</v>
      </c>
      <c r="C123" s="11">
        <v>100000000</v>
      </c>
      <c r="D123" s="11">
        <v>0</v>
      </c>
      <c r="E123" s="11">
        <v>-100000000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17.100000000000001" customHeight="1" x14ac:dyDescent="0.2">
      <c r="A124" s="9" t="s">
        <v>244</v>
      </c>
      <c r="B124" s="10" t="s">
        <v>245</v>
      </c>
      <c r="C124" s="11">
        <v>1950000</v>
      </c>
      <c r="D124" s="11">
        <v>0</v>
      </c>
      <c r="E124" s="11">
        <v>0</v>
      </c>
      <c r="F124" s="11">
        <v>1950000</v>
      </c>
      <c r="G124" s="11">
        <v>0</v>
      </c>
      <c r="H124" s="11">
        <v>1950000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17.100000000000001" customHeight="1" x14ac:dyDescent="0.2">
      <c r="A125" s="9" t="s">
        <v>246</v>
      </c>
      <c r="B125" s="10" t="s">
        <v>247</v>
      </c>
      <c r="C125" s="11">
        <v>1000000</v>
      </c>
      <c r="D125" s="11">
        <v>0</v>
      </c>
      <c r="E125" s="11">
        <v>0</v>
      </c>
      <c r="F125" s="11">
        <v>1000000</v>
      </c>
      <c r="G125" s="11">
        <v>0</v>
      </c>
      <c r="H125" s="11">
        <v>1000000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17.100000000000001" customHeight="1" x14ac:dyDescent="0.2">
      <c r="A126" s="9" t="s">
        <v>248</v>
      </c>
      <c r="B126" s="10" t="s">
        <v>249</v>
      </c>
      <c r="C126" s="11">
        <v>1650000</v>
      </c>
      <c r="D126" s="11">
        <v>0</v>
      </c>
      <c r="E126" s="11">
        <v>0</v>
      </c>
      <c r="F126" s="11">
        <v>1650000</v>
      </c>
      <c r="G126" s="11">
        <v>0</v>
      </c>
      <c r="H126" s="11">
        <v>1650000</v>
      </c>
      <c r="I126" s="11">
        <v>0</v>
      </c>
      <c r="J126" s="11">
        <v>0</v>
      </c>
      <c r="K126" s="12">
        <v>0</v>
      </c>
      <c r="L126" s="11">
        <v>0</v>
      </c>
      <c r="M126" s="11">
        <v>0</v>
      </c>
      <c r="N126" s="12">
        <v>0</v>
      </c>
    </row>
    <row r="127" spans="1:14" s="1" customFormat="1" ht="17.100000000000001" customHeight="1" x14ac:dyDescent="0.2">
      <c r="A127" s="9" t="s">
        <v>250</v>
      </c>
      <c r="B127" s="10" t="s">
        <v>251</v>
      </c>
      <c r="C127" s="11">
        <v>180000</v>
      </c>
      <c r="D127" s="11">
        <v>0</v>
      </c>
      <c r="E127" s="11">
        <v>0</v>
      </c>
      <c r="F127" s="11">
        <v>180000</v>
      </c>
      <c r="G127" s="11">
        <v>0</v>
      </c>
      <c r="H127" s="11">
        <v>180000</v>
      </c>
      <c r="I127" s="11">
        <v>0</v>
      </c>
      <c r="J127" s="11">
        <v>0</v>
      </c>
      <c r="K127" s="12">
        <v>0</v>
      </c>
      <c r="L127" s="11">
        <v>0</v>
      </c>
      <c r="M127" s="11">
        <v>0</v>
      </c>
      <c r="N127" s="12">
        <v>0</v>
      </c>
    </row>
    <row r="128" spans="1:14" s="1" customFormat="1" ht="17.100000000000001" customHeight="1" x14ac:dyDescent="0.2">
      <c r="A128" s="9" t="s">
        <v>252</v>
      </c>
      <c r="B128" s="10" t="s">
        <v>253</v>
      </c>
      <c r="C128" s="11">
        <v>1000000</v>
      </c>
      <c r="D128" s="11">
        <v>0</v>
      </c>
      <c r="E128" s="11">
        <v>0</v>
      </c>
      <c r="F128" s="11">
        <v>1000000</v>
      </c>
      <c r="G128" s="11">
        <v>0</v>
      </c>
      <c r="H128" s="11">
        <v>1000000</v>
      </c>
      <c r="I128" s="11">
        <v>0</v>
      </c>
      <c r="J128" s="11">
        <v>0</v>
      </c>
      <c r="K128" s="12">
        <v>0</v>
      </c>
      <c r="L128" s="11">
        <v>0</v>
      </c>
      <c r="M128" s="11">
        <v>0</v>
      </c>
      <c r="N128" s="12">
        <v>0</v>
      </c>
    </row>
    <row r="129" spans="1:14" s="1" customFormat="1" ht="17.100000000000001" customHeight="1" x14ac:dyDescent="0.2">
      <c r="A129" s="9" t="s">
        <v>254</v>
      </c>
      <c r="B129" s="10" t="s">
        <v>255</v>
      </c>
      <c r="C129" s="11">
        <v>2700000</v>
      </c>
      <c r="D129" s="11">
        <v>0</v>
      </c>
      <c r="E129" s="11">
        <v>0</v>
      </c>
      <c r="F129" s="11">
        <v>2700000</v>
      </c>
      <c r="G129" s="11">
        <v>0</v>
      </c>
      <c r="H129" s="11">
        <v>2700000</v>
      </c>
      <c r="I129" s="11">
        <v>0</v>
      </c>
      <c r="J129" s="11">
        <v>0</v>
      </c>
      <c r="K129" s="12">
        <v>0</v>
      </c>
      <c r="L129" s="11">
        <v>0</v>
      </c>
      <c r="M129" s="11">
        <v>0</v>
      </c>
      <c r="N129" s="12">
        <v>0</v>
      </c>
    </row>
    <row r="130" spans="1:14" s="1" customFormat="1" ht="17.100000000000001" customHeight="1" x14ac:dyDescent="0.2">
      <c r="A130" s="9" t="s">
        <v>256</v>
      </c>
      <c r="B130" s="10" t="s">
        <v>257</v>
      </c>
      <c r="C130" s="11">
        <v>1500000</v>
      </c>
      <c r="D130" s="11">
        <v>0</v>
      </c>
      <c r="E130" s="11">
        <v>0</v>
      </c>
      <c r="F130" s="11">
        <v>1500000</v>
      </c>
      <c r="G130" s="11">
        <v>0</v>
      </c>
      <c r="H130" s="11">
        <v>1500000</v>
      </c>
      <c r="I130" s="11">
        <v>1500000</v>
      </c>
      <c r="J130" s="11">
        <v>1500000</v>
      </c>
      <c r="K130" s="12">
        <v>1</v>
      </c>
      <c r="L130" s="11">
        <v>1500000</v>
      </c>
      <c r="M130" s="11">
        <v>1500000</v>
      </c>
      <c r="N130" s="12">
        <v>1</v>
      </c>
    </row>
    <row r="131" spans="1:14" s="1" customFormat="1" ht="17.100000000000001" customHeight="1" x14ac:dyDescent="0.2">
      <c r="A131" s="9" t="s">
        <v>258</v>
      </c>
      <c r="B131" s="10" t="s">
        <v>259</v>
      </c>
      <c r="C131" s="11">
        <v>52111000</v>
      </c>
      <c r="D131" s="11">
        <v>50000000</v>
      </c>
      <c r="E131" s="11">
        <v>46847000</v>
      </c>
      <c r="F131" s="11">
        <v>98958000</v>
      </c>
      <c r="G131" s="11">
        <v>0</v>
      </c>
      <c r="H131" s="11">
        <v>98958000</v>
      </c>
      <c r="I131" s="11">
        <v>3333756</v>
      </c>
      <c r="J131" s="11">
        <v>17381277</v>
      </c>
      <c r="K131" s="12">
        <v>0.17564296974474</v>
      </c>
      <c r="L131" s="11">
        <v>4000978</v>
      </c>
      <c r="M131" s="11">
        <v>17381277</v>
      </c>
      <c r="N131" s="12">
        <v>0.17564296974474</v>
      </c>
    </row>
    <row r="132" spans="1:14" s="1" customFormat="1" ht="25.5" customHeight="1" x14ac:dyDescent="0.2">
      <c r="A132" s="9" t="s">
        <v>260</v>
      </c>
      <c r="B132" s="10" t="s">
        <v>261</v>
      </c>
      <c r="C132" s="11">
        <v>11048000</v>
      </c>
      <c r="D132" s="11">
        <v>0</v>
      </c>
      <c r="E132" s="11">
        <v>0</v>
      </c>
      <c r="F132" s="11">
        <v>11048000</v>
      </c>
      <c r="G132" s="11">
        <v>0</v>
      </c>
      <c r="H132" s="11">
        <v>11048000</v>
      </c>
      <c r="I132" s="11">
        <v>922000</v>
      </c>
      <c r="J132" s="11">
        <v>5279677</v>
      </c>
      <c r="K132" s="12">
        <v>0.47788531860970301</v>
      </c>
      <c r="L132" s="11">
        <v>1035600</v>
      </c>
      <c r="M132" s="11">
        <v>5279677</v>
      </c>
      <c r="N132" s="12">
        <v>0.47788531860970301</v>
      </c>
    </row>
    <row r="133" spans="1:14" s="1" customFormat="1" ht="17.100000000000001" customHeight="1" x14ac:dyDescent="0.2">
      <c r="A133" s="9" t="s">
        <v>262</v>
      </c>
      <c r="B133" s="10" t="s">
        <v>263</v>
      </c>
      <c r="C133" s="11">
        <v>60000</v>
      </c>
      <c r="D133" s="11">
        <v>0</v>
      </c>
      <c r="E133" s="11">
        <v>0</v>
      </c>
      <c r="F133" s="11">
        <v>60000</v>
      </c>
      <c r="G133" s="11">
        <v>0</v>
      </c>
      <c r="H133" s="11">
        <v>60000</v>
      </c>
      <c r="I133" s="11">
        <v>0</v>
      </c>
      <c r="J133" s="11">
        <v>0</v>
      </c>
      <c r="K133" s="12">
        <v>0</v>
      </c>
      <c r="L133" s="11">
        <v>0</v>
      </c>
      <c r="M133" s="11">
        <v>0</v>
      </c>
      <c r="N133" s="12">
        <v>0</v>
      </c>
    </row>
    <row r="134" spans="1:14" s="1" customFormat="1" ht="17.100000000000001" customHeight="1" x14ac:dyDescent="0.2">
      <c r="A134" s="9" t="s">
        <v>264</v>
      </c>
      <c r="B134" s="10" t="s">
        <v>265</v>
      </c>
      <c r="C134" s="11">
        <v>120000</v>
      </c>
      <c r="D134" s="11">
        <v>0</v>
      </c>
      <c r="E134" s="11">
        <v>0</v>
      </c>
      <c r="F134" s="11">
        <v>120000</v>
      </c>
      <c r="G134" s="11">
        <v>0</v>
      </c>
      <c r="H134" s="11">
        <v>120000</v>
      </c>
      <c r="I134" s="11">
        <v>0</v>
      </c>
      <c r="J134" s="11">
        <v>0</v>
      </c>
      <c r="K134" s="12">
        <v>0</v>
      </c>
      <c r="L134" s="11">
        <v>0</v>
      </c>
      <c r="M134" s="11">
        <v>0</v>
      </c>
      <c r="N134" s="12">
        <v>0</v>
      </c>
    </row>
    <row r="135" spans="1:14" s="1" customFormat="1" ht="17.100000000000001" customHeight="1" x14ac:dyDescent="0.2">
      <c r="A135" s="9" t="s">
        <v>266</v>
      </c>
      <c r="B135" s="10" t="s">
        <v>267</v>
      </c>
      <c r="C135" s="11">
        <v>100000</v>
      </c>
      <c r="D135" s="11">
        <v>0</v>
      </c>
      <c r="E135" s="11">
        <v>0</v>
      </c>
      <c r="F135" s="11">
        <v>100000</v>
      </c>
      <c r="G135" s="11">
        <v>0</v>
      </c>
      <c r="H135" s="11">
        <v>100000</v>
      </c>
      <c r="I135" s="11">
        <v>0</v>
      </c>
      <c r="J135" s="11">
        <v>0</v>
      </c>
      <c r="K135" s="12">
        <v>0</v>
      </c>
      <c r="L135" s="11">
        <v>0</v>
      </c>
      <c r="M135" s="11">
        <v>0</v>
      </c>
      <c r="N135" s="12">
        <v>0</v>
      </c>
    </row>
    <row r="136" spans="1:14" s="1" customFormat="1" ht="17.100000000000001" customHeight="1" x14ac:dyDescent="0.2">
      <c r="A136" s="9" t="s">
        <v>268</v>
      </c>
      <c r="B136" s="10" t="s">
        <v>269</v>
      </c>
      <c r="C136" s="11">
        <v>80000</v>
      </c>
      <c r="D136" s="11">
        <v>0</v>
      </c>
      <c r="E136" s="11">
        <v>0</v>
      </c>
      <c r="F136" s="11">
        <v>80000</v>
      </c>
      <c r="G136" s="11">
        <v>0</v>
      </c>
      <c r="H136" s="11">
        <v>80000</v>
      </c>
      <c r="I136" s="11">
        <v>0</v>
      </c>
      <c r="J136" s="11">
        <v>0</v>
      </c>
      <c r="K136" s="12">
        <v>0</v>
      </c>
      <c r="L136" s="11">
        <v>0</v>
      </c>
      <c r="M136" s="11">
        <v>0</v>
      </c>
      <c r="N136" s="12">
        <v>0</v>
      </c>
    </row>
    <row r="137" spans="1:14" s="1" customFormat="1" ht="17.100000000000001" customHeight="1" x14ac:dyDescent="0.2">
      <c r="A137" s="9" t="s">
        <v>270</v>
      </c>
      <c r="B137" s="10" t="s">
        <v>271</v>
      </c>
      <c r="C137" s="11">
        <v>48000</v>
      </c>
      <c r="D137" s="11">
        <v>0</v>
      </c>
      <c r="E137" s="11">
        <v>0</v>
      </c>
      <c r="F137" s="11">
        <v>48000</v>
      </c>
      <c r="G137" s="11">
        <v>0</v>
      </c>
      <c r="H137" s="11">
        <v>48000</v>
      </c>
      <c r="I137" s="11">
        <v>0</v>
      </c>
      <c r="J137" s="11">
        <v>0</v>
      </c>
      <c r="K137" s="12">
        <v>0</v>
      </c>
      <c r="L137" s="11">
        <v>0</v>
      </c>
      <c r="M137" s="11">
        <v>0</v>
      </c>
      <c r="N137" s="12">
        <v>0</v>
      </c>
    </row>
    <row r="138" spans="1:14" s="1" customFormat="1" ht="17.100000000000001" customHeight="1" x14ac:dyDescent="0.2">
      <c r="A138" s="9" t="s">
        <v>272</v>
      </c>
      <c r="B138" s="10" t="s">
        <v>273</v>
      </c>
      <c r="C138" s="11">
        <v>100000</v>
      </c>
      <c r="D138" s="11">
        <v>0</v>
      </c>
      <c r="E138" s="11">
        <v>0</v>
      </c>
      <c r="F138" s="11">
        <v>100000</v>
      </c>
      <c r="G138" s="11">
        <v>0</v>
      </c>
      <c r="H138" s="11">
        <v>100000</v>
      </c>
      <c r="I138" s="11">
        <v>0</v>
      </c>
      <c r="J138" s="11">
        <v>0</v>
      </c>
      <c r="K138" s="12">
        <v>0</v>
      </c>
      <c r="L138" s="11">
        <v>0</v>
      </c>
      <c r="M138" s="11">
        <v>0</v>
      </c>
      <c r="N138" s="12">
        <v>0</v>
      </c>
    </row>
    <row r="139" spans="1:14" s="1" customFormat="1" ht="17.100000000000001" customHeight="1" x14ac:dyDescent="0.2">
      <c r="A139" s="9" t="s">
        <v>274</v>
      </c>
      <c r="B139" s="10" t="s">
        <v>275</v>
      </c>
      <c r="C139" s="11">
        <v>64000</v>
      </c>
      <c r="D139" s="11">
        <v>0</v>
      </c>
      <c r="E139" s="11">
        <v>0</v>
      </c>
      <c r="F139" s="11">
        <v>64000</v>
      </c>
      <c r="G139" s="11">
        <v>0</v>
      </c>
      <c r="H139" s="11">
        <v>64000</v>
      </c>
      <c r="I139" s="11">
        <v>0</v>
      </c>
      <c r="J139" s="11">
        <v>0</v>
      </c>
      <c r="K139" s="12">
        <v>0</v>
      </c>
      <c r="L139" s="11">
        <v>0</v>
      </c>
      <c r="M139" s="11">
        <v>0</v>
      </c>
      <c r="N139" s="12">
        <v>0</v>
      </c>
    </row>
    <row r="140" spans="1:14" s="1" customFormat="1" ht="17.100000000000001" customHeight="1" x14ac:dyDescent="0.2">
      <c r="A140" s="9" t="s">
        <v>276</v>
      </c>
      <c r="B140" s="10" t="s">
        <v>277</v>
      </c>
      <c r="C140" s="11">
        <v>84000</v>
      </c>
      <c r="D140" s="11">
        <v>0</v>
      </c>
      <c r="E140" s="11">
        <v>0</v>
      </c>
      <c r="F140" s="11">
        <v>84000</v>
      </c>
      <c r="G140" s="11">
        <v>0</v>
      </c>
      <c r="H140" s="11">
        <v>84000</v>
      </c>
      <c r="I140" s="11">
        <v>0</v>
      </c>
      <c r="J140" s="11">
        <v>0</v>
      </c>
      <c r="K140" s="12">
        <v>0</v>
      </c>
      <c r="L140" s="11">
        <v>0</v>
      </c>
      <c r="M140" s="11">
        <v>0</v>
      </c>
      <c r="N140" s="12">
        <v>0</v>
      </c>
    </row>
    <row r="141" spans="1:14" s="1" customFormat="1" ht="17.100000000000001" customHeight="1" x14ac:dyDescent="0.2">
      <c r="A141" s="9" t="s">
        <v>278</v>
      </c>
      <c r="B141" s="10" t="s">
        <v>279</v>
      </c>
      <c r="C141" s="11">
        <v>42000</v>
      </c>
      <c r="D141" s="11">
        <v>0</v>
      </c>
      <c r="E141" s="11">
        <v>0</v>
      </c>
      <c r="F141" s="11">
        <v>42000</v>
      </c>
      <c r="G141" s="11">
        <v>0</v>
      </c>
      <c r="H141" s="11">
        <v>42000</v>
      </c>
      <c r="I141" s="11">
        <v>0</v>
      </c>
      <c r="J141" s="11">
        <v>0</v>
      </c>
      <c r="K141" s="12">
        <v>0</v>
      </c>
      <c r="L141" s="11">
        <v>0</v>
      </c>
      <c r="M141" s="11">
        <v>0</v>
      </c>
      <c r="N141" s="12">
        <v>0</v>
      </c>
    </row>
    <row r="142" spans="1:14" s="1" customFormat="1" ht="17.100000000000001" customHeight="1" x14ac:dyDescent="0.2">
      <c r="A142" s="9" t="s">
        <v>280</v>
      </c>
      <c r="B142" s="10" t="s">
        <v>281</v>
      </c>
      <c r="C142" s="11">
        <v>89000</v>
      </c>
      <c r="D142" s="11">
        <v>0</v>
      </c>
      <c r="E142" s="11">
        <v>0</v>
      </c>
      <c r="F142" s="11">
        <v>89000</v>
      </c>
      <c r="G142" s="11">
        <v>0</v>
      </c>
      <c r="H142" s="11">
        <v>89000</v>
      </c>
      <c r="I142" s="11">
        <v>0</v>
      </c>
      <c r="J142" s="11">
        <v>0</v>
      </c>
      <c r="K142" s="12">
        <v>0</v>
      </c>
      <c r="L142" s="11">
        <v>0</v>
      </c>
      <c r="M142" s="11">
        <v>0</v>
      </c>
      <c r="N142" s="12">
        <v>0</v>
      </c>
    </row>
    <row r="143" spans="1:14" s="1" customFormat="1" ht="17.100000000000001" customHeight="1" x14ac:dyDescent="0.2">
      <c r="A143" s="9" t="s">
        <v>282</v>
      </c>
      <c r="B143" s="10" t="s">
        <v>283</v>
      </c>
      <c r="C143" s="11">
        <v>640000</v>
      </c>
      <c r="D143" s="11">
        <v>0</v>
      </c>
      <c r="E143" s="11">
        <v>0</v>
      </c>
      <c r="F143" s="11">
        <v>640000</v>
      </c>
      <c r="G143" s="11">
        <v>0</v>
      </c>
      <c r="H143" s="11">
        <v>640000</v>
      </c>
      <c r="I143" s="11">
        <v>0</v>
      </c>
      <c r="J143" s="11">
        <v>0</v>
      </c>
      <c r="K143" s="12">
        <v>0</v>
      </c>
      <c r="L143" s="11">
        <v>0</v>
      </c>
      <c r="M143" s="11">
        <v>0</v>
      </c>
      <c r="N143" s="12">
        <v>0</v>
      </c>
    </row>
    <row r="144" spans="1:14" s="1" customFormat="1" ht="17.100000000000001" customHeight="1" x14ac:dyDescent="0.2">
      <c r="A144" s="9" t="s">
        <v>284</v>
      </c>
      <c r="B144" s="10" t="s">
        <v>285</v>
      </c>
      <c r="C144" s="11">
        <v>1700000</v>
      </c>
      <c r="D144" s="11">
        <v>0</v>
      </c>
      <c r="E144" s="11">
        <v>0</v>
      </c>
      <c r="F144" s="11">
        <v>1700000</v>
      </c>
      <c r="G144" s="11">
        <v>0</v>
      </c>
      <c r="H144" s="11">
        <v>1700000</v>
      </c>
      <c r="I144" s="11">
        <v>0</v>
      </c>
      <c r="J144" s="11">
        <v>0</v>
      </c>
      <c r="K144" s="12">
        <v>0</v>
      </c>
      <c r="L144" s="11">
        <v>0</v>
      </c>
      <c r="M144" s="11">
        <v>0</v>
      </c>
      <c r="N144" s="12">
        <v>0</v>
      </c>
    </row>
    <row r="145" spans="1:14" s="1" customFormat="1" ht="17.100000000000001" customHeight="1" x14ac:dyDescent="0.2">
      <c r="A145" s="9" t="s">
        <v>286</v>
      </c>
      <c r="B145" s="10" t="s">
        <v>287</v>
      </c>
      <c r="C145" s="11">
        <v>375000</v>
      </c>
      <c r="D145" s="11">
        <v>0</v>
      </c>
      <c r="E145" s="11">
        <v>0</v>
      </c>
      <c r="F145" s="11">
        <v>375000</v>
      </c>
      <c r="G145" s="11">
        <v>0</v>
      </c>
      <c r="H145" s="11">
        <v>375000</v>
      </c>
      <c r="I145" s="11">
        <v>0</v>
      </c>
      <c r="J145" s="11">
        <v>0</v>
      </c>
      <c r="K145" s="12">
        <v>0</v>
      </c>
      <c r="L145" s="11">
        <v>0</v>
      </c>
      <c r="M145" s="11">
        <v>0</v>
      </c>
      <c r="N145" s="12">
        <v>0</v>
      </c>
    </row>
    <row r="146" spans="1:14" s="1" customFormat="1" ht="17.100000000000001" customHeight="1" x14ac:dyDescent="0.2">
      <c r="A146" s="9" t="s">
        <v>288</v>
      </c>
      <c r="B146" s="10" t="s">
        <v>289</v>
      </c>
      <c r="C146" s="11">
        <v>46000</v>
      </c>
      <c r="D146" s="11">
        <v>0</v>
      </c>
      <c r="E146" s="11">
        <v>0</v>
      </c>
      <c r="F146" s="11">
        <v>46000</v>
      </c>
      <c r="G146" s="11">
        <v>0</v>
      </c>
      <c r="H146" s="11">
        <v>46000</v>
      </c>
      <c r="I146" s="11">
        <v>0</v>
      </c>
      <c r="J146" s="11">
        <v>0</v>
      </c>
      <c r="K146" s="12">
        <v>0</v>
      </c>
      <c r="L146" s="11">
        <v>0</v>
      </c>
      <c r="M146" s="11">
        <v>0</v>
      </c>
      <c r="N146" s="12">
        <v>0</v>
      </c>
    </row>
    <row r="147" spans="1:14" s="1" customFormat="1" ht="17.100000000000001" customHeight="1" x14ac:dyDescent="0.2">
      <c r="A147" s="9" t="s">
        <v>290</v>
      </c>
      <c r="B147" s="10" t="s">
        <v>291</v>
      </c>
      <c r="C147" s="11">
        <v>7500000</v>
      </c>
      <c r="D147" s="11">
        <v>0</v>
      </c>
      <c r="E147" s="11">
        <v>0</v>
      </c>
      <c r="F147" s="11">
        <v>7500000</v>
      </c>
      <c r="G147" s="11">
        <v>0</v>
      </c>
      <c r="H147" s="11">
        <v>7500000</v>
      </c>
      <c r="I147" s="11">
        <v>922000</v>
      </c>
      <c r="J147" s="11">
        <v>5279677</v>
      </c>
      <c r="K147" s="12">
        <v>0.70395693333333298</v>
      </c>
      <c r="L147" s="11">
        <v>1035600</v>
      </c>
      <c r="M147" s="11">
        <v>5279677</v>
      </c>
      <c r="N147" s="12">
        <v>0.70395693333333298</v>
      </c>
    </row>
    <row r="148" spans="1:14" s="1" customFormat="1" ht="17.100000000000001" customHeight="1" x14ac:dyDescent="0.2">
      <c r="A148" s="9" t="s">
        <v>292</v>
      </c>
      <c r="B148" s="10" t="s">
        <v>293</v>
      </c>
      <c r="C148" s="11">
        <v>2500000</v>
      </c>
      <c r="D148" s="11">
        <v>0</v>
      </c>
      <c r="E148" s="11">
        <v>0</v>
      </c>
      <c r="F148" s="11">
        <v>2500000</v>
      </c>
      <c r="G148" s="11">
        <v>0</v>
      </c>
      <c r="H148" s="11">
        <v>2500000</v>
      </c>
      <c r="I148" s="11">
        <v>0</v>
      </c>
      <c r="J148" s="11">
        <v>569400</v>
      </c>
      <c r="K148" s="12">
        <v>0.22775999999999999</v>
      </c>
      <c r="L148" s="11">
        <v>0</v>
      </c>
      <c r="M148" s="11">
        <v>569400</v>
      </c>
      <c r="N148" s="12">
        <v>0.22775999999999999</v>
      </c>
    </row>
    <row r="149" spans="1:14" s="1" customFormat="1" ht="17.100000000000001" customHeight="1" x14ac:dyDescent="0.2">
      <c r="A149" s="9" t="s">
        <v>294</v>
      </c>
      <c r="B149" s="10" t="s">
        <v>295</v>
      </c>
      <c r="C149" s="11">
        <v>2500000</v>
      </c>
      <c r="D149" s="11">
        <v>0</v>
      </c>
      <c r="E149" s="11">
        <v>0</v>
      </c>
      <c r="F149" s="11">
        <v>2500000</v>
      </c>
      <c r="G149" s="11">
        <v>0</v>
      </c>
      <c r="H149" s="11">
        <v>2500000</v>
      </c>
      <c r="I149" s="11">
        <v>0</v>
      </c>
      <c r="J149" s="11">
        <v>569400</v>
      </c>
      <c r="K149" s="12">
        <v>0.22775999999999999</v>
      </c>
      <c r="L149" s="11">
        <v>0</v>
      </c>
      <c r="M149" s="11">
        <v>569400</v>
      </c>
      <c r="N149" s="12">
        <v>0.22775999999999999</v>
      </c>
    </row>
    <row r="150" spans="1:14" s="1" customFormat="1" ht="17.100000000000001" customHeight="1" x14ac:dyDescent="0.2">
      <c r="A150" s="9" t="s">
        <v>296</v>
      </c>
      <c r="B150" s="10" t="s">
        <v>297</v>
      </c>
      <c r="C150" s="11">
        <v>500000</v>
      </c>
      <c r="D150" s="11">
        <v>0</v>
      </c>
      <c r="E150" s="11">
        <v>0</v>
      </c>
      <c r="F150" s="11">
        <v>500000</v>
      </c>
      <c r="G150" s="11">
        <v>0</v>
      </c>
      <c r="H150" s="11">
        <v>500000</v>
      </c>
      <c r="I150" s="11">
        <v>0</v>
      </c>
      <c r="J150" s="11">
        <v>0</v>
      </c>
      <c r="K150" s="12">
        <v>0</v>
      </c>
      <c r="L150" s="11">
        <v>0</v>
      </c>
      <c r="M150" s="11">
        <v>0</v>
      </c>
      <c r="N150" s="12">
        <v>0</v>
      </c>
    </row>
    <row r="151" spans="1:14" s="1" customFormat="1" ht="17.100000000000001" customHeight="1" x14ac:dyDescent="0.2">
      <c r="A151" s="9" t="s">
        <v>298</v>
      </c>
      <c r="B151" s="10" t="s">
        <v>299</v>
      </c>
      <c r="C151" s="11">
        <v>500000</v>
      </c>
      <c r="D151" s="11">
        <v>0</v>
      </c>
      <c r="E151" s="11">
        <v>0</v>
      </c>
      <c r="F151" s="11">
        <v>500000</v>
      </c>
      <c r="G151" s="11">
        <v>0</v>
      </c>
      <c r="H151" s="11">
        <v>500000</v>
      </c>
      <c r="I151" s="11">
        <v>0</v>
      </c>
      <c r="J151" s="11">
        <v>0</v>
      </c>
      <c r="K151" s="12">
        <v>0</v>
      </c>
      <c r="L151" s="11">
        <v>0</v>
      </c>
      <c r="M151" s="11">
        <v>0</v>
      </c>
      <c r="N151" s="12">
        <v>0</v>
      </c>
    </row>
    <row r="152" spans="1:14" s="1" customFormat="1" ht="25.5" customHeight="1" x14ac:dyDescent="0.2">
      <c r="A152" s="9" t="s">
        <v>300</v>
      </c>
      <c r="B152" s="10" t="s">
        <v>117</v>
      </c>
      <c r="C152" s="11">
        <v>28795000</v>
      </c>
      <c r="D152" s="11">
        <v>50000000</v>
      </c>
      <c r="E152" s="11">
        <v>50000000</v>
      </c>
      <c r="F152" s="11">
        <v>78795000</v>
      </c>
      <c r="G152" s="11">
        <v>0</v>
      </c>
      <c r="H152" s="11">
        <v>78795000</v>
      </c>
      <c r="I152" s="11">
        <v>2411756</v>
      </c>
      <c r="J152" s="11">
        <v>7907200</v>
      </c>
      <c r="K152" s="12">
        <v>0.100351545148804</v>
      </c>
      <c r="L152" s="11">
        <v>2965378</v>
      </c>
      <c r="M152" s="11">
        <v>7907200</v>
      </c>
      <c r="N152" s="12">
        <v>0.100351545148804</v>
      </c>
    </row>
    <row r="153" spans="1:14" s="1" customFormat="1" ht="17.100000000000001" customHeight="1" x14ac:dyDescent="0.2">
      <c r="A153" s="9" t="s">
        <v>301</v>
      </c>
      <c r="B153" s="10" t="s">
        <v>302</v>
      </c>
      <c r="C153" s="11">
        <v>90000</v>
      </c>
      <c r="D153" s="11">
        <v>0</v>
      </c>
      <c r="E153" s="11">
        <v>0</v>
      </c>
      <c r="F153" s="11">
        <v>90000</v>
      </c>
      <c r="G153" s="11">
        <v>0</v>
      </c>
      <c r="H153" s="11">
        <v>90000</v>
      </c>
      <c r="I153" s="11">
        <v>0</v>
      </c>
      <c r="J153" s="11">
        <v>0</v>
      </c>
      <c r="K153" s="12">
        <v>0</v>
      </c>
      <c r="L153" s="11">
        <v>0</v>
      </c>
      <c r="M153" s="11">
        <v>0</v>
      </c>
      <c r="N153" s="12">
        <v>0</v>
      </c>
    </row>
    <row r="154" spans="1:14" s="1" customFormat="1" ht="17.100000000000001" customHeight="1" x14ac:dyDescent="0.2">
      <c r="A154" s="9" t="s">
        <v>303</v>
      </c>
      <c r="B154" s="10" t="s">
        <v>304</v>
      </c>
      <c r="C154" s="11">
        <v>300000</v>
      </c>
      <c r="D154" s="11">
        <v>0</v>
      </c>
      <c r="E154" s="11">
        <v>0</v>
      </c>
      <c r="F154" s="11">
        <v>300000</v>
      </c>
      <c r="G154" s="11">
        <v>0</v>
      </c>
      <c r="H154" s="11">
        <v>300000</v>
      </c>
      <c r="I154" s="11">
        <v>0</v>
      </c>
      <c r="J154" s="11">
        <v>0</v>
      </c>
      <c r="K154" s="12">
        <v>0</v>
      </c>
      <c r="L154" s="11">
        <v>0</v>
      </c>
      <c r="M154" s="11">
        <v>0</v>
      </c>
      <c r="N154" s="12">
        <v>0</v>
      </c>
    </row>
    <row r="155" spans="1:14" s="1" customFormat="1" ht="17.100000000000001" customHeight="1" x14ac:dyDescent="0.2">
      <c r="A155" s="9" t="s">
        <v>305</v>
      </c>
      <c r="B155" s="10" t="s">
        <v>306</v>
      </c>
      <c r="C155" s="11">
        <v>240000</v>
      </c>
      <c r="D155" s="11">
        <v>0</v>
      </c>
      <c r="E155" s="11">
        <v>0</v>
      </c>
      <c r="F155" s="11">
        <v>240000</v>
      </c>
      <c r="G155" s="11">
        <v>0</v>
      </c>
      <c r="H155" s="11">
        <v>240000</v>
      </c>
      <c r="I155" s="11">
        <v>0</v>
      </c>
      <c r="J155" s="11">
        <v>0</v>
      </c>
      <c r="K155" s="12">
        <v>0</v>
      </c>
      <c r="L155" s="11">
        <v>0</v>
      </c>
      <c r="M155" s="11">
        <v>0</v>
      </c>
      <c r="N155" s="12">
        <v>0</v>
      </c>
    </row>
    <row r="156" spans="1:14" s="1" customFormat="1" ht="17.100000000000001" customHeight="1" x14ac:dyDescent="0.2">
      <c r="A156" s="9" t="s">
        <v>307</v>
      </c>
      <c r="B156" s="10" t="s">
        <v>308</v>
      </c>
      <c r="C156" s="11">
        <v>165000</v>
      </c>
      <c r="D156" s="11">
        <v>0</v>
      </c>
      <c r="E156" s="11">
        <v>0</v>
      </c>
      <c r="F156" s="11">
        <v>165000</v>
      </c>
      <c r="G156" s="11">
        <v>0</v>
      </c>
      <c r="H156" s="11">
        <v>165000</v>
      </c>
      <c r="I156" s="11">
        <v>0</v>
      </c>
      <c r="J156" s="11">
        <v>0</v>
      </c>
      <c r="K156" s="12">
        <v>0</v>
      </c>
      <c r="L156" s="11">
        <v>0</v>
      </c>
      <c r="M156" s="11">
        <v>0</v>
      </c>
      <c r="N156" s="12">
        <v>0</v>
      </c>
    </row>
    <row r="157" spans="1:14" s="1" customFormat="1" ht="17.100000000000001" customHeight="1" x14ac:dyDescent="0.2">
      <c r="A157" s="9" t="s">
        <v>309</v>
      </c>
      <c r="B157" s="10" t="s">
        <v>310</v>
      </c>
      <c r="C157" s="11">
        <v>7500000</v>
      </c>
      <c r="D157" s="11">
        <v>0</v>
      </c>
      <c r="E157" s="11">
        <v>0</v>
      </c>
      <c r="F157" s="11">
        <v>7500000</v>
      </c>
      <c r="G157" s="11">
        <v>0</v>
      </c>
      <c r="H157" s="11">
        <v>7500000</v>
      </c>
      <c r="I157" s="11">
        <v>2411756</v>
      </c>
      <c r="J157" s="11">
        <v>3689256</v>
      </c>
      <c r="K157" s="12">
        <v>0.49190080000000003</v>
      </c>
      <c r="L157" s="11">
        <v>2627656</v>
      </c>
      <c r="M157" s="11">
        <v>3689256</v>
      </c>
      <c r="N157" s="12">
        <v>0.49190080000000003</v>
      </c>
    </row>
    <row r="158" spans="1:14" s="1" customFormat="1" ht="17.100000000000001" customHeight="1" x14ac:dyDescent="0.2">
      <c r="A158" s="9" t="s">
        <v>311</v>
      </c>
      <c r="B158" s="10" t="s">
        <v>312</v>
      </c>
      <c r="C158" s="11">
        <v>12500000</v>
      </c>
      <c r="D158" s="11">
        <v>0</v>
      </c>
      <c r="E158" s="11">
        <v>0</v>
      </c>
      <c r="F158" s="11">
        <v>12500000</v>
      </c>
      <c r="G158" s="11">
        <v>0</v>
      </c>
      <c r="H158" s="11">
        <v>12500000</v>
      </c>
      <c r="I158" s="11">
        <v>0</v>
      </c>
      <c r="J158" s="11">
        <v>2199444</v>
      </c>
      <c r="K158" s="12">
        <v>0.17595552</v>
      </c>
      <c r="L158" s="11">
        <v>337722</v>
      </c>
      <c r="M158" s="11">
        <v>2199444</v>
      </c>
      <c r="N158" s="12">
        <v>0.17595552</v>
      </c>
    </row>
    <row r="159" spans="1:14" s="1" customFormat="1" ht="25.5" customHeight="1" x14ac:dyDescent="0.2">
      <c r="A159" s="9" t="s">
        <v>313</v>
      </c>
      <c r="B159" s="10" t="s">
        <v>314</v>
      </c>
      <c r="C159" s="11">
        <v>8000000</v>
      </c>
      <c r="D159" s="11">
        <v>50000000</v>
      </c>
      <c r="E159" s="11">
        <v>50000000</v>
      </c>
      <c r="F159" s="11">
        <v>58000000</v>
      </c>
      <c r="G159" s="11">
        <v>0</v>
      </c>
      <c r="H159" s="11">
        <v>58000000</v>
      </c>
      <c r="I159" s="11">
        <v>0</v>
      </c>
      <c r="J159" s="11">
        <v>2018500</v>
      </c>
      <c r="K159" s="12">
        <v>3.4801724137930999E-2</v>
      </c>
      <c r="L159" s="11">
        <v>0</v>
      </c>
      <c r="M159" s="11">
        <v>2018500</v>
      </c>
      <c r="N159" s="12">
        <v>3.4801724137930999E-2</v>
      </c>
    </row>
    <row r="160" spans="1:14" s="1" customFormat="1" ht="17.100000000000001" customHeight="1" x14ac:dyDescent="0.2">
      <c r="A160" s="9" t="s">
        <v>315</v>
      </c>
      <c r="B160" s="10" t="s">
        <v>316</v>
      </c>
      <c r="C160" s="11">
        <v>1958000</v>
      </c>
      <c r="D160" s="11">
        <v>0</v>
      </c>
      <c r="E160" s="11">
        <v>0</v>
      </c>
      <c r="F160" s="11">
        <v>1958000</v>
      </c>
      <c r="G160" s="11">
        <v>0</v>
      </c>
      <c r="H160" s="11">
        <v>1958000</v>
      </c>
      <c r="I160" s="11">
        <v>0</v>
      </c>
      <c r="J160" s="11">
        <v>778000</v>
      </c>
      <c r="K160" s="12">
        <v>0.397344228804903</v>
      </c>
      <c r="L160" s="11">
        <v>0</v>
      </c>
      <c r="M160" s="11">
        <v>778000</v>
      </c>
      <c r="N160" s="12">
        <v>0.397344228804903</v>
      </c>
    </row>
    <row r="161" spans="1:14" s="1" customFormat="1" ht="17.100000000000001" customHeight="1" x14ac:dyDescent="0.2">
      <c r="A161" s="9" t="s">
        <v>317</v>
      </c>
      <c r="B161" s="10" t="s">
        <v>318</v>
      </c>
      <c r="C161" s="11">
        <v>1500000</v>
      </c>
      <c r="D161" s="11">
        <v>0</v>
      </c>
      <c r="E161" s="11">
        <v>0</v>
      </c>
      <c r="F161" s="11">
        <v>1500000</v>
      </c>
      <c r="G161" s="11">
        <v>0</v>
      </c>
      <c r="H161" s="11">
        <v>1500000</v>
      </c>
      <c r="I161" s="11">
        <v>0</v>
      </c>
      <c r="J161" s="11">
        <v>500000</v>
      </c>
      <c r="K161" s="12">
        <v>0.33333333333333298</v>
      </c>
      <c r="L161" s="11">
        <v>0</v>
      </c>
      <c r="M161" s="11">
        <v>500000</v>
      </c>
      <c r="N161" s="12">
        <v>0.33333333333333298</v>
      </c>
    </row>
    <row r="162" spans="1:14" s="1" customFormat="1" ht="17.100000000000001" customHeight="1" x14ac:dyDescent="0.2">
      <c r="A162" s="9" t="s">
        <v>319</v>
      </c>
      <c r="B162" s="10" t="s">
        <v>320</v>
      </c>
      <c r="C162" s="11">
        <v>278000</v>
      </c>
      <c r="D162" s="11">
        <v>0</v>
      </c>
      <c r="E162" s="11">
        <v>0</v>
      </c>
      <c r="F162" s="11">
        <v>278000</v>
      </c>
      <c r="G162" s="11">
        <v>0</v>
      </c>
      <c r="H162" s="11">
        <v>278000</v>
      </c>
      <c r="I162" s="11">
        <v>0</v>
      </c>
      <c r="J162" s="11">
        <v>278000</v>
      </c>
      <c r="K162" s="12">
        <v>1</v>
      </c>
      <c r="L162" s="11">
        <v>0</v>
      </c>
      <c r="M162" s="11">
        <v>278000</v>
      </c>
      <c r="N162" s="12">
        <v>1</v>
      </c>
    </row>
    <row r="163" spans="1:14" s="1" customFormat="1" ht="17.100000000000001" customHeight="1" x14ac:dyDescent="0.2">
      <c r="A163" s="9" t="s">
        <v>321</v>
      </c>
      <c r="B163" s="10" t="s">
        <v>322</v>
      </c>
      <c r="C163" s="11">
        <v>180000</v>
      </c>
      <c r="D163" s="11">
        <v>0</v>
      </c>
      <c r="E163" s="11">
        <v>0</v>
      </c>
      <c r="F163" s="11">
        <v>180000</v>
      </c>
      <c r="G163" s="11">
        <v>0</v>
      </c>
      <c r="H163" s="11">
        <v>180000</v>
      </c>
      <c r="I163" s="11">
        <v>0</v>
      </c>
      <c r="J163" s="11">
        <v>0</v>
      </c>
      <c r="K163" s="12">
        <v>0</v>
      </c>
      <c r="L163" s="11">
        <v>0</v>
      </c>
      <c r="M163" s="11">
        <v>0</v>
      </c>
      <c r="N163" s="12">
        <v>0</v>
      </c>
    </row>
    <row r="164" spans="1:14" s="1" customFormat="1" ht="25.5" customHeight="1" x14ac:dyDescent="0.2">
      <c r="A164" s="9" t="s">
        <v>323</v>
      </c>
      <c r="B164" s="10" t="s">
        <v>121</v>
      </c>
      <c r="C164" s="11">
        <v>6220000</v>
      </c>
      <c r="D164" s="11">
        <v>0</v>
      </c>
      <c r="E164" s="11">
        <v>-3153000</v>
      </c>
      <c r="F164" s="11">
        <v>3067000</v>
      </c>
      <c r="G164" s="11">
        <v>0</v>
      </c>
      <c r="H164" s="11">
        <v>3067000</v>
      </c>
      <c r="I164" s="11">
        <v>0</v>
      </c>
      <c r="J164" s="11">
        <v>2847000</v>
      </c>
      <c r="K164" s="12">
        <v>0.92826866644929895</v>
      </c>
      <c r="L164" s="11">
        <v>0</v>
      </c>
      <c r="M164" s="11">
        <v>2847000</v>
      </c>
      <c r="N164" s="12">
        <v>0.92826866644929895</v>
      </c>
    </row>
    <row r="165" spans="1:14" s="1" customFormat="1" ht="17.100000000000001" customHeight="1" x14ac:dyDescent="0.2">
      <c r="A165" s="9" t="s">
        <v>324</v>
      </c>
      <c r="B165" s="10" t="s">
        <v>325</v>
      </c>
      <c r="C165" s="11">
        <v>6000000</v>
      </c>
      <c r="D165" s="11">
        <v>0</v>
      </c>
      <c r="E165" s="11">
        <v>-3153000</v>
      </c>
      <c r="F165" s="11">
        <v>2847000</v>
      </c>
      <c r="G165" s="11">
        <v>0</v>
      </c>
      <c r="H165" s="11">
        <v>2847000</v>
      </c>
      <c r="I165" s="11">
        <v>0</v>
      </c>
      <c r="J165" s="11">
        <v>2847000</v>
      </c>
      <c r="K165" s="12">
        <v>1</v>
      </c>
      <c r="L165" s="11">
        <v>0</v>
      </c>
      <c r="M165" s="11">
        <v>2847000</v>
      </c>
      <c r="N165" s="12">
        <v>1</v>
      </c>
    </row>
    <row r="166" spans="1:14" s="1" customFormat="1" ht="17.100000000000001" customHeight="1" x14ac:dyDescent="0.2">
      <c r="A166" s="9" t="s">
        <v>326</v>
      </c>
      <c r="B166" s="10" t="s">
        <v>327</v>
      </c>
      <c r="C166" s="11">
        <v>220000</v>
      </c>
      <c r="D166" s="11">
        <v>0</v>
      </c>
      <c r="E166" s="11">
        <v>0</v>
      </c>
      <c r="F166" s="11">
        <v>220000</v>
      </c>
      <c r="G166" s="11">
        <v>0</v>
      </c>
      <c r="H166" s="11">
        <v>220000</v>
      </c>
      <c r="I166" s="11">
        <v>0</v>
      </c>
      <c r="J166" s="11">
        <v>0</v>
      </c>
      <c r="K166" s="12">
        <v>0</v>
      </c>
      <c r="L166" s="11">
        <v>0</v>
      </c>
      <c r="M166" s="11">
        <v>0</v>
      </c>
      <c r="N166" s="12">
        <v>0</v>
      </c>
    </row>
    <row r="167" spans="1:14" s="1" customFormat="1" ht="25.5" customHeight="1" x14ac:dyDescent="0.2">
      <c r="A167" s="9" t="s">
        <v>328</v>
      </c>
      <c r="B167" s="10" t="s">
        <v>329</v>
      </c>
      <c r="C167" s="11">
        <v>1090000</v>
      </c>
      <c r="D167" s="11">
        <v>0</v>
      </c>
      <c r="E167" s="11">
        <v>0</v>
      </c>
      <c r="F167" s="11">
        <v>1090000</v>
      </c>
      <c r="G167" s="11">
        <v>0</v>
      </c>
      <c r="H167" s="11">
        <v>1090000</v>
      </c>
      <c r="I167" s="11">
        <v>0</v>
      </c>
      <c r="J167" s="11">
        <v>0</v>
      </c>
      <c r="K167" s="12">
        <v>0</v>
      </c>
      <c r="L167" s="11">
        <v>0</v>
      </c>
      <c r="M167" s="11">
        <v>0</v>
      </c>
      <c r="N167" s="12">
        <v>0</v>
      </c>
    </row>
    <row r="168" spans="1:14" s="1" customFormat="1" ht="25.5" customHeight="1" x14ac:dyDescent="0.2">
      <c r="A168" s="9" t="s">
        <v>330</v>
      </c>
      <c r="B168" s="10" t="s">
        <v>331</v>
      </c>
      <c r="C168" s="11">
        <v>90000</v>
      </c>
      <c r="D168" s="11">
        <v>0</v>
      </c>
      <c r="E168" s="11">
        <v>0</v>
      </c>
      <c r="F168" s="11">
        <v>90000</v>
      </c>
      <c r="G168" s="11">
        <v>0</v>
      </c>
      <c r="H168" s="11">
        <v>90000</v>
      </c>
      <c r="I168" s="11">
        <v>0</v>
      </c>
      <c r="J168" s="11">
        <v>0</v>
      </c>
      <c r="K168" s="12">
        <v>0</v>
      </c>
      <c r="L168" s="11">
        <v>0</v>
      </c>
      <c r="M168" s="11">
        <v>0</v>
      </c>
      <c r="N168" s="12">
        <v>0</v>
      </c>
    </row>
    <row r="169" spans="1:14" s="1" customFormat="1" ht="17.100000000000001" customHeight="1" x14ac:dyDescent="0.2">
      <c r="A169" s="9" t="s">
        <v>332</v>
      </c>
      <c r="B169" s="10" t="s">
        <v>333</v>
      </c>
      <c r="C169" s="11">
        <v>480000</v>
      </c>
      <c r="D169" s="11">
        <v>0</v>
      </c>
      <c r="E169" s="11">
        <v>0</v>
      </c>
      <c r="F169" s="11">
        <v>480000</v>
      </c>
      <c r="G169" s="11">
        <v>0</v>
      </c>
      <c r="H169" s="11">
        <v>480000</v>
      </c>
      <c r="I169" s="11">
        <v>0</v>
      </c>
      <c r="J169" s="11">
        <v>0</v>
      </c>
      <c r="K169" s="12">
        <v>0</v>
      </c>
      <c r="L169" s="11">
        <v>0</v>
      </c>
      <c r="M169" s="11">
        <v>0</v>
      </c>
      <c r="N169" s="12">
        <v>0</v>
      </c>
    </row>
    <row r="170" spans="1:14" s="1" customFormat="1" ht="17.100000000000001" customHeight="1" x14ac:dyDescent="0.2">
      <c r="A170" s="9" t="s">
        <v>334</v>
      </c>
      <c r="B170" s="10" t="s">
        <v>335</v>
      </c>
      <c r="C170" s="11">
        <v>120000</v>
      </c>
      <c r="D170" s="11">
        <v>0</v>
      </c>
      <c r="E170" s="11">
        <v>0</v>
      </c>
      <c r="F170" s="11">
        <v>120000</v>
      </c>
      <c r="G170" s="11">
        <v>0</v>
      </c>
      <c r="H170" s="11">
        <v>120000</v>
      </c>
      <c r="I170" s="11">
        <v>0</v>
      </c>
      <c r="J170" s="11">
        <v>0</v>
      </c>
      <c r="K170" s="12">
        <v>0</v>
      </c>
      <c r="L170" s="11">
        <v>0</v>
      </c>
      <c r="M170" s="11">
        <v>0</v>
      </c>
      <c r="N170" s="12">
        <v>0</v>
      </c>
    </row>
    <row r="171" spans="1:14" s="1" customFormat="1" ht="25.5" customHeight="1" x14ac:dyDescent="0.2">
      <c r="A171" s="9" t="s">
        <v>336</v>
      </c>
      <c r="B171" s="10" t="s">
        <v>337</v>
      </c>
      <c r="C171" s="11">
        <v>400000</v>
      </c>
      <c r="D171" s="11">
        <v>0</v>
      </c>
      <c r="E171" s="11">
        <v>0</v>
      </c>
      <c r="F171" s="11">
        <v>400000</v>
      </c>
      <c r="G171" s="11">
        <v>0</v>
      </c>
      <c r="H171" s="11">
        <v>400000</v>
      </c>
      <c r="I171" s="11">
        <v>0</v>
      </c>
      <c r="J171" s="11">
        <v>0</v>
      </c>
      <c r="K171" s="12">
        <v>0</v>
      </c>
      <c r="L171" s="11">
        <v>0</v>
      </c>
      <c r="M171" s="11">
        <v>0</v>
      </c>
      <c r="N171" s="12">
        <v>0</v>
      </c>
    </row>
    <row r="172" spans="1:14" s="1" customFormat="1" ht="17.100000000000001" customHeight="1" x14ac:dyDescent="0.2">
      <c r="A172" s="9" t="s">
        <v>338</v>
      </c>
      <c r="B172" s="10" t="s">
        <v>339</v>
      </c>
      <c r="C172" s="11">
        <v>11997114000</v>
      </c>
      <c r="D172" s="11">
        <v>-50000000</v>
      </c>
      <c r="E172" s="11">
        <v>993121407</v>
      </c>
      <c r="F172" s="11">
        <v>12990235407</v>
      </c>
      <c r="G172" s="11">
        <v>0</v>
      </c>
      <c r="H172" s="11">
        <v>12990235407</v>
      </c>
      <c r="I172" s="11">
        <v>241979009</v>
      </c>
      <c r="J172" s="11">
        <v>10864251223</v>
      </c>
      <c r="K172" s="12">
        <v>0.83633982623175696</v>
      </c>
      <c r="L172" s="11">
        <v>528883824</v>
      </c>
      <c r="M172" s="11">
        <v>6059775081</v>
      </c>
      <c r="N172" s="12">
        <v>0.466486933541989</v>
      </c>
    </row>
    <row r="173" spans="1:14" s="1" customFormat="1" ht="17.100000000000001" customHeight="1" x14ac:dyDescent="0.2">
      <c r="A173" s="9" t="s">
        <v>340</v>
      </c>
      <c r="B173" s="10" t="s">
        <v>341</v>
      </c>
      <c r="C173" s="11">
        <v>308000000</v>
      </c>
      <c r="D173" s="11">
        <v>0</v>
      </c>
      <c r="E173" s="11">
        <v>0</v>
      </c>
      <c r="F173" s="11">
        <v>308000000</v>
      </c>
      <c r="G173" s="11">
        <v>0</v>
      </c>
      <c r="H173" s="11">
        <v>308000000</v>
      </c>
      <c r="I173" s="11">
        <v>0</v>
      </c>
      <c r="J173" s="11">
        <v>5560720</v>
      </c>
      <c r="K173" s="12">
        <v>1.80542857142857E-2</v>
      </c>
      <c r="L173" s="11">
        <v>170820</v>
      </c>
      <c r="M173" s="11">
        <v>5560720</v>
      </c>
      <c r="N173" s="12">
        <v>1.80542857142857E-2</v>
      </c>
    </row>
    <row r="174" spans="1:14" s="1" customFormat="1" ht="17.100000000000001" customHeight="1" x14ac:dyDescent="0.2">
      <c r="A174" s="9" t="s">
        <v>342</v>
      </c>
      <c r="B174" s="10" t="s">
        <v>343</v>
      </c>
      <c r="C174" s="11">
        <v>308000000</v>
      </c>
      <c r="D174" s="11">
        <v>0</v>
      </c>
      <c r="E174" s="11">
        <v>0</v>
      </c>
      <c r="F174" s="11">
        <v>308000000</v>
      </c>
      <c r="G174" s="11">
        <v>0</v>
      </c>
      <c r="H174" s="11">
        <v>308000000</v>
      </c>
      <c r="I174" s="11">
        <v>0</v>
      </c>
      <c r="J174" s="11">
        <v>5560720</v>
      </c>
      <c r="K174" s="12">
        <v>1.80542857142857E-2</v>
      </c>
      <c r="L174" s="11">
        <v>170820</v>
      </c>
      <c r="M174" s="11">
        <v>5560720</v>
      </c>
      <c r="N174" s="12">
        <v>1.80542857142857E-2</v>
      </c>
    </row>
    <row r="175" spans="1:14" s="1" customFormat="1" ht="17.100000000000001" customHeight="1" x14ac:dyDescent="0.2">
      <c r="A175" s="9" t="s">
        <v>344</v>
      </c>
      <c r="B175" s="10" t="s">
        <v>345</v>
      </c>
      <c r="C175" s="11">
        <v>6500000</v>
      </c>
      <c r="D175" s="11">
        <v>0</v>
      </c>
      <c r="E175" s="11">
        <v>0</v>
      </c>
      <c r="F175" s="11">
        <v>6500000</v>
      </c>
      <c r="G175" s="11">
        <v>0</v>
      </c>
      <c r="H175" s="11">
        <v>6500000</v>
      </c>
      <c r="I175" s="11">
        <v>0</v>
      </c>
      <c r="J175" s="11">
        <v>3837220</v>
      </c>
      <c r="K175" s="12">
        <v>0.59034153846153903</v>
      </c>
      <c r="L175" s="11">
        <v>170820</v>
      </c>
      <c r="M175" s="11">
        <v>3837220</v>
      </c>
      <c r="N175" s="12">
        <v>0.59034153846153903</v>
      </c>
    </row>
    <row r="176" spans="1:14" s="1" customFormat="1" ht="17.100000000000001" customHeight="1" x14ac:dyDescent="0.2">
      <c r="A176" s="9" t="s">
        <v>346</v>
      </c>
      <c r="B176" s="10" t="s">
        <v>347</v>
      </c>
      <c r="C176" s="11">
        <v>2500000</v>
      </c>
      <c r="D176" s="11">
        <v>0</v>
      </c>
      <c r="E176" s="11">
        <v>0</v>
      </c>
      <c r="F176" s="11">
        <v>2500000</v>
      </c>
      <c r="G176" s="11">
        <v>0</v>
      </c>
      <c r="H176" s="11">
        <v>2500000</v>
      </c>
      <c r="I176" s="11">
        <v>0</v>
      </c>
      <c r="J176" s="11">
        <v>996450</v>
      </c>
      <c r="K176" s="12">
        <v>0.39857999999999999</v>
      </c>
      <c r="L176" s="11">
        <v>0</v>
      </c>
      <c r="M176" s="11">
        <v>996450</v>
      </c>
      <c r="N176" s="12">
        <v>0.39857999999999999</v>
      </c>
    </row>
    <row r="177" spans="1:14" s="1" customFormat="1" ht="17.100000000000001" customHeight="1" x14ac:dyDescent="0.2">
      <c r="A177" s="9" t="s">
        <v>348</v>
      </c>
      <c r="B177" s="10" t="s">
        <v>349</v>
      </c>
      <c r="C177" s="11">
        <v>1500000</v>
      </c>
      <c r="D177" s="11">
        <v>0</v>
      </c>
      <c r="E177" s="11">
        <v>0</v>
      </c>
      <c r="F177" s="11">
        <v>1500000</v>
      </c>
      <c r="G177" s="11">
        <v>0</v>
      </c>
      <c r="H177" s="11">
        <v>1500000</v>
      </c>
      <c r="I177" s="11">
        <v>0</v>
      </c>
      <c r="J177" s="11">
        <v>1167270</v>
      </c>
      <c r="K177" s="12">
        <v>0.77817999999999998</v>
      </c>
      <c r="L177" s="11">
        <v>170820</v>
      </c>
      <c r="M177" s="11">
        <v>1167270</v>
      </c>
      <c r="N177" s="12">
        <v>0.77817999999999998</v>
      </c>
    </row>
    <row r="178" spans="1:14" s="1" customFormat="1" ht="17.100000000000001" customHeight="1" x14ac:dyDescent="0.2">
      <c r="A178" s="9" t="s">
        <v>350</v>
      </c>
      <c r="B178" s="10" t="s">
        <v>351</v>
      </c>
      <c r="C178" s="11">
        <v>2500000</v>
      </c>
      <c r="D178" s="11">
        <v>0</v>
      </c>
      <c r="E178" s="11">
        <v>0</v>
      </c>
      <c r="F178" s="11">
        <v>2500000</v>
      </c>
      <c r="G178" s="11">
        <v>0</v>
      </c>
      <c r="H178" s="11">
        <v>2500000</v>
      </c>
      <c r="I178" s="11">
        <v>0</v>
      </c>
      <c r="J178" s="11">
        <v>1673500</v>
      </c>
      <c r="K178" s="12">
        <v>0.6694</v>
      </c>
      <c r="L178" s="11">
        <v>0</v>
      </c>
      <c r="M178" s="11">
        <v>1673500</v>
      </c>
      <c r="N178" s="12">
        <v>0.6694</v>
      </c>
    </row>
    <row r="179" spans="1:14" s="1" customFormat="1" ht="17.100000000000001" customHeight="1" x14ac:dyDescent="0.2">
      <c r="A179" s="9" t="s">
        <v>352</v>
      </c>
      <c r="B179" s="10" t="s">
        <v>353</v>
      </c>
      <c r="C179" s="11">
        <v>301500000</v>
      </c>
      <c r="D179" s="11">
        <v>0</v>
      </c>
      <c r="E179" s="11">
        <v>0</v>
      </c>
      <c r="F179" s="11">
        <v>301500000</v>
      </c>
      <c r="G179" s="11">
        <v>0</v>
      </c>
      <c r="H179" s="11">
        <v>301500000</v>
      </c>
      <c r="I179" s="11">
        <v>0</v>
      </c>
      <c r="J179" s="11">
        <v>1723500</v>
      </c>
      <c r="K179" s="12">
        <v>5.7164179104477603E-3</v>
      </c>
      <c r="L179" s="11">
        <v>0</v>
      </c>
      <c r="M179" s="11">
        <v>1723500</v>
      </c>
      <c r="N179" s="12">
        <v>5.7164179104477603E-3</v>
      </c>
    </row>
    <row r="180" spans="1:14" s="1" customFormat="1" ht="17.100000000000001" customHeight="1" x14ac:dyDescent="0.2">
      <c r="A180" s="9" t="s">
        <v>354</v>
      </c>
      <c r="B180" s="10" t="s">
        <v>355</v>
      </c>
      <c r="C180" s="11">
        <v>1500000</v>
      </c>
      <c r="D180" s="11">
        <v>0</v>
      </c>
      <c r="E180" s="11">
        <v>0</v>
      </c>
      <c r="F180" s="11">
        <v>1500000</v>
      </c>
      <c r="G180" s="11">
        <v>0</v>
      </c>
      <c r="H180" s="11">
        <v>1500000</v>
      </c>
      <c r="I180" s="11">
        <v>0</v>
      </c>
      <c r="J180" s="11">
        <v>300000</v>
      </c>
      <c r="K180" s="12">
        <v>0.2</v>
      </c>
      <c r="L180" s="11">
        <v>0</v>
      </c>
      <c r="M180" s="11">
        <v>300000</v>
      </c>
      <c r="N180" s="12">
        <v>0.2</v>
      </c>
    </row>
    <row r="181" spans="1:14" s="1" customFormat="1" ht="25.5" customHeight="1" x14ac:dyDescent="0.2">
      <c r="A181" s="9" t="s">
        <v>356</v>
      </c>
      <c r="B181" s="10" t="s">
        <v>357</v>
      </c>
      <c r="C181" s="11">
        <v>300000000</v>
      </c>
      <c r="D181" s="11">
        <v>0</v>
      </c>
      <c r="E181" s="11">
        <v>0</v>
      </c>
      <c r="F181" s="11">
        <v>300000000</v>
      </c>
      <c r="G181" s="11">
        <v>0</v>
      </c>
      <c r="H181" s="11">
        <v>300000000</v>
      </c>
      <c r="I181" s="11">
        <v>0</v>
      </c>
      <c r="J181" s="11">
        <v>1423500</v>
      </c>
      <c r="K181" s="12">
        <v>4.7450000000000001E-3</v>
      </c>
      <c r="L181" s="11">
        <v>0</v>
      </c>
      <c r="M181" s="11">
        <v>1423500</v>
      </c>
      <c r="N181" s="12">
        <v>4.7450000000000001E-3</v>
      </c>
    </row>
    <row r="182" spans="1:14" s="1" customFormat="1" ht="42.6" customHeight="1" x14ac:dyDescent="0.2">
      <c r="A182" s="9" t="s">
        <v>358</v>
      </c>
      <c r="B182" s="10" t="s">
        <v>359</v>
      </c>
      <c r="C182" s="11">
        <v>74000000</v>
      </c>
      <c r="D182" s="11">
        <v>0</v>
      </c>
      <c r="E182" s="11">
        <v>472852163</v>
      </c>
      <c r="F182" s="11">
        <v>546852163</v>
      </c>
      <c r="G182" s="11">
        <v>0</v>
      </c>
      <c r="H182" s="11">
        <v>546852163</v>
      </c>
      <c r="I182" s="11">
        <v>50000000</v>
      </c>
      <c r="J182" s="11">
        <v>143922653</v>
      </c>
      <c r="K182" s="12">
        <v>0.26318384151659702</v>
      </c>
      <c r="L182" s="11">
        <v>0</v>
      </c>
      <c r="M182" s="11">
        <v>654810</v>
      </c>
      <c r="N182" s="12">
        <v>1.1974168601761601E-3</v>
      </c>
    </row>
    <row r="183" spans="1:14" s="1" customFormat="1" ht="17.100000000000001" customHeight="1" x14ac:dyDescent="0.2">
      <c r="A183" s="9" t="s">
        <v>360</v>
      </c>
      <c r="B183" s="10" t="s">
        <v>361</v>
      </c>
      <c r="C183" s="11">
        <v>4000000</v>
      </c>
      <c r="D183" s="11">
        <v>0</v>
      </c>
      <c r="E183" s="11">
        <v>0</v>
      </c>
      <c r="F183" s="11">
        <v>4000000</v>
      </c>
      <c r="G183" s="11">
        <v>0</v>
      </c>
      <c r="H183" s="11">
        <v>4000000</v>
      </c>
      <c r="I183" s="11">
        <v>0</v>
      </c>
      <c r="J183" s="11">
        <v>654810</v>
      </c>
      <c r="K183" s="12">
        <v>0.1637025</v>
      </c>
      <c r="L183" s="11">
        <v>0</v>
      </c>
      <c r="M183" s="11">
        <v>654810</v>
      </c>
      <c r="N183" s="12">
        <v>0.1637025</v>
      </c>
    </row>
    <row r="184" spans="1:14" s="1" customFormat="1" ht="25.5" customHeight="1" x14ac:dyDescent="0.2">
      <c r="A184" s="9" t="s">
        <v>362</v>
      </c>
      <c r="B184" s="10" t="s">
        <v>363</v>
      </c>
      <c r="C184" s="11">
        <v>4000000</v>
      </c>
      <c r="D184" s="11">
        <v>0</v>
      </c>
      <c r="E184" s="11">
        <v>0</v>
      </c>
      <c r="F184" s="11">
        <v>4000000</v>
      </c>
      <c r="G184" s="11">
        <v>0</v>
      </c>
      <c r="H184" s="11">
        <v>4000000</v>
      </c>
      <c r="I184" s="11">
        <v>0</v>
      </c>
      <c r="J184" s="11">
        <v>654810</v>
      </c>
      <c r="K184" s="12">
        <v>0.1637025</v>
      </c>
      <c r="L184" s="11">
        <v>0</v>
      </c>
      <c r="M184" s="11">
        <v>654810</v>
      </c>
      <c r="N184" s="12">
        <v>0.1637025</v>
      </c>
    </row>
    <row r="185" spans="1:14" s="1" customFormat="1" ht="17.100000000000001" customHeight="1" x14ac:dyDescent="0.2">
      <c r="A185" s="9" t="s">
        <v>364</v>
      </c>
      <c r="B185" s="10" t="s">
        <v>365</v>
      </c>
      <c r="C185" s="11">
        <v>0</v>
      </c>
      <c r="D185" s="11">
        <v>0</v>
      </c>
      <c r="E185" s="11">
        <v>35352163</v>
      </c>
      <c r="F185" s="11">
        <v>35352163</v>
      </c>
      <c r="G185" s="11">
        <v>0</v>
      </c>
      <c r="H185" s="11">
        <v>35352163</v>
      </c>
      <c r="I185" s="11">
        <v>0</v>
      </c>
      <c r="J185" s="11">
        <v>35352163</v>
      </c>
      <c r="K185" s="12">
        <v>1</v>
      </c>
      <c r="L185" s="11">
        <v>0</v>
      </c>
      <c r="M185" s="11">
        <v>0</v>
      </c>
      <c r="N185" s="12">
        <v>0</v>
      </c>
    </row>
    <row r="186" spans="1:14" s="1" customFormat="1" ht="25.5" customHeight="1" x14ac:dyDescent="0.2">
      <c r="A186" s="9" t="s">
        <v>366</v>
      </c>
      <c r="B186" s="10" t="s">
        <v>367</v>
      </c>
      <c r="C186" s="11">
        <v>0</v>
      </c>
      <c r="D186" s="11">
        <v>0</v>
      </c>
      <c r="E186" s="11">
        <v>35352163</v>
      </c>
      <c r="F186" s="11">
        <v>35352163</v>
      </c>
      <c r="G186" s="11">
        <v>0</v>
      </c>
      <c r="H186" s="11">
        <v>35352163</v>
      </c>
      <c r="I186" s="11">
        <v>0</v>
      </c>
      <c r="J186" s="11">
        <v>35352163</v>
      </c>
      <c r="K186" s="12">
        <v>1</v>
      </c>
      <c r="L186" s="11">
        <v>0</v>
      </c>
      <c r="M186" s="11">
        <v>0</v>
      </c>
      <c r="N186" s="12">
        <v>0</v>
      </c>
    </row>
    <row r="187" spans="1:14" s="1" customFormat="1" ht="17.100000000000001" customHeight="1" x14ac:dyDescent="0.2">
      <c r="A187" s="9" t="s">
        <v>368</v>
      </c>
      <c r="B187" s="10" t="s">
        <v>369</v>
      </c>
      <c r="C187" s="11">
        <v>70000000</v>
      </c>
      <c r="D187" s="11">
        <v>0</v>
      </c>
      <c r="E187" s="11">
        <v>387500000</v>
      </c>
      <c r="F187" s="11">
        <v>457500000</v>
      </c>
      <c r="G187" s="11">
        <v>0</v>
      </c>
      <c r="H187" s="11">
        <v>457500000</v>
      </c>
      <c r="I187" s="11">
        <v>50000000</v>
      </c>
      <c r="J187" s="11">
        <v>57915680</v>
      </c>
      <c r="K187" s="12">
        <v>0.126591650273224</v>
      </c>
      <c r="L187" s="11">
        <v>0</v>
      </c>
      <c r="M187" s="11">
        <v>0</v>
      </c>
      <c r="N187" s="12">
        <v>0</v>
      </c>
    </row>
    <row r="188" spans="1:14" s="1" customFormat="1" ht="17.100000000000001" customHeight="1" x14ac:dyDescent="0.2">
      <c r="A188" s="9" t="s">
        <v>370</v>
      </c>
      <c r="B188" s="10" t="s">
        <v>371</v>
      </c>
      <c r="C188" s="11">
        <v>0</v>
      </c>
      <c r="D188" s="11">
        <v>0</v>
      </c>
      <c r="E188" s="11">
        <v>387500000</v>
      </c>
      <c r="F188" s="11">
        <v>387500000</v>
      </c>
      <c r="G188" s="11">
        <v>0</v>
      </c>
      <c r="H188" s="11">
        <v>387500000</v>
      </c>
      <c r="I188" s="11">
        <v>50000000</v>
      </c>
      <c r="J188" s="11">
        <v>50000000</v>
      </c>
      <c r="K188" s="12">
        <v>0.12903225806451599</v>
      </c>
      <c r="L188" s="11">
        <v>0</v>
      </c>
      <c r="M188" s="11">
        <v>0</v>
      </c>
      <c r="N188" s="12">
        <v>0</v>
      </c>
    </row>
    <row r="189" spans="1:14" s="1" customFormat="1" ht="17.100000000000001" customHeight="1" x14ac:dyDescent="0.2">
      <c r="A189" s="9" t="s">
        <v>372</v>
      </c>
      <c r="B189" s="10" t="s">
        <v>373</v>
      </c>
      <c r="C189" s="11">
        <v>70000000</v>
      </c>
      <c r="D189" s="11">
        <v>0</v>
      </c>
      <c r="E189" s="11">
        <v>0</v>
      </c>
      <c r="F189" s="11">
        <v>70000000</v>
      </c>
      <c r="G189" s="11">
        <v>0</v>
      </c>
      <c r="H189" s="11">
        <v>70000000</v>
      </c>
      <c r="I189" s="11">
        <v>0</v>
      </c>
      <c r="J189" s="11">
        <v>7915680</v>
      </c>
      <c r="K189" s="12">
        <v>0.113081142857143</v>
      </c>
      <c r="L189" s="11">
        <v>0</v>
      </c>
      <c r="M189" s="11">
        <v>0</v>
      </c>
      <c r="N189" s="12">
        <v>0</v>
      </c>
    </row>
    <row r="190" spans="1:14" s="1" customFormat="1" ht="25.5" customHeight="1" x14ac:dyDescent="0.2">
      <c r="A190" s="9" t="s">
        <v>374</v>
      </c>
      <c r="B190" s="10" t="s">
        <v>375</v>
      </c>
      <c r="C190" s="11">
        <v>0</v>
      </c>
      <c r="D190" s="11">
        <v>0</v>
      </c>
      <c r="E190" s="11">
        <v>50000000</v>
      </c>
      <c r="F190" s="11">
        <v>50000000</v>
      </c>
      <c r="G190" s="11">
        <v>0</v>
      </c>
      <c r="H190" s="11">
        <v>50000000</v>
      </c>
      <c r="I190" s="11">
        <v>0</v>
      </c>
      <c r="J190" s="11">
        <v>50000000</v>
      </c>
      <c r="K190" s="12">
        <v>1</v>
      </c>
      <c r="L190" s="11">
        <v>0</v>
      </c>
      <c r="M190" s="11">
        <v>0</v>
      </c>
      <c r="N190" s="12">
        <v>0</v>
      </c>
    </row>
    <row r="191" spans="1:14" s="1" customFormat="1" ht="25.5" customHeight="1" x14ac:dyDescent="0.2">
      <c r="A191" s="9" t="s">
        <v>376</v>
      </c>
      <c r="B191" s="10" t="s">
        <v>377</v>
      </c>
      <c r="C191" s="11">
        <v>5490417000</v>
      </c>
      <c r="D191" s="11">
        <v>-49000000</v>
      </c>
      <c r="E191" s="11">
        <v>200334268</v>
      </c>
      <c r="F191" s="11">
        <v>5690751268</v>
      </c>
      <c r="G191" s="11">
        <v>0</v>
      </c>
      <c r="H191" s="11">
        <v>5690751268</v>
      </c>
      <c r="I191" s="11">
        <v>569792</v>
      </c>
      <c r="J191" s="11">
        <v>5118977014</v>
      </c>
      <c r="K191" s="12">
        <v>0.89952569931931903</v>
      </c>
      <c r="L191" s="11">
        <v>50584658</v>
      </c>
      <c r="M191" s="11">
        <v>3753669986</v>
      </c>
      <c r="N191" s="12">
        <v>0.65960886519632</v>
      </c>
    </row>
    <row r="192" spans="1:14" s="1" customFormat="1" ht="17.100000000000001" customHeight="1" x14ac:dyDescent="0.2">
      <c r="A192" s="9" t="s">
        <v>378</v>
      </c>
      <c r="B192" s="10" t="s">
        <v>379</v>
      </c>
      <c r="C192" s="11">
        <v>1490417000</v>
      </c>
      <c r="D192" s="11">
        <v>1000000</v>
      </c>
      <c r="E192" s="11">
        <v>-980714139</v>
      </c>
      <c r="F192" s="11">
        <v>509702861</v>
      </c>
      <c r="G192" s="11">
        <v>0</v>
      </c>
      <c r="H192" s="11">
        <v>509702861</v>
      </c>
      <c r="I192" s="11">
        <v>569792</v>
      </c>
      <c r="J192" s="11">
        <v>448590049</v>
      </c>
      <c r="K192" s="12">
        <v>0.88010110070777103</v>
      </c>
      <c r="L192" s="11">
        <v>569792</v>
      </c>
      <c r="M192" s="11">
        <v>7693819</v>
      </c>
      <c r="N192" s="12">
        <v>1.50947141730876E-2</v>
      </c>
    </row>
    <row r="193" spans="1:14" s="1" customFormat="1" ht="34.049999999999997" customHeight="1" x14ac:dyDescent="0.2">
      <c r="A193" s="9" t="s">
        <v>380</v>
      </c>
      <c r="B193" s="10" t="s">
        <v>381</v>
      </c>
      <c r="C193" s="11">
        <v>1489917000</v>
      </c>
      <c r="D193" s="11">
        <v>0</v>
      </c>
      <c r="E193" s="11">
        <v>-981714139</v>
      </c>
      <c r="F193" s="11">
        <v>508202861</v>
      </c>
      <c r="G193" s="11">
        <v>0</v>
      </c>
      <c r="H193" s="11">
        <v>508202861</v>
      </c>
      <c r="I193" s="11">
        <v>0</v>
      </c>
      <c r="J193" s="11">
        <v>447830630</v>
      </c>
      <c r="K193" s="12">
        <v>0.88120446452976597</v>
      </c>
      <c r="L193" s="11">
        <v>0</v>
      </c>
      <c r="M193" s="11">
        <v>6934400</v>
      </c>
      <c r="N193" s="12">
        <v>1.3644944828439301E-2</v>
      </c>
    </row>
    <row r="194" spans="1:14" s="1" customFormat="1" ht="34.049999999999997" customHeight="1" x14ac:dyDescent="0.2">
      <c r="A194" s="9" t="s">
        <v>382</v>
      </c>
      <c r="B194" s="10" t="s">
        <v>383</v>
      </c>
      <c r="C194" s="11">
        <v>2500000</v>
      </c>
      <c r="D194" s="11">
        <v>0</v>
      </c>
      <c r="E194" s="11">
        <v>0</v>
      </c>
      <c r="F194" s="11">
        <v>2500000</v>
      </c>
      <c r="G194" s="11">
        <v>0</v>
      </c>
      <c r="H194" s="11">
        <v>2500000</v>
      </c>
      <c r="I194" s="11">
        <v>0</v>
      </c>
      <c r="J194" s="11">
        <v>0</v>
      </c>
      <c r="K194" s="12">
        <v>0</v>
      </c>
      <c r="L194" s="11">
        <v>0</v>
      </c>
      <c r="M194" s="11">
        <v>0</v>
      </c>
      <c r="N194" s="12">
        <v>0</v>
      </c>
    </row>
    <row r="195" spans="1:14" s="1" customFormat="1" ht="25.5" customHeight="1" x14ac:dyDescent="0.2">
      <c r="A195" s="9" t="s">
        <v>384</v>
      </c>
      <c r="B195" s="10" t="s">
        <v>385</v>
      </c>
      <c r="C195" s="11">
        <v>2500000</v>
      </c>
      <c r="D195" s="11">
        <v>0</v>
      </c>
      <c r="E195" s="11">
        <v>0</v>
      </c>
      <c r="F195" s="11">
        <v>2500000</v>
      </c>
      <c r="G195" s="11">
        <v>0</v>
      </c>
      <c r="H195" s="11">
        <v>2500000</v>
      </c>
      <c r="I195" s="11">
        <v>0</v>
      </c>
      <c r="J195" s="11">
        <v>0</v>
      </c>
      <c r="K195" s="12">
        <v>0</v>
      </c>
      <c r="L195" s="11">
        <v>0</v>
      </c>
      <c r="M195" s="11">
        <v>0</v>
      </c>
      <c r="N195" s="12">
        <v>0</v>
      </c>
    </row>
    <row r="196" spans="1:14" s="1" customFormat="1" ht="17.100000000000001" customHeight="1" x14ac:dyDescent="0.2">
      <c r="A196" s="9" t="s">
        <v>386</v>
      </c>
      <c r="B196" s="10" t="s">
        <v>387</v>
      </c>
      <c r="C196" s="11">
        <v>9500000</v>
      </c>
      <c r="D196" s="11">
        <v>0</v>
      </c>
      <c r="E196" s="11">
        <v>0</v>
      </c>
      <c r="F196" s="11">
        <v>9500000</v>
      </c>
      <c r="G196" s="11">
        <v>0</v>
      </c>
      <c r="H196" s="11">
        <v>9500000</v>
      </c>
      <c r="I196" s="11">
        <v>0</v>
      </c>
      <c r="J196" s="11">
        <v>7883900</v>
      </c>
      <c r="K196" s="12">
        <v>0.829884210526316</v>
      </c>
      <c r="L196" s="11">
        <v>0</v>
      </c>
      <c r="M196" s="11">
        <v>6934400</v>
      </c>
      <c r="N196" s="12">
        <v>0.729936842105263</v>
      </c>
    </row>
    <row r="197" spans="1:14" s="1" customFormat="1" ht="25.5" customHeight="1" x14ac:dyDescent="0.2">
      <c r="A197" s="9" t="s">
        <v>388</v>
      </c>
      <c r="B197" s="10" t="s">
        <v>389</v>
      </c>
      <c r="C197" s="11">
        <v>9500000</v>
      </c>
      <c r="D197" s="11">
        <v>0</v>
      </c>
      <c r="E197" s="11">
        <v>0</v>
      </c>
      <c r="F197" s="11">
        <v>9500000</v>
      </c>
      <c r="G197" s="11">
        <v>0</v>
      </c>
      <c r="H197" s="11">
        <v>9500000</v>
      </c>
      <c r="I197" s="11">
        <v>0</v>
      </c>
      <c r="J197" s="11">
        <v>7883900</v>
      </c>
      <c r="K197" s="12">
        <v>0.829884210526316</v>
      </c>
      <c r="L197" s="11">
        <v>0</v>
      </c>
      <c r="M197" s="11">
        <v>6934400</v>
      </c>
      <c r="N197" s="12">
        <v>0.729936842105263</v>
      </c>
    </row>
    <row r="198" spans="1:14" s="1" customFormat="1" ht="34.049999999999997" customHeight="1" x14ac:dyDescent="0.2">
      <c r="A198" s="9" t="s">
        <v>390</v>
      </c>
      <c r="B198" s="10" t="s">
        <v>391</v>
      </c>
      <c r="C198" s="11">
        <v>1477917000</v>
      </c>
      <c r="D198" s="11">
        <v>0</v>
      </c>
      <c r="E198" s="11">
        <v>-981714139</v>
      </c>
      <c r="F198" s="11">
        <v>496202861</v>
      </c>
      <c r="G198" s="11">
        <v>0</v>
      </c>
      <c r="H198" s="11">
        <v>496202861</v>
      </c>
      <c r="I198" s="11">
        <v>0</v>
      </c>
      <c r="J198" s="11">
        <v>439946730</v>
      </c>
      <c r="K198" s="12">
        <v>0.88662675002190305</v>
      </c>
      <c r="L198" s="11">
        <v>0</v>
      </c>
      <c r="M198" s="11">
        <v>0</v>
      </c>
      <c r="N198" s="12">
        <v>0</v>
      </c>
    </row>
    <row r="199" spans="1:14" s="1" customFormat="1" ht="17.100000000000001" customHeight="1" x14ac:dyDescent="0.2">
      <c r="A199" s="9" t="s">
        <v>392</v>
      </c>
      <c r="B199" s="10" t="s">
        <v>393</v>
      </c>
      <c r="C199" s="11">
        <v>31504000</v>
      </c>
      <c r="D199" s="11">
        <v>0</v>
      </c>
      <c r="E199" s="11">
        <v>0</v>
      </c>
      <c r="F199" s="11">
        <v>31504000</v>
      </c>
      <c r="G199" s="11">
        <v>0</v>
      </c>
      <c r="H199" s="11">
        <v>31504000</v>
      </c>
      <c r="I199" s="11">
        <v>0</v>
      </c>
      <c r="J199" s="11">
        <v>31504000</v>
      </c>
      <c r="K199" s="12">
        <v>1</v>
      </c>
      <c r="L199" s="11">
        <v>0</v>
      </c>
      <c r="M199" s="11">
        <v>0</v>
      </c>
      <c r="N199" s="12">
        <v>0</v>
      </c>
    </row>
    <row r="200" spans="1:14" s="1" customFormat="1" ht="25.5" customHeight="1" x14ac:dyDescent="0.2">
      <c r="A200" s="9" t="s">
        <v>394</v>
      </c>
      <c r="B200" s="10" t="s">
        <v>395</v>
      </c>
      <c r="C200" s="11">
        <v>206400000</v>
      </c>
      <c r="D200" s="11">
        <v>0</v>
      </c>
      <c r="E200" s="11">
        <v>0</v>
      </c>
      <c r="F200" s="11">
        <v>206400000</v>
      </c>
      <c r="G200" s="11">
        <v>0</v>
      </c>
      <c r="H200" s="11">
        <v>206400000</v>
      </c>
      <c r="I200" s="11">
        <v>0</v>
      </c>
      <c r="J200" s="11">
        <v>206400000</v>
      </c>
      <c r="K200" s="12">
        <v>1</v>
      </c>
      <c r="L200" s="11">
        <v>0</v>
      </c>
      <c r="M200" s="11">
        <v>0</v>
      </c>
      <c r="N200" s="12">
        <v>0</v>
      </c>
    </row>
    <row r="201" spans="1:14" s="1" customFormat="1" ht="25.5" customHeight="1" x14ac:dyDescent="0.2">
      <c r="A201" s="9" t="s">
        <v>396</v>
      </c>
      <c r="B201" s="10" t="s">
        <v>397</v>
      </c>
      <c r="C201" s="11">
        <v>1032000000</v>
      </c>
      <c r="D201" s="11">
        <v>0</v>
      </c>
      <c r="E201" s="11">
        <v>-981714139</v>
      </c>
      <c r="F201" s="11">
        <v>50285861</v>
      </c>
      <c r="G201" s="11">
        <v>0</v>
      </c>
      <c r="H201" s="11">
        <v>50285861</v>
      </c>
      <c r="I201" s="11">
        <v>0</v>
      </c>
      <c r="J201" s="11">
        <v>0</v>
      </c>
      <c r="K201" s="12">
        <v>0</v>
      </c>
      <c r="L201" s="11">
        <v>0</v>
      </c>
      <c r="M201" s="11">
        <v>0</v>
      </c>
      <c r="N201" s="12">
        <v>0</v>
      </c>
    </row>
    <row r="202" spans="1:14" s="1" customFormat="1" ht="25.5" customHeight="1" x14ac:dyDescent="0.2">
      <c r="A202" s="9" t="s">
        <v>398</v>
      </c>
      <c r="B202" s="10" t="s">
        <v>399</v>
      </c>
      <c r="C202" s="11">
        <v>208013000</v>
      </c>
      <c r="D202" s="11">
        <v>0</v>
      </c>
      <c r="E202" s="11">
        <v>0</v>
      </c>
      <c r="F202" s="11">
        <v>208013000</v>
      </c>
      <c r="G202" s="11">
        <v>0</v>
      </c>
      <c r="H202" s="11">
        <v>208013000</v>
      </c>
      <c r="I202" s="11">
        <v>0</v>
      </c>
      <c r="J202" s="11">
        <v>202042730</v>
      </c>
      <c r="K202" s="12">
        <v>0.97129857268536102</v>
      </c>
      <c r="L202" s="11">
        <v>0</v>
      </c>
      <c r="M202" s="11">
        <v>0</v>
      </c>
      <c r="N202" s="12">
        <v>0</v>
      </c>
    </row>
    <row r="203" spans="1:14" s="1" customFormat="1" ht="25.5" customHeight="1" x14ac:dyDescent="0.2">
      <c r="A203" s="9" t="s">
        <v>400</v>
      </c>
      <c r="B203" s="10" t="s">
        <v>401</v>
      </c>
      <c r="C203" s="11">
        <v>500000</v>
      </c>
      <c r="D203" s="11">
        <v>1000000</v>
      </c>
      <c r="E203" s="11">
        <v>1000000</v>
      </c>
      <c r="F203" s="11">
        <v>1500000</v>
      </c>
      <c r="G203" s="11">
        <v>0</v>
      </c>
      <c r="H203" s="11">
        <v>1500000</v>
      </c>
      <c r="I203" s="11">
        <v>569792</v>
      </c>
      <c r="J203" s="11">
        <v>759419</v>
      </c>
      <c r="K203" s="12">
        <v>0.50627933333333297</v>
      </c>
      <c r="L203" s="11">
        <v>569792</v>
      </c>
      <c r="M203" s="11">
        <v>759419</v>
      </c>
      <c r="N203" s="12">
        <v>0.50627933333333297</v>
      </c>
    </row>
    <row r="204" spans="1:14" s="1" customFormat="1" ht="25.5" customHeight="1" x14ac:dyDescent="0.2">
      <c r="A204" s="9" t="s">
        <v>402</v>
      </c>
      <c r="B204" s="10" t="s">
        <v>403</v>
      </c>
      <c r="C204" s="11">
        <v>500000</v>
      </c>
      <c r="D204" s="11">
        <v>1000000</v>
      </c>
      <c r="E204" s="11">
        <v>1000000</v>
      </c>
      <c r="F204" s="11">
        <v>1500000</v>
      </c>
      <c r="G204" s="11">
        <v>0</v>
      </c>
      <c r="H204" s="11">
        <v>1500000</v>
      </c>
      <c r="I204" s="11">
        <v>569792</v>
      </c>
      <c r="J204" s="11">
        <v>759419</v>
      </c>
      <c r="K204" s="12">
        <v>0.50627933333333297</v>
      </c>
      <c r="L204" s="11">
        <v>569792</v>
      </c>
      <c r="M204" s="11">
        <v>759419</v>
      </c>
      <c r="N204" s="12">
        <v>0.50627933333333297</v>
      </c>
    </row>
    <row r="205" spans="1:14" s="1" customFormat="1" ht="17.100000000000001" customHeight="1" x14ac:dyDescent="0.2">
      <c r="A205" s="9" t="s">
        <v>404</v>
      </c>
      <c r="B205" s="10" t="s">
        <v>405</v>
      </c>
      <c r="C205" s="11">
        <v>4000000000</v>
      </c>
      <c r="D205" s="11">
        <v>0</v>
      </c>
      <c r="E205" s="11">
        <v>-311500000</v>
      </c>
      <c r="F205" s="11">
        <v>3688500000</v>
      </c>
      <c r="G205" s="11">
        <v>0</v>
      </c>
      <c r="H205" s="11">
        <v>3688500000</v>
      </c>
      <c r="I205" s="11">
        <v>0</v>
      </c>
      <c r="J205" s="11">
        <v>3675713297</v>
      </c>
      <c r="K205" s="12">
        <v>0.99653335963128598</v>
      </c>
      <c r="L205" s="11">
        <v>0</v>
      </c>
      <c r="M205" s="11">
        <v>3675713296</v>
      </c>
      <c r="N205" s="12">
        <v>0.99653335936017395</v>
      </c>
    </row>
    <row r="206" spans="1:14" s="1" customFormat="1" ht="42.6" customHeight="1" x14ac:dyDescent="0.2">
      <c r="A206" s="9" t="s">
        <v>406</v>
      </c>
      <c r="B206" s="10" t="s">
        <v>407</v>
      </c>
      <c r="C206" s="11">
        <v>4000000000</v>
      </c>
      <c r="D206" s="11">
        <v>0</v>
      </c>
      <c r="E206" s="11">
        <v>-311500000</v>
      </c>
      <c r="F206" s="11">
        <v>3688500000</v>
      </c>
      <c r="G206" s="11">
        <v>0</v>
      </c>
      <c r="H206" s="11">
        <v>3688500000</v>
      </c>
      <c r="I206" s="11">
        <v>0</v>
      </c>
      <c r="J206" s="11">
        <v>3675713297</v>
      </c>
      <c r="K206" s="12">
        <v>0.99653335963128598</v>
      </c>
      <c r="L206" s="11">
        <v>0</v>
      </c>
      <c r="M206" s="11">
        <v>3675713296</v>
      </c>
      <c r="N206" s="12">
        <v>0.99653335936017395</v>
      </c>
    </row>
    <row r="207" spans="1:14" s="1" customFormat="1" ht="25.5" customHeight="1" x14ac:dyDescent="0.2">
      <c r="A207" s="9" t="s">
        <v>408</v>
      </c>
      <c r="B207" s="10" t="s">
        <v>409</v>
      </c>
      <c r="C207" s="11">
        <v>0</v>
      </c>
      <c r="D207" s="11">
        <v>-50000000</v>
      </c>
      <c r="E207" s="11">
        <v>1492548407</v>
      </c>
      <c r="F207" s="11">
        <v>1492548407</v>
      </c>
      <c r="G207" s="11">
        <v>0</v>
      </c>
      <c r="H207" s="11">
        <v>1492548407</v>
      </c>
      <c r="I207" s="11">
        <v>0</v>
      </c>
      <c r="J207" s="11">
        <v>994673668</v>
      </c>
      <c r="K207" s="12">
        <v>0.66642640421913002</v>
      </c>
      <c r="L207" s="11">
        <v>50014866</v>
      </c>
      <c r="M207" s="11">
        <v>70262871</v>
      </c>
      <c r="N207" s="12">
        <v>4.7075773670367797E-2</v>
      </c>
    </row>
    <row r="208" spans="1:14" s="1" customFormat="1" ht="25.5" customHeight="1" x14ac:dyDescent="0.2">
      <c r="A208" s="9" t="s">
        <v>410</v>
      </c>
      <c r="B208" s="10" t="s">
        <v>411</v>
      </c>
      <c r="C208" s="11">
        <v>0</v>
      </c>
      <c r="D208" s="11">
        <v>45000000</v>
      </c>
      <c r="E208" s="11">
        <v>89064038</v>
      </c>
      <c r="F208" s="11">
        <v>89064038</v>
      </c>
      <c r="G208" s="11">
        <v>0</v>
      </c>
      <c r="H208" s="11">
        <v>89064038</v>
      </c>
      <c r="I208" s="11">
        <v>0</v>
      </c>
      <c r="J208" s="11">
        <v>8582896</v>
      </c>
      <c r="K208" s="12">
        <v>9.6367694444754501E-2</v>
      </c>
      <c r="L208" s="11">
        <v>0</v>
      </c>
      <c r="M208" s="11">
        <v>0</v>
      </c>
      <c r="N208" s="12">
        <v>0</v>
      </c>
    </row>
    <row r="209" spans="1:14" s="1" customFormat="1" ht="17.100000000000001" customHeight="1" x14ac:dyDescent="0.2">
      <c r="A209" s="9" t="s">
        <v>412</v>
      </c>
      <c r="B209" s="10" t="s">
        <v>413</v>
      </c>
      <c r="C209" s="11">
        <v>0</v>
      </c>
      <c r="D209" s="11">
        <v>-95000000</v>
      </c>
      <c r="E209" s="11">
        <v>1403484369</v>
      </c>
      <c r="F209" s="11">
        <v>1403484369</v>
      </c>
      <c r="G209" s="11">
        <v>0</v>
      </c>
      <c r="H209" s="11">
        <v>1403484369</v>
      </c>
      <c r="I209" s="11">
        <v>0</v>
      </c>
      <c r="J209" s="11">
        <v>986090772</v>
      </c>
      <c r="K209" s="12">
        <v>0.70260189125056105</v>
      </c>
      <c r="L209" s="11">
        <v>50014866</v>
      </c>
      <c r="M209" s="11">
        <v>70262871</v>
      </c>
      <c r="N209" s="12">
        <v>5.0063166040148502E-2</v>
      </c>
    </row>
    <row r="210" spans="1:14" s="1" customFormat="1" ht="25.5" customHeight="1" x14ac:dyDescent="0.2">
      <c r="A210" s="9" t="s">
        <v>414</v>
      </c>
      <c r="B210" s="10" t="s">
        <v>415</v>
      </c>
      <c r="C210" s="11">
        <v>5594697000</v>
      </c>
      <c r="D210" s="11">
        <v>-1000000</v>
      </c>
      <c r="E210" s="11">
        <v>309934976</v>
      </c>
      <c r="F210" s="11">
        <v>5904631976</v>
      </c>
      <c r="G210" s="11">
        <v>0</v>
      </c>
      <c r="H210" s="11">
        <v>5904631976</v>
      </c>
      <c r="I210" s="11">
        <v>143482551</v>
      </c>
      <c r="J210" s="11">
        <v>5121701820</v>
      </c>
      <c r="K210" s="12">
        <v>0.86740407206032399</v>
      </c>
      <c r="L210" s="11">
        <v>477619476</v>
      </c>
      <c r="M210" s="11">
        <v>2294419135</v>
      </c>
      <c r="N210" s="12">
        <v>0.38857953286943298</v>
      </c>
    </row>
    <row r="211" spans="1:14" s="1" customFormat="1" ht="17.100000000000001" customHeight="1" x14ac:dyDescent="0.2">
      <c r="A211" s="9" t="s">
        <v>416</v>
      </c>
      <c r="B211" s="10" t="s">
        <v>417</v>
      </c>
      <c r="C211" s="11">
        <v>2220000000</v>
      </c>
      <c r="D211" s="11">
        <v>0</v>
      </c>
      <c r="E211" s="11">
        <v>-546750000</v>
      </c>
      <c r="F211" s="11">
        <v>1673250000</v>
      </c>
      <c r="G211" s="11">
        <v>0</v>
      </c>
      <c r="H211" s="11">
        <v>1673250000</v>
      </c>
      <c r="I211" s="11">
        <v>0</v>
      </c>
      <c r="J211" s="11">
        <v>1645816712</v>
      </c>
      <c r="K211" s="12">
        <v>0.98360478828626896</v>
      </c>
      <c r="L211" s="11">
        <v>110079400</v>
      </c>
      <c r="M211" s="11">
        <v>719995212</v>
      </c>
      <c r="N211" s="12">
        <v>0.43029745226355898</v>
      </c>
    </row>
    <row r="212" spans="1:14" s="1" customFormat="1" ht="25.5" customHeight="1" x14ac:dyDescent="0.2">
      <c r="A212" s="9" t="s">
        <v>418</v>
      </c>
      <c r="B212" s="10" t="s">
        <v>419</v>
      </c>
      <c r="C212" s="11">
        <v>20000000</v>
      </c>
      <c r="D212" s="11">
        <v>0</v>
      </c>
      <c r="E212" s="11">
        <v>0</v>
      </c>
      <c r="F212" s="11">
        <v>20000000</v>
      </c>
      <c r="G212" s="11">
        <v>0</v>
      </c>
      <c r="H212" s="11">
        <v>20000000</v>
      </c>
      <c r="I212" s="11">
        <v>0</v>
      </c>
      <c r="J212" s="11">
        <v>2806712</v>
      </c>
      <c r="K212" s="12">
        <v>0.1403356</v>
      </c>
      <c r="L212" s="11">
        <v>309400</v>
      </c>
      <c r="M212" s="11">
        <v>2806711</v>
      </c>
      <c r="N212" s="12">
        <v>0.14033555</v>
      </c>
    </row>
    <row r="213" spans="1:14" s="1" customFormat="1" ht="17.100000000000001" customHeight="1" x14ac:dyDescent="0.2">
      <c r="A213" s="9" t="s">
        <v>420</v>
      </c>
      <c r="B213" s="10" t="s">
        <v>421</v>
      </c>
      <c r="C213" s="11">
        <v>1000000000</v>
      </c>
      <c r="D213" s="11">
        <v>0</v>
      </c>
      <c r="E213" s="11">
        <v>-509000000</v>
      </c>
      <c r="F213" s="11">
        <v>491000000</v>
      </c>
      <c r="G213" s="11">
        <v>0</v>
      </c>
      <c r="H213" s="11">
        <v>491000000</v>
      </c>
      <c r="I213" s="11">
        <v>0</v>
      </c>
      <c r="J213" s="11">
        <v>490760000</v>
      </c>
      <c r="K213" s="12">
        <v>0.99951120162932805</v>
      </c>
      <c r="L213" s="11">
        <v>0</v>
      </c>
      <c r="M213" s="11">
        <v>133760000</v>
      </c>
      <c r="N213" s="12">
        <v>0.27242362525458202</v>
      </c>
    </row>
    <row r="214" spans="1:14" s="1" customFormat="1" ht="17.100000000000001" customHeight="1" x14ac:dyDescent="0.2">
      <c r="A214" s="9" t="s">
        <v>422</v>
      </c>
      <c r="B214" s="10" t="s">
        <v>423</v>
      </c>
      <c r="C214" s="11">
        <v>1200000000</v>
      </c>
      <c r="D214" s="11">
        <v>0</v>
      </c>
      <c r="E214" s="11">
        <v>-37750000</v>
      </c>
      <c r="F214" s="11">
        <v>1162250000</v>
      </c>
      <c r="G214" s="11">
        <v>0</v>
      </c>
      <c r="H214" s="11">
        <v>1162250000</v>
      </c>
      <c r="I214" s="11">
        <v>0</v>
      </c>
      <c r="J214" s="11">
        <v>1152250000</v>
      </c>
      <c r="K214" s="12">
        <v>0.99139599913959997</v>
      </c>
      <c r="L214" s="11">
        <v>109770000</v>
      </c>
      <c r="M214" s="11">
        <v>583428501</v>
      </c>
      <c r="N214" s="12">
        <v>0.50198193245859302</v>
      </c>
    </row>
    <row r="215" spans="1:14" s="1" customFormat="1" ht="34.049999999999997" customHeight="1" x14ac:dyDescent="0.2">
      <c r="A215" s="9" t="s">
        <v>424</v>
      </c>
      <c r="B215" s="10" t="s">
        <v>425</v>
      </c>
      <c r="C215" s="11">
        <v>1010000000</v>
      </c>
      <c r="D215" s="11">
        <v>-1000000</v>
      </c>
      <c r="E215" s="11">
        <v>1517750000</v>
      </c>
      <c r="F215" s="11">
        <v>2527750000</v>
      </c>
      <c r="G215" s="11">
        <v>0</v>
      </c>
      <c r="H215" s="11">
        <v>2527750000</v>
      </c>
      <c r="I215" s="11">
        <v>0</v>
      </c>
      <c r="J215" s="11">
        <v>2007462400</v>
      </c>
      <c r="K215" s="12">
        <v>0.79416967658985305</v>
      </c>
      <c r="L215" s="11">
        <v>180554265</v>
      </c>
      <c r="M215" s="11">
        <v>910629997</v>
      </c>
      <c r="N215" s="12">
        <v>0.36025318840866399</v>
      </c>
    </row>
    <row r="216" spans="1:14" s="1" customFormat="1" ht="17.100000000000001" customHeight="1" x14ac:dyDescent="0.2">
      <c r="A216" s="9" t="s">
        <v>426</v>
      </c>
      <c r="B216" s="10" t="s">
        <v>427</v>
      </c>
      <c r="C216" s="11">
        <v>0</v>
      </c>
      <c r="D216" s="11">
        <v>0</v>
      </c>
      <c r="E216" s="11">
        <v>250000000</v>
      </c>
      <c r="F216" s="11">
        <v>250000000</v>
      </c>
      <c r="G216" s="11">
        <v>0</v>
      </c>
      <c r="H216" s="11">
        <v>250000000</v>
      </c>
      <c r="I216" s="11">
        <v>0</v>
      </c>
      <c r="J216" s="11">
        <v>250000000</v>
      </c>
      <c r="K216" s="12">
        <v>1</v>
      </c>
      <c r="L216" s="11">
        <v>17120932</v>
      </c>
      <c r="M216" s="11">
        <v>17120932</v>
      </c>
      <c r="N216" s="12">
        <v>6.8483727999999994E-2</v>
      </c>
    </row>
    <row r="217" spans="1:14" s="1" customFormat="1" ht="17.100000000000001" customHeight="1" x14ac:dyDescent="0.2">
      <c r="A217" s="9" t="s">
        <v>428</v>
      </c>
      <c r="B217" s="10" t="s">
        <v>429</v>
      </c>
      <c r="C217" s="11">
        <v>10000000</v>
      </c>
      <c r="D217" s="11">
        <v>-1000000</v>
      </c>
      <c r="E217" s="11">
        <v>-1000000</v>
      </c>
      <c r="F217" s="11">
        <v>9000000</v>
      </c>
      <c r="G217" s="11">
        <v>0</v>
      </c>
      <c r="H217" s="11">
        <v>9000000</v>
      </c>
      <c r="I217" s="11">
        <v>0</v>
      </c>
      <c r="J217" s="11">
        <v>569400</v>
      </c>
      <c r="K217" s="12">
        <v>6.3266666666666693E-2</v>
      </c>
      <c r="L217" s="11">
        <v>0</v>
      </c>
      <c r="M217" s="11">
        <v>569400</v>
      </c>
      <c r="N217" s="12">
        <v>6.3266666666666693E-2</v>
      </c>
    </row>
    <row r="218" spans="1:14" s="1" customFormat="1" ht="17.100000000000001" customHeight="1" x14ac:dyDescent="0.2">
      <c r="A218" s="9" t="s">
        <v>430</v>
      </c>
      <c r="B218" s="10" t="s">
        <v>431</v>
      </c>
      <c r="C218" s="11">
        <v>0</v>
      </c>
      <c r="D218" s="11">
        <v>0</v>
      </c>
      <c r="E218" s="11">
        <v>7000000</v>
      </c>
      <c r="F218" s="11">
        <v>7000000</v>
      </c>
      <c r="G218" s="11">
        <v>0</v>
      </c>
      <c r="H218" s="11">
        <v>7000000</v>
      </c>
      <c r="I218" s="11">
        <v>0</v>
      </c>
      <c r="J218" s="11">
        <v>5593000</v>
      </c>
      <c r="K218" s="12">
        <v>0.79900000000000004</v>
      </c>
      <c r="L218" s="11">
        <v>0</v>
      </c>
      <c r="M218" s="11">
        <v>5593000</v>
      </c>
      <c r="N218" s="12">
        <v>0.79900000000000004</v>
      </c>
    </row>
    <row r="219" spans="1:14" s="1" customFormat="1" ht="25.5" customHeight="1" x14ac:dyDescent="0.2">
      <c r="A219" s="9" t="s">
        <v>432</v>
      </c>
      <c r="B219" s="10" t="s">
        <v>433</v>
      </c>
      <c r="C219" s="11">
        <v>1000000000</v>
      </c>
      <c r="D219" s="11">
        <v>0</v>
      </c>
      <c r="E219" s="11">
        <v>1261750000</v>
      </c>
      <c r="F219" s="11">
        <v>2261750000</v>
      </c>
      <c r="G219" s="11">
        <v>0</v>
      </c>
      <c r="H219" s="11">
        <v>2261750000</v>
      </c>
      <c r="I219" s="11">
        <v>0</v>
      </c>
      <c r="J219" s="11">
        <v>1751300000</v>
      </c>
      <c r="K219" s="12">
        <v>0.77431192660550496</v>
      </c>
      <c r="L219" s="11">
        <v>163433333</v>
      </c>
      <c r="M219" s="11">
        <v>887346665</v>
      </c>
      <c r="N219" s="12">
        <v>0.392327474300873</v>
      </c>
    </row>
    <row r="220" spans="1:14" s="1" customFormat="1" ht="25.5" customHeight="1" x14ac:dyDescent="0.2">
      <c r="A220" s="9" t="s">
        <v>434</v>
      </c>
      <c r="B220" s="10" t="s">
        <v>435</v>
      </c>
      <c r="C220" s="11">
        <v>70000000</v>
      </c>
      <c r="D220" s="11">
        <v>-337735</v>
      </c>
      <c r="E220" s="11">
        <v>-23837735</v>
      </c>
      <c r="F220" s="11">
        <v>46162265</v>
      </c>
      <c r="G220" s="11">
        <v>0</v>
      </c>
      <c r="H220" s="11">
        <v>46162265</v>
      </c>
      <c r="I220" s="11">
        <v>0</v>
      </c>
      <c r="J220" s="11">
        <v>43263490</v>
      </c>
      <c r="K220" s="12">
        <v>0.937204662726147</v>
      </c>
      <c r="L220" s="11">
        <v>4227370</v>
      </c>
      <c r="M220" s="11">
        <v>37187534</v>
      </c>
      <c r="N220" s="12">
        <v>0.80558295828854998</v>
      </c>
    </row>
    <row r="221" spans="1:14" s="1" customFormat="1" ht="17.100000000000001" customHeight="1" x14ac:dyDescent="0.2">
      <c r="A221" s="9" t="s">
        <v>436</v>
      </c>
      <c r="B221" s="10" t="s">
        <v>437</v>
      </c>
      <c r="C221" s="11">
        <v>50000000</v>
      </c>
      <c r="D221" s="11">
        <v>261452</v>
      </c>
      <c r="E221" s="11">
        <v>-19738548</v>
      </c>
      <c r="F221" s="11">
        <v>30261452</v>
      </c>
      <c r="G221" s="11">
        <v>0</v>
      </c>
      <c r="H221" s="11">
        <v>30261452</v>
      </c>
      <c r="I221" s="11">
        <v>0</v>
      </c>
      <c r="J221" s="11">
        <v>30000000</v>
      </c>
      <c r="K221" s="12">
        <v>0.99136022950914604</v>
      </c>
      <c r="L221" s="11">
        <v>4227370</v>
      </c>
      <c r="M221" s="11">
        <v>24100344</v>
      </c>
      <c r="N221" s="12">
        <v>0.79640408530297901</v>
      </c>
    </row>
    <row r="222" spans="1:14" s="1" customFormat="1" ht="17.100000000000001" customHeight="1" x14ac:dyDescent="0.2">
      <c r="A222" s="9" t="s">
        <v>438</v>
      </c>
      <c r="B222" s="10" t="s">
        <v>439</v>
      </c>
      <c r="C222" s="11">
        <v>10000000</v>
      </c>
      <c r="D222" s="11">
        <v>0</v>
      </c>
      <c r="E222" s="11">
        <v>-10000000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2">
        <v>0</v>
      </c>
      <c r="L222" s="11">
        <v>0</v>
      </c>
      <c r="M222" s="11">
        <v>0</v>
      </c>
      <c r="N222" s="12">
        <v>0</v>
      </c>
    </row>
    <row r="223" spans="1:14" s="1" customFormat="1" ht="17.100000000000001" customHeight="1" x14ac:dyDescent="0.2">
      <c r="A223" s="9" t="s">
        <v>440</v>
      </c>
      <c r="B223" s="10" t="s">
        <v>441</v>
      </c>
      <c r="C223" s="11">
        <v>10000000</v>
      </c>
      <c r="D223" s="11">
        <v>-599187</v>
      </c>
      <c r="E223" s="11">
        <v>1900813</v>
      </c>
      <c r="F223" s="11">
        <v>11900813</v>
      </c>
      <c r="G223" s="11">
        <v>0</v>
      </c>
      <c r="H223" s="11">
        <v>11900813</v>
      </c>
      <c r="I223" s="11">
        <v>0</v>
      </c>
      <c r="J223" s="11">
        <v>11183490</v>
      </c>
      <c r="K223" s="12">
        <v>0.93972487425859097</v>
      </c>
      <c r="L223" s="11">
        <v>0</v>
      </c>
      <c r="M223" s="11">
        <v>11007190</v>
      </c>
      <c r="N223" s="12">
        <v>0.92491076029847696</v>
      </c>
    </row>
    <row r="224" spans="1:14" s="1" customFormat="1" ht="25.5" customHeight="1" x14ac:dyDescent="0.2">
      <c r="A224" s="9" t="s">
        <v>442</v>
      </c>
      <c r="B224" s="10" t="s">
        <v>443</v>
      </c>
      <c r="C224" s="11">
        <v>0</v>
      </c>
      <c r="D224" s="11">
        <v>0</v>
      </c>
      <c r="E224" s="11">
        <v>4000000</v>
      </c>
      <c r="F224" s="11">
        <v>4000000</v>
      </c>
      <c r="G224" s="11">
        <v>0</v>
      </c>
      <c r="H224" s="11">
        <v>4000000</v>
      </c>
      <c r="I224" s="11">
        <v>0</v>
      </c>
      <c r="J224" s="11">
        <v>2080000</v>
      </c>
      <c r="K224" s="12">
        <v>0.52</v>
      </c>
      <c r="L224" s="11">
        <v>0</v>
      </c>
      <c r="M224" s="11">
        <v>2080000</v>
      </c>
      <c r="N224" s="12">
        <v>0.52</v>
      </c>
    </row>
    <row r="225" spans="1:14" s="1" customFormat="1" ht="17.100000000000001" customHeight="1" x14ac:dyDescent="0.2">
      <c r="A225" s="9" t="s">
        <v>444</v>
      </c>
      <c r="B225" s="10" t="s">
        <v>445</v>
      </c>
      <c r="C225" s="11">
        <v>1953000000</v>
      </c>
      <c r="D225" s="11">
        <v>0</v>
      </c>
      <c r="E225" s="11">
        <v>-612565024</v>
      </c>
      <c r="F225" s="11">
        <v>1340434976</v>
      </c>
      <c r="G225" s="11">
        <v>0</v>
      </c>
      <c r="H225" s="11">
        <v>1340434976</v>
      </c>
      <c r="I225" s="11">
        <v>93317406</v>
      </c>
      <c r="J225" s="11">
        <v>1145914868</v>
      </c>
      <c r="K225" s="12">
        <v>0.85488284662604896</v>
      </c>
      <c r="L225" s="11">
        <v>168841896</v>
      </c>
      <c r="M225" s="11">
        <v>466854601</v>
      </c>
      <c r="N225" s="12">
        <v>0.34828589924827502</v>
      </c>
    </row>
    <row r="226" spans="1:14" s="1" customFormat="1" ht="17.100000000000001" customHeight="1" x14ac:dyDescent="0.2">
      <c r="A226" s="9" t="s">
        <v>446</v>
      </c>
      <c r="B226" s="10" t="s">
        <v>447</v>
      </c>
      <c r="C226" s="11">
        <v>1200000000</v>
      </c>
      <c r="D226" s="11">
        <v>0</v>
      </c>
      <c r="E226" s="11">
        <v>-617565024</v>
      </c>
      <c r="F226" s="11">
        <v>582434976</v>
      </c>
      <c r="G226" s="11">
        <v>0</v>
      </c>
      <c r="H226" s="11">
        <v>582434976</v>
      </c>
      <c r="I226" s="11">
        <v>0</v>
      </c>
      <c r="J226" s="11">
        <v>465905739</v>
      </c>
      <c r="K226" s="12">
        <v>0.79992747379237095</v>
      </c>
      <c r="L226" s="11">
        <v>0</v>
      </c>
      <c r="M226" s="11">
        <v>43387529</v>
      </c>
      <c r="N226" s="12">
        <v>7.4493343957420605E-2</v>
      </c>
    </row>
    <row r="227" spans="1:14" s="1" customFormat="1" ht="17.100000000000001" customHeight="1" x14ac:dyDescent="0.2">
      <c r="A227" s="9" t="s">
        <v>448</v>
      </c>
      <c r="B227" s="10" t="s">
        <v>449</v>
      </c>
      <c r="C227" s="11">
        <v>35000000</v>
      </c>
      <c r="D227" s="11">
        <v>0</v>
      </c>
      <c r="E227" s="11">
        <v>0</v>
      </c>
      <c r="F227" s="11">
        <v>35000000</v>
      </c>
      <c r="G227" s="11">
        <v>0</v>
      </c>
      <c r="H227" s="11">
        <v>35000000</v>
      </c>
      <c r="I227" s="11">
        <v>0</v>
      </c>
      <c r="J227" s="11">
        <v>11423500</v>
      </c>
      <c r="K227" s="12">
        <v>0.326385714285714</v>
      </c>
      <c r="L227" s="11">
        <v>0</v>
      </c>
      <c r="M227" s="11">
        <v>1423500</v>
      </c>
      <c r="N227" s="12">
        <v>4.0671428571428601E-2</v>
      </c>
    </row>
    <row r="228" spans="1:14" s="1" customFormat="1" ht="17.100000000000001" customHeight="1" x14ac:dyDescent="0.2">
      <c r="A228" s="9" t="s">
        <v>450</v>
      </c>
      <c r="B228" s="10" t="s">
        <v>451</v>
      </c>
      <c r="C228" s="11">
        <v>718000000</v>
      </c>
      <c r="D228" s="11">
        <v>0</v>
      </c>
      <c r="E228" s="11">
        <v>-45000000</v>
      </c>
      <c r="F228" s="11">
        <v>673000000</v>
      </c>
      <c r="G228" s="11">
        <v>0</v>
      </c>
      <c r="H228" s="11">
        <v>673000000</v>
      </c>
      <c r="I228" s="11">
        <v>93317406</v>
      </c>
      <c r="J228" s="11">
        <v>668585629</v>
      </c>
      <c r="K228" s="12">
        <v>0.99344075631500695</v>
      </c>
      <c r="L228" s="11">
        <v>168841896</v>
      </c>
      <c r="M228" s="11">
        <v>422043572</v>
      </c>
      <c r="N228" s="12">
        <v>0.62710783358098099</v>
      </c>
    </row>
    <row r="229" spans="1:14" s="1" customFormat="1" ht="25.5" customHeight="1" x14ac:dyDescent="0.2">
      <c r="A229" s="9" t="s">
        <v>452</v>
      </c>
      <c r="B229" s="10" t="s">
        <v>453</v>
      </c>
      <c r="C229" s="11">
        <v>0</v>
      </c>
      <c r="D229" s="11">
        <v>0</v>
      </c>
      <c r="E229" s="11">
        <v>50000000</v>
      </c>
      <c r="F229" s="11">
        <v>50000000</v>
      </c>
      <c r="G229" s="11">
        <v>0</v>
      </c>
      <c r="H229" s="11">
        <v>50000000</v>
      </c>
      <c r="I229" s="11">
        <v>0</v>
      </c>
      <c r="J229" s="11">
        <v>0</v>
      </c>
      <c r="K229" s="12">
        <v>0</v>
      </c>
      <c r="L229" s="11">
        <v>0</v>
      </c>
      <c r="M229" s="11">
        <v>0</v>
      </c>
      <c r="N229" s="12">
        <v>0</v>
      </c>
    </row>
    <row r="230" spans="1:14" s="1" customFormat="1" ht="34.049999999999997" customHeight="1" x14ac:dyDescent="0.2">
      <c r="A230" s="9" t="s">
        <v>454</v>
      </c>
      <c r="B230" s="10" t="s">
        <v>455</v>
      </c>
      <c r="C230" s="11">
        <v>150000000</v>
      </c>
      <c r="D230" s="11">
        <v>337735</v>
      </c>
      <c r="E230" s="11">
        <v>40337735</v>
      </c>
      <c r="F230" s="11">
        <v>190337735</v>
      </c>
      <c r="G230" s="11">
        <v>0</v>
      </c>
      <c r="H230" s="11">
        <v>190337735</v>
      </c>
      <c r="I230" s="11">
        <v>0</v>
      </c>
      <c r="J230" s="11">
        <v>190000000</v>
      </c>
      <c r="K230" s="12">
        <v>0.99822560145522399</v>
      </c>
      <c r="L230" s="11">
        <v>13258445</v>
      </c>
      <c r="M230" s="11">
        <v>128530343</v>
      </c>
      <c r="N230" s="12">
        <v>0.67527515234958502</v>
      </c>
    </row>
    <row r="231" spans="1:14" s="1" customFormat="1" ht="25.5" customHeight="1" x14ac:dyDescent="0.2">
      <c r="A231" s="9" t="s">
        <v>456</v>
      </c>
      <c r="B231" s="10" t="s">
        <v>457</v>
      </c>
      <c r="C231" s="11">
        <v>150000000</v>
      </c>
      <c r="D231" s="11">
        <v>337735</v>
      </c>
      <c r="E231" s="11">
        <v>337735</v>
      </c>
      <c r="F231" s="11">
        <v>150337735</v>
      </c>
      <c r="G231" s="11">
        <v>0</v>
      </c>
      <c r="H231" s="11">
        <v>150337735</v>
      </c>
      <c r="I231" s="11">
        <v>0</v>
      </c>
      <c r="J231" s="11">
        <v>150000000</v>
      </c>
      <c r="K231" s="12">
        <v>0.99775349149699499</v>
      </c>
      <c r="L231" s="11">
        <v>10526065</v>
      </c>
      <c r="M231" s="11">
        <v>107046082</v>
      </c>
      <c r="N231" s="12">
        <v>0.71203734711049105</v>
      </c>
    </row>
    <row r="232" spans="1:14" s="1" customFormat="1" ht="25.5" customHeight="1" x14ac:dyDescent="0.2">
      <c r="A232" s="9" t="s">
        <v>458</v>
      </c>
      <c r="B232" s="10" t="s">
        <v>459</v>
      </c>
      <c r="C232" s="11">
        <v>0</v>
      </c>
      <c r="D232" s="11">
        <v>0</v>
      </c>
      <c r="E232" s="11">
        <v>40000000</v>
      </c>
      <c r="F232" s="11">
        <v>40000000</v>
      </c>
      <c r="G232" s="11">
        <v>0</v>
      </c>
      <c r="H232" s="11">
        <v>40000000</v>
      </c>
      <c r="I232" s="11">
        <v>0</v>
      </c>
      <c r="J232" s="11">
        <v>40000000</v>
      </c>
      <c r="K232" s="12">
        <v>1</v>
      </c>
      <c r="L232" s="11">
        <v>2732380</v>
      </c>
      <c r="M232" s="11">
        <v>21484261</v>
      </c>
      <c r="N232" s="12">
        <v>0.537106525</v>
      </c>
    </row>
    <row r="233" spans="1:14" s="1" customFormat="1" ht="25.5" customHeight="1" x14ac:dyDescent="0.2">
      <c r="A233" s="9" t="s">
        <v>460</v>
      </c>
      <c r="B233" s="10" t="s">
        <v>461</v>
      </c>
      <c r="C233" s="11">
        <v>126697000</v>
      </c>
      <c r="D233" s="11">
        <v>0</v>
      </c>
      <c r="E233" s="11">
        <v>-35000000</v>
      </c>
      <c r="F233" s="11">
        <v>91697000</v>
      </c>
      <c r="G233" s="11">
        <v>0</v>
      </c>
      <c r="H233" s="11">
        <v>91697000</v>
      </c>
      <c r="I233" s="11">
        <v>50106645</v>
      </c>
      <c r="J233" s="11">
        <v>87592500</v>
      </c>
      <c r="K233" s="12">
        <v>0.95523844836799499</v>
      </c>
      <c r="L233" s="11">
        <v>599600</v>
      </c>
      <c r="M233" s="11">
        <v>29569598</v>
      </c>
      <c r="N233" s="12">
        <v>0.32247072423307199</v>
      </c>
    </row>
    <row r="234" spans="1:14" s="1" customFormat="1" ht="25.5" customHeight="1" x14ac:dyDescent="0.2">
      <c r="A234" s="9" t="s">
        <v>462</v>
      </c>
      <c r="B234" s="10" t="s">
        <v>463</v>
      </c>
      <c r="C234" s="11">
        <v>85000000</v>
      </c>
      <c r="D234" s="11">
        <v>0</v>
      </c>
      <c r="E234" s="11">
        <v>0</v>
      </c>
      <c r="F234" s="11">
        <v>85000000</v>
      </c>
      <c r="G234" s="11">
        <v>0</v>
      </c>
      <c r="H234" s="11">
        <v>85000000</v>
      </c>
      <c r="I234" s="11">
        <v>49934095</v>
      </c>
      <c r="J234" s="11">
        <v>85000000</v>
      </c>
      <c r="K234" s="12">
        <v>1</v>
      </c>
      <c r="L234" s="11">
        <v>427050</v>
      </c>
      <c r="M234" s="11">
        <v>26977098</v>
      </c>
      <c r="N234" s="12">
        <v>0.31737762352941201</v>
      </c>
    </row>
    <row r="235" spans="1:14" s="1" customFormat="1" ht="25.5" customHeight="1" x14ac:dyDescent="0.2">
      <c r="A235" s="9" t="s">
        <v>464</v>
      </c>
      <c r="B235" s="10" t="s">
        <v>465</v>
      </c>
      <c r="C235" s="11">
        <v>24697000</v>
      </c>
      <c r="D235" s="11">
        <v>0</v>
      </c>
      <c r="E235" s="11">
        <v>-22500000</v>
      </c>
      <c r="F235" s="11">
        <v>2197000</v>
      </c>
      <c r="G235" s="11">
        <v>0</v>
      </c>
      <c r="H235" s="11">
        <v>2197000</v>
      </c>
      <c r="I235" s="11">
        <v>172550</v>
      </c>
      <c r="J235" s="11">
        <v>1596050</v>
      </c>
      <c r="K235" s="12">
        <v>0.726467910787437</v>
      </c>
      <c r="L235" s="11">
        <v>172550</v>
      </c>
      <c r="M235" s="11">
        <v>1596050</v>
      </c>
      <c r="N235" s="12">
        <v>0.726467910787437</v>
      </c>
    </row>
    <row r="236" spans="1:14" s="1" customFormat="1" ht="25.5" customHeight="1" x14ac:dyDescent="0.2">
      <c r="A236" s="9" t="s">
        <v>466</v>
      </c>
      <c r="B236" s="10" t="s">
        <v>467</v>
      </c>
      <c r="C236" s="11">
        <v>15000000</v>
      </c>
      <c r="D236" s="11">
        <v>0</v>
      </c>
      <c r="E236" s="11">
        <v>-12500000</v>
      </c>
      <c r="F236" s="11">
        <v>2500000</v>
      </c>
      <c r="G236" s="11">
        <v>0</v>
      </c>
      <c r="H236" s="11">
        <v>2500000</v>
      </c>
      <c r="I236" s="11">
        <v>0</v>
      </c>
      <c r="J236" s="11">
        <v>0</v>
      </c>
      <c r="K236" s="12">
        <v>0</v>
      </c>
      <c r="L236" s="11">
        <v>0</v>
      </c>
      <c r="M236" s="11">
        <v>0</v>
      </c>
      <c r="N236" s="12">
        <v>0</v>
      </c>
    </row>
    <row r="237" spans="1:14" s="1" customFormat="1" ht="17.100000000000001" customHeight="1" x14ac:dyDescent="0.2">
      <c r="A237" s="9" t="s">
        <v>468</v>
      </c>
      <c r="B237" s="10" t="s">
        <v>469</v>
      </c>
      <c r="C237" s="11">
        <v>2000000</v>
      </c>
      <c r="D237" s="11">
        <v>0</v>
      </c>
      <c r="E237" s="11">
        <v>0</v>
      </c>
      <c r="F237" s="11">
        <v>2000000</v>
      </c>
      <c r="G237" s="11">
        <v>0</v>
      </c>
      <c r="H237" s="11">
        <v>2000000</v>
      </c>
      <c r="I237" s="11">
        <v>0</v>
      </c>
      <c r="J237" s="11">
        <v>996450</v>
      </c>
      <c r="K237" s="12">
        <v>0.49822499999999997</v>
      </c>
      <c r="L237" s="11">
        <v>0</v>
      </c>
      <c r="M237" s="11">
        <v>996450</v>
      </c>
      <c r="N237" s="12">
        <v>0.49822499999999997</v>
      </c>
    </row>
    <row r="238" spans="1:14" s="1" customFormat="1" ht="34.049999999999997" customHeight="1" x14ac:dyDescent="0.2">
      <c r="A238" s="9" t="s">
        <v>470</v>
      </c>
      <c r="B238" s="10" t="s">
        <v>471</v>
      </c>
      <c r="C238" s="11">
        <v>65000000</v>
      </c>
      <c r="D238" s="11">
        <v>0</v>
      </c>
      <c r="E238" s="11">
        <v>-30000000</v>
      </c>
      <c r="F238" s="11">
        <v>35000000</v>
      </c>
      <c r="G238" s="11">
        <v>0</v>
      </c>
      <c r="H238" s="11">
        <v>35000000</v>
      </c>
      <c r="I238" s="11">
        <v>58500</v>
      </c>
      <c r="J238" s="11">
        <v>1651850</v>
      </c>
      <c r="K238" s="12">
        <v>4.7195714285714299E-2</v>
      </c>
      <c r="L238" s="11">
        <v>58500</v>
      </c>
      <c r="M238" s="11">
        <v>1651850</v>
      </c>
      <c r="N238" s="12">
        <v>4.7195714285714299E-2</v>
      </c>
    </row>
    <row r="239" spans="1:14" s="1" customFormat="1" ht="17.100000000000001" customHeight="1" x14ac:dyDescent="0.2">
      <c r="A239" s="9" t="s">
        <v>472</v>
      </c>
      <c r="B239" s="10" t="s">
        <v>473</v>
      </c>
      <c r="C239" s="11">
        <v>65000000</v>
      </c>
      <c r="D239" s="11">
        <v>0</v>
      </c>
      <c r="E239" s="11">
        <v>-30000000</v>
      </c>
      <c r="F239" s="11">
        <v>35000000</v>
      </c>
      <c r="G239" s="11">
        <v>0</v>
      </c>
      <c r="H239" s="11">
        <v>35000000</v>
      </c>
      <c r="I239" s="11">
        <v>58500</v>
      </c>
      <c r="J239" s="11">
        <v>1651850</v>
      </c>
      <c r="K239" s="12">
        <v>4.7195714285714299E-2</v>
      </c>
      <c r="L239" s="11">
        <v>58500</v>
      </c>
      <c r="M239" s="11">
        <v>1651850</v>
      </c>
      <c r="N239" s="12">
        <v>4.7195714285714299E-2</v>
      </c>
    </row>
    <row r="240" spans="1:14" s="1" customFormat="1" ht="25.5" customHeight="1" x14ac:dyDescent="0.2">
      <c r="A240" s="9" t="s">
        <v>474</v>
      </c>
      <c r="B240" s="10" t="s">
        <v>475</v>
      </c>
      <c r="C240" s="11">
        <v>530000000</v>
      </c>
      <c r="D240" s="11">
        <v>0</v>
      </c>
      <c r="E240" s="11">
        <v>10000000</v>
      </c>
      <c r="F240" s="11">
        <v>540000000</v>
      </c>
      <c r="G240" s="11">
        <v>0</v>
      </c>
      <c r="H240" s="11">
        <v>540000000</v>
      </c>
      <c r="I240" s="11">
        <v>47926666</v>
      </c>
      <c r="J240" s="11">
        <v>474089016</v>
      </c>
      <c r="K240" s="12">
        <v>0.87794262222222197</v>
      </c>
      <c r="L240" s="11">
        <v>508870</v>
      </c>
      <c r="M240" s="11">
        <v>5470430</v>
      </c>
      <c r="N240" s="12">
        <v>1.01304259259259E-2</v>
      </c>
    </row>
    <row r="241" spans="1:14" s="1" customFormat="1" ht="17.100000000000001" customHeight="1" x14ac:dyDescent="0.2">
      <c r="A241" s="9" t="s">
        <v>476</v>
      </c>
      <c r="B241" s="10" t="s">
        <v>477</v>
      </c>
      <c r="C241" s="11">
        <v>100000000</v>
      </c>
      <c r="D241" s="11">
        <v>0</v>
      </c>
      <c r="E241" s="11">
        <v>0</v>
      </c>
      <c r="F241" s="11">
        <v>100000000</v>
      </c>
      <c r="G241" s="11">
        <v>0</v>
      </c>
      <c r="H241" s="11">
        <v>100000000</v>
      </c>
      <c r="I241" s="11">
        <v>47926666</v>
      </c>
      <c r="J241" s="11">
        <v>47926666</v>
      </c>
      <c r="K241" s="12">
        <v>0.47926666000000001</v>
      </c>
      <c r="L241" s="11">
        <v>0</v>
      </c>
      <c r="M241" s="11">
        <v>0</v>
      </c>
      <c r="N241" s="12">
        <v>0</v>
      </c>
    </row>
    <row r="242" spans="1:14" s="1" customFormat="1" ht="25.5" customHeight="1" x14ac:dyDescent="0.2">
      <c r="A242" s="9" t="s">
        <v>478</v>
      </c>
      <c r="B242" s="10" t="s">
        <v>479</v>
      </c>
      <c r="C242" s="11">
        <v>100000000</v>
      </c>
      <c r="D242" s="11">
        <v>0</v>
      </c>
      <c r="E242" s="11">
        <v>0</v>
      </c>
      <c r="F242" s="11">
        <v>100000000</v>
      </c>
      <c r="G242" s="11">
        <v>0</v>
      </c>
      <c r="H242" s="11">
        <v>100000000</v>
      </c>
      <c r="I242" s="11">
        <v>47926666</v>
      </c>
      <c r="J242" s="11">
        <v>47926666</v>
      </c>
      <c r="K242" s="12">
        <v>0.47926666000000001</v>
      </c>
      <c r="L242" s="11">
        <v>0</v>
      </c>
      <c r="M242" s="11">
        <v>0</v>
      </c>
      <c r="N242" s="12">
        <v>0</v>
      </c>
    </row>
    <row r="243" spans="1:14" s="1" customFormat="1" ht="25.5" customHeight="1" x14ac:dyDescent="0.2">
      <c r="A243" s="9" t="s">
        <v>480</v>
      </c>
      <c r="B243" s="10" t="s">
        <v>481</v>
      </c>
      <c r="C243" s="11">
        <v>130000000</v>
      </c>
      <c r="D243" s="11">
        <v>0</v>
      </c>
      <c r="E243" s="11">
        <v>0</v>
      </c>
      <c r="F243" s="11">
        <v>130000000</v>
      </c>
      <c r="G243" s="11">
        <v>0</v>
      </c>
      <c r="H243" s="11">
        <v>130000000</v>
      </c>
      <c r="I243" s="11">
        <v>0</v>
      </c>
      <c r="J243" s="11">
        <v>116247760</v>
      </c>
      <c r="K243" s="12">
        <v>0.89421353846153895</v>
      </c>
      <c r="L243" s="11">
        <v>0</v>
      </c>
      <c r="M243" s="11">
        <v>592950</v>
      </c>
      <c r="N243" s="12">
        <v>4.5611538461538502E-3</v>
      </c>
    </row>
    <row r="244" spans="1:14" s="1" customFormat="1" ht="17.100000000000001" customHeight="1" x14ac:dyDescent="0.2">
      <c r="A244" s="9" t="s">
        <v>482</v>
      </c>
      <c r="B244" s="10" t="s">
        <v>483</v>
      </c>
      <c r="C244" s="11">
        <v>130000000</v>
      </c>
      <c r="D244" s="11">
        <v>0</v>
      </c>
      <c r="E244" s="11">
        <v>0</v>
      </c>
      <c r="F244" s="11">
        <v>130000000</v>
      </c>
      <c r="G244" s="11">
        <v>0</v>
      </c>
      <c r="H244" s="11">
        <v>130000000</v>
      </c>
      <c r="I244" s="11">
        <v>0</v>
      </c>
      <c r="J244" s="11">
        <v>116247760</v>
      </c>
      <c r="K244" s="12">
        <v>0.89421353846153895</v>
      </c>
      <c r="L244" s="11">
        <v>0</v>
      </c>
      <c r="M244" s="11">
        <v>592950</v>
      </c>
      <c r="N244" s="12">
        <v>4.5611538461538502E-3</v>
      </c>
    </row>
    <row r="245" spans="1:14" s="1" customFormat="1" ht="34.049999999999997" customHeight="1" x14ac:dyDescent="0.2">
      <c r="A245" s="9" t="s">
        <v>484</v>
      </c>
      <c r="B245" s="10" t="s">
        <v>485</v>
      </c>
      <c r="C245" s="11">
        <v>0</v>
      </c>
      <c r="D245" s="11">
        <v>0</v>
      </c>
      <c r="E245" s="11">
        <v>10000000</v>
      </c>
      <c r="F245" s="11">
        <v>10000000</v>
      </c>
      <c r="G245" s="11">
        <v>0</v>
      </c>
      <c r="H245" s="11">
        <v>10000000</v>
      </c>
      <c r="I245" s="11">
        <v>0</v>
      </c>
      <c r="J245" s="11">
        <v>10000000</v>
      </c>
      <c r="K245" s="12">
        <v>1</v>
      </c>
      <c r="L245" s="11">
        <v>508870</v>
      </c>
      <c r="M245" s="11">
        <v>4308080</v>
      </c>
      <c r="N245" s="12">
        <v>0.43080800000000002</v>
      </c>
    </row>
    <row r="246" spans="1:14" s="1" customFormat="1" ht="25.5" customHeight="1" x14ac:dyDescent="0.2">
      <c r="A246" s="9" t="s">
        <v>486</v>
      </c>
      <c r="B246" s="10" t="s">
        <v>487</v>
      </c>
      <c r="C246" s="11">
        <v>0</v>
      </c>
      <c r="D246" s="11">
        <v>0</v>
      </c>
      <c r="E246" s="11">
        <v>10000000</v>
      </c>
      <c r="F246" s="11">
        <v>10000000</v>
      </c>
      <c r="G246" s="11">
        <v>0</v>
      </c>
      <c r="H246" s="11">
        <v>10000000</v>
      </c>
      <c r="I246" s="11">
        <v>0</v>
      </c>
      <c r="J246" s="11">
        <v>10000000</v>
      </c>
      <c r="K246" s="12">
        <v>1</v>
      </c>
      <c r="L246" s="11">
        <v>508870</v>
      </c>
      <c r="M246" s="11">
        <v>4308080</v>
      </c>
      <c r="N246" s="12">
        <v>0.43080800000000002</v>
      </c>
    </row>
    <row r="247" spans="1:14" s="1" customFormat="1" ht="17.100000000000001" customHeight="1" x14ac:dyDescent="0.2">
      <c r="A247" s="9" t="s">
        <v>488</v>
      </c>
      <c r="B247" s="10" t="s">
        <v>489</v>
      </c>
      <c r="C247" s="11">
        <v>300000000</v>
      </c>
      <c r="D247" s="11">
        <v>0</v>
      </c>
      <c r="E247" s="11">
        <v>0</v>
      </c>
      <c r="F247" s="11">
        <v>300000000</v>
      </c>
      <c r="G247" s="11">
        <v>0</v>
      </c>
      <c r="H247" s="11">
        <v>300000000</v>
      </c>
      <c r="I247" s="11">
        <v>0</v>
      </c>
      <c r="J247" s="11">
        <v>299914590</v>
      </c>
      <c r="K247" s="12">
        <v>0.99971529999999997</v>
      </c>
      <c r="L247" s="11">
        <v>0</v>
      </c>
      <c r="M247" s="11">
        <v>569400</v>
      </c>
      <c r="N247" s="12">
        <v>1.8979999999999999E-3</v>
      </c>
    </row>
    <row r="248" spans="1:14" s="1" customFormat="1" ht="25.5" customHeight="1" x14ac:dyDescent="0.2">
      <c r="A248" s="9" t="s">
        <v>490</v>
      </c>
      <c r="B248" s="10" t="s">
        <v>491</v>
      </c>
      <c r="C248" s="11">
        <v>300000000</v>
      </c>
      <c r="D248" s="11">
        <v>0</v>
      </c>
      <c r="E248" s="11">
        <v>0</v>
      </c>
      <c r="F248" s="11">
        <v>300000000</v>
      </c>
      <c r="G248" s="11">
        <v>0</v>
      </c>
      <c r="H248" s="11">
        <v>300000000</v>
      </c>
      <c r="I248" s="11">
        <v>0</v>
      </c>
      <c r="J248" s="11">
        <v>299914590</v>
      </c>
      <c r="K248" s="12">
        <v>0.99971529999999997</v>
      </c>
      <c r="L248" s="11">
        <v>0</v>
      </c>
      <c r="M248" s="11">
        <v>569400</v>
      </c>
      <c r="N248" s="12">
        <v>1.8979999999999999E-3</v>
      </c>
    </row>
    <row r="249" spans="1:14" s="1" customFormat="1" ht="17.100000000000001" customHeight="1" x14ac:dyDescent="0.2">
      <c r="A249" s="9" t="s">
        <v>492</v>
      </c>
      <c r="B249" s="10" t="s">
        <v>493</v>
      </c>
      <c r="C249" s="11">
        <v>316829567000</v>
      </c>
      <c r="D249" s="11">
        <v>0</v>
      </c>
      <c r="E249" s="11">
        <v>-1016548407</v>
      </c>
      <c r="F249" s="11">
        <v>315813018593</v>
      </c>
      <c r="G249" s="11">
        <v>0</v>
      </c>
      <c r="H249" s="11">
        <v>315813018593</v>
      </c>
      <c r="I249" s="11">
        <v>0</v>
      </c>
      <c r="J249" s="11">
        <v>297032500000</v>
      </c>
      <c r="K249" s="12">
        <v>0.94053279159715997</v>
      </c>
      <c r="L249" s="11">
        <v>23693811240</v>
      </c>
      <c r="M249" s="11">
        <v>164546327430</v>
      </c>
      <c r="N249" s="12">
        <v>0.52102452319122705</v>
      </c>
    </row>
    <row r="250" spans="1:14" s="1" customFormat="1" ht="17.100000000000001" customHeight="1" x14ac:dyDescent="0.2">
      <c r="A250" s="9" t="s">
        <v>494</v>
      </c>
      <c r="B250" s="10" t="s">
        <v>495</v>
      </c>
      <c r="C250" s="11">
        <v>316829567000</v>
      </c>
      <c r="D250" s="11">
        <v>0</v>
      </c>
      <c r="E250" s="11">
        <v>-1049048407</v>
      </c>
      <c r="F250" s="11">
        <v>315780518593</v>
      </c>
      <c r="G250" s="11">
        <v>0</v>
      </c>
      <c r="H250" s="11">
        <v>315780518593</v>
      </c>
      <c r="I250" s="11">
        <v>0</v>
      </c>
      <c r="J250" s="11">
        <v>297000000000</v>
      </c>
      <c r="K250" s="12">
        <v>0.94052667125673595</v>
      </c>
      <c r="L250" s="11">
        <v>23693811240</v>
      </c>
      <c r="M250" s="11">
        <v>164513827430</v>
      </c>
      <c r="N250" s="12">
        <v>0.52097522723381495</v>
      </c>
    </row>
    <row r="251" spans="1:14" s="1" customFormat="1" ht="17.100000000000001" customHeight="1" x14ac:dyDescent="0.2">
      <c r="A251" s="9" t="s">
        <v>496</v>
      </c>
      <c r="B251" s="10" t="s">
        <v>497</v>
      </c>
      <c r="C251" s="11">
        <v>316829567000</v>
      </c>
      <c r="D251" s="11">
        <v>0</v>
      </c>
      <c r="E251" s="11">
        <v>-1049048407</v>
      </c>
      <c r="F251" s="11">
        <v>315780518593</v>
      </c>
      <c r="G251" s="11">
        <v>0</v>
      </c>
      <c r="H251" s="11">
        <v>315780518593</v>
      </c>
      <c r="I251" s="11">
        <v>0</v>
      </c>
      <c r="J251" s="11">
        <v>297000000000</v>
      </c>
      <c r="K251" s="12">
        <v>0.94052667125673595</v>
      </c>
      <c r="L251" s="11">
        <v>23693811240</v>
      </c>
      <c r="M251" s="11">
        <v>164513827430</v>
      </c>
      <c r="N251" s="12">
        <v>0.52097522723381495</v>
      </c>
    </row>
    <row r="252" spans="1:14" s="1" customFormat="1" ht="17.100000000000001" customHeight="1" x14ac:dyDescent="0.2">
      <c r="A252" s="9" t="s">
        <v>498</v>
      </c>
      <c r="B252" s="10" t="s">
        <v>499</v>
      </c>
      <c r="C252" s="11">
        <v>316829567000</v>
      </c>
      <c r="D252" s="11">
        <v>0</v>
      </c>
      <c r="E252" s="11">
        <v>-1049048407</v>
      </c>
      <c r="F252" s="11">
        <v>315780518593</v>
      </c>
      <c r="G252" s="11">
        <v>0</v>
      </c>
      <c r="H252" s="11">
        <v>315780518593</v>
      </c>
      <c r="I252" s="11">
        <v>0</v>
      </c>
      <c r="J252" s="11">
        <v>297000000000</v>
      </c>
      <c r="K252" s="12">
        <v>0.94052667125673595</v>
      </c>
      <c r="L252" s="11">
        <v>23693811240</v>
      </c>
      <c r="M252" s="11">
        <v>164513827430</v>
      </c>
      <c r="N252" s="12">
        <v>0.52097522723381495</v>
      </c>
    </row>
    <row r="253" spans="1:14" s="1" customFormat="1" ht="17.100000000000001" customHeight="1" x14ac:dyDescent="0.2">
      <c r="A253" s="9" t="s">
        <v>500</v>
      </c>
      <c r="B253" s="10" t="s">
        <v>501</v>
      </c>
      <c r="C253" s="11">
        <v>0</v>
      </c>
      <c r="D253" s="11">
        <v>0</v>
      </c>
      <c r="E253" s="11">
        <v>32500000</v>
      </c>
      <c r="F253" s="11">
        <v>32500000</v>
      </c>
      <c r="G253" s="11">
        <v>0</v>
      </c>
      <c r="H253" s="11">
        <v>32500000</v>
      </c>
      <c r="I253" s="11">
        <v>0</v>
      </c>
      <c r="J253" s="11">
        <v>32500000</v>
      </c>
      <c r="K253" s="12">
        <v>1</v>
      </c>
      <c r="L253" s="11">
        <v>0</v>
      </c>
      <c r="M253" s="11">
        <v>32500000</v>
      </c>
      <c r="N253" s="12">
        <v>1</v>
      </c>
    </row>
    <row r="254" spans="1:14" s="1" customFormat="1" ht="17.100000000000001" customHeight="1" x14ac:dyDescent="0.2">
      <c r="A254" s="9" t="s">
        <v>502</v>
      </c>
      <c r="B254" s="10" t="s">
        <v>503</v>
      </c>
      <c r="C254" s="11">
        <v>0</v>
      </c>
      <c r="D254" s="11">
        <v>0</v>
      </c>
      <c r="E254" s="11">
        <v>32500000</v>
      </c>
      <c r="F254" s="11">
        <v>32500000</v>
      </c>
      <c r="G254" s="11">
        <v>0</v>
      </c>
      <c r="H254" s="11">
        <v>32500000</v>
      </c>
      <c r="I254" s="11">
        <v>0</v>
      </c>
      <c r="J254" s="11">
        <v>32500000</v>
      </c>
      <c r="K254" s="12">
        <v>1</v>
      </c>
      <c r="L254" s="11">
        <v>0</v>
      </c>
      <c r="M254" s="11">
        <v>32500000</v>
      </c>
      <c r="N254" s="12">
        <v>1</v>
      </c>
    </row>
    <row r="255" spans="1:14" s="1" customFormat="1" ht="17.100000000000001" customHeight="1" x14ac:dyDescent="0.2">
      <c r="A255" s="9" t="s">
        <v>504</v>
      </c>
      <c r="B255" s="10" t="s">
        <v>505</v>
      </c>
      <c r="C255" s="11">
        <v>0</v>
      </c>
      <c r="D255" s="11">
        <v>0</v>
      </c>
      <c r="E255" s="11">
        <v>32500000</v>
      </c>
      <c r="F255" s="11">
        <v>32500000</v>
      </c>
      <c r="G255" s="11">
        <v>0</v>
      </c>
      <c r="H255" s="11">
        <v>32500000</v>
      </c>
      <c r="I255" s="11">
        <v>0</v>
      </c>
      <c r="J255" s="11">
        <v>32500000</v>
      </c>
      <c r="K255" s="12">
        <v>1</v>
      </c>
      <c r="L255" s="11">
        <v>0</v>
      </c>
      <c r="M255" s="11">
        <v>32500000</v>
      </c>
      <c r="N255" s="12">
        <v>1</v>
      </c>
    </row>
    <row r="256" spans="1:14" s="1" customFormat="1" ht="17.100000000000001" customHeight="1" x14ac:dyDescent="0.2">
      <c r="A256" s="9" t="s">
        <v>506</v>
      </c>
      <c r="B256" s="10" t="s">
        <v>507</v>
      </c>
      <c r="C256" s="11">
        <v>192112925000</v>
      </c>
      <c r="D256" s="11">
        <v>0</v>
      </c>
      <c r="E256" s="11">
        <v>0</v>
      </c>
      <c r="F256" s="11">
        <v>192112925000</v>
      </c>
      <c r="G256" s="11">
        <v>0</v>
      </c>
      <c r="H256" s="11">
        <v>192112925000</v>
      </c>
      <c r="I256" s="11">
        <v>7133933463</v>
      </c>
      <c r="J256" s="11">
        <v>121971312917</v>
      </c>
      <c r="K256" s="12">
        <v>0.63489384130193205</v>
      </c>
      <c r="L256" s="11">
        <v>10713480313</v>
      </c>
      <c r="M256" s="11">
        <v>49555237872</v>
      </c>
      <c r="N256" s="12">
        <v>0.257948484580098</v>
      </c>
    </row>
    <row r="257" spans="1:14" s="1" customFormat="1" ht="17.100000000000001" customHeight="1" x14ac:dyDescent="0.2">
      <c r="A257" s="9" t="s">
        <v>508</v>
      </c>
      <c r="B257" s="10" t="s">
        <v>509</v>
      </c>
      <c r="C257" s="11">
        <v>192112925000</v>
      </c>
      <c r="D257" s="11">
        <v>0</v>
      </c>
      <c r="E257" s="11">
        <v>0</v>
      </c>
      <c r="F257" s="11">
        <v>192112925000</v>
      </c>
      <c r="G257" s="11">
        <v>0</v>
      </c>
      <c r="H257" s="11">
        <v>192112925000</v>
      </c>
      <c r="I257" s="11">
        <v>7133933463</v>
      </c>
      <c r="J257" s="11">
        <v>121971312917</v>
      </c>
      <c r="K257" s="12">
        <v>0.63489384130193205</v>
      </c>
      <c r="L257" s="11">
        <v>10713480313</v>
      </c>
      <c r="M257" s="11">
        <v>49555237872</v>
      </c>
      <c r="N257" s="12">
        <v>0.257948484580098</v>
      </c>
    </row>
    <row r="258" spans="1:14" s="1" customFormat="1" ht="17.100000000000001" customHeight="1" x14ac:dyDescent="0.2">
      <c r="A258" s="9" t="s">
        <v>510</v>
      </c>
      <c r="B258" s="10" t="s">
        <v>511</v>
      </c>
      <c r="C258" s="11">
        <v>192112925000</v>
      </c>
      <c r="D258" s="11">
        <v>0</v>
      </c>
      <c r="E258" s="11">
        <v>0</v>
      </c>
      <c r="F258" s="11">
        <v>192112925000</v>
      </c>
      <c r="G258" s="11">
        <v>0</v>
      </c>
      <c r="H258" s="11">
        <v>192112925000</v>
      </c>
      <c r="I258" s="11">
        <v>7133933463</v>
      </c>
      <c r="J258" s="11">
        <v>121971312917</v>
      </c>
      <c r="K258" s="12">
        <v>0.63489384130193205</v>
      </c>
      <c r="L258" s="11">
        <v>10713480313</v>
      </c>
      <c r="M258" s="11">
        <v>49555237872</v>
      </c>
      <c r="N258" s="12">
        <v>0.257948484580098</v>
      </c>
    </row>
    <row r="259" spans="1:14" s="1" customFormat="1" ht="17.100000000000001" customHeight="1" x14ac:dyDescent="0.2">
      <c r="A259" s="9" t="s">
        <v>512</v>
      </c>
      <c r="B259" s="10" t="s">
        <v>513</v>
      </c>
      <c r="C259" s="11">
        <v>15197555000</v>
      </c>
      <c r="D259" s="11">
        <v>0</v>
      </c>
      <c r="E259" s="11">
        <v>-6155933438</v>
      </c>
      <c r="F259" s="11">
        <v>9041621562</v>
      </c>
      <c r="G259" s="11">
        <v>0</v>
      </c>
      <c r="H259" s="11">
        <v>9041621562</v>
      </c>
      <c r="I259" s="11">
        <v>211675960</v>
      </c>
      <c r="J259" s="11">
        <v>3238552646</v>
      </c>
      <c r="K259" s="12">
        <v>0.35818272461335299</v>
      </c>
      <c r="L259" s="11">
        <v>315490917</v>
      </c>
      <c r="M259" s="11">
        <v>1601370805</v>
      </c>
      <c r="N259" s="12">
        <v>0.17711101863964501</v>
      </c>
    </row>
    <row r="260" spans="1:14" s="1" customFormat="1" ht="17.100000000000001" customHeight="1" x14ac:dyDescent="0.2">
      <c r="A260" s="9" t="s">
        <v>514</v>
      </c>
      <c r="B260" s="10" t="s">
        <v>515</v>
      </c>
      <c r="C260" s="11">
        <v>15197555000</v>
      </c>
      <c r="D260" s="11">
        <v>0</v>
      </c>
      <c r="E260" s="11">
        <v>-6155933438</v>
      </c>
      <c r="F260" s="11">
        <v>9041621562</v>
      </c>
      <c r="G260" s="11">
        <v>0</v>
      </c>
      <c r="H260" s="11">
        <v>9041621562</v>
      </c>
      <c r="I260" s="11">
        <v>211675960</v>
      </c>
      <c r="J260" s="11">
        <v>3238552646</v>
      </c>
      <c r="K260" s="12">
        <v>0.35818272461335299</v>
      </c>
      <c r="L260" s="11">
        <v>315490917</v>
      </c>
      <c r="M260" s="11">
        <v>1601370805</v>
      </c>
      <c r="N260" s="12">
        <v>0.17711101863964501</v>
      </c>
    </row>
    <row r="261" spans="1:14" s="1" customFormat="1" ht="34.049999999999997" customHeight="1" x14ac:dyDescent="0.2">
      <c r="A261" s="9" t="s">
        <v>516</v>
      </c>
      <c r="B261" s="10" t="s">
        <v>517</v>
      </c>
      <c r="C261" s="11">
        <v>15197555000</v>
      </c>
      <c r="D261" s="11">
        <v>0</v>
      </c>
      <c r="E261" s="11">
        <v>-6155933438</v>
      </c>
      <c r="F261" s="11">
        <v>9041621562</v>
      </c>
      <c r="G261" s="11">
        <v>0</v>
      </c>
      <c r="H261" s="11">
        <v>9041621562</v>
      </c>
      <c r="I261" s="11">
        <v>211675960</v>
      </c>
      <c r="J261" s="11">
        <v>3238552646</v>
      </c>
      <c r="K261" s="12">
        <v>0.35818272461335299</v>
      </c>
      <c r="L261" s="11">
        <v>315490917</v>
      </c>
      <c r="M261" s="11">
        <v>1601370805</v>
      </c>
      <c r="N261" s="12">
        <v>0.17711101863964501</v>
      </c>
    </row>
    <row r="262" spans="1:14" s="1" customFormat="1" ht="17.100000000000001" customHeight="1" x14ac:dyDescent="0.2">
      <c r="A262" s="9" t="s">
        <v>518</v>
      </c>
      <c r="B262" s="10" t="s">
        <v>519</v>
      </c>
      <c r="C262" s="11">
        <v>22644000000</v>
      </c>
      <c r="D262" s="11">
        <v>0</v>
      </c>
      <c r="E262" s="11">
        <v>-1000000000</v>
      </c>
      <c r="F262" s="11">
        <v>21644000000</v>
      </c>
      <c r="G262" s="11">
        <v>0</v>
      </c>
      <c r="H262" s="11">
        <v>21644000000</v>
      </c>
      <c r="I262" s="11">
        <v>0</v>
      </c>
      <c r="J262" s="11">
        <v>10337369332</v>
      </c>
      <c r="K262" s="12">
        <v>0.47760900628349701</v>
      </c>
      <c r="L262" s="11">
        <v>209777500</v>
      </c>
      <c r="M262" s="11">
        <v>828628166</v>
      </c>
      <c r="N262" s="12">
        <v>3.8284428294215501E-2</v>
      </c>
    </row>
    <row r="263" spans="1:14" s="1" customFormat="1" ht="25.5" customHeight="1" x14ac:dyDescent="0.2">
      <c r="A263" s="9" t="s">
        <v>520</v>
      </c>
      <c r="B263" s="10" t="s">
        <v>521</v>
      </c>
      <c r="C263" s="11">
        <v>22644000000</v>
      </c>
      <c r="D263" s="11">
        <v>0</v>
      </c>
      <c r="E263" s="11">
        <v>-1000000000</v>
      </c>
      <c r="F263" s="11">
        <v>21644000000</v>
      </c>
      <c r="G263" s="11">
        <v>0</v>
      </c>
      <c r="H263" s="11">
        <v>21644000000</v>
      </c>
      <c r="I263" s="11">
        <v>0</v>
      </c>
      <c r="J263" s="11">
        <v>10337369332</v>
      </c>
      <c r="K263" s="12">
        <v>0.47760900628349701</v>
      </c>
      <c r="L263" s="11">
        <v>209777500</v>
      </c>
      <c r="M263" s="11">
        <v>828628166</v>
      </c>
      <c r="N263" s="12">
        <v>3.8284428294215501E-2</v>
      </c>
    </row>
    <row r="264" spans="1:14" s="1" customFormat="1" ht="34.049999999999997" customHeight="1" x14ac:dyDescent="0.2">
      <c r="A264" s="9" t="s">
        <v>522</v>
      </c>
      <c r="B264" s="10" t="s">
        <v>523</v>
      </c>
      <c r="C264" s="11">
        <v>22644000000</v>
      </c>
      <c r="D264" s="11">
        <v>0</v>
      </c>
      <c r="E264" s="11">
        <v>-1000000000</v>
      </c>
      <c r="F264" s="11">
        <v>21644000000</v>
      </c>
      <c r="G264" s="11">
        <v>0</v>
      </c>
      <c r="H264" s="11">
        <v>21644000000</v>
      </c>
      <c r="I264" s="11">
        <v>0</v>
      </c>
      <c r="J264" s="11">
        <v>10337369332</v>
      </c>
      <c r="K264" s="12">
        <v>0.47760900628349701</v>
      </c>
      <c r="L264" s="11">
        <v>209777500</v>
      </c>
      <c r="M264" s="11">
        <v>828628166</v>
      </c>
      <c r="N264" s="12">
        <v>3.8284428294215501E-2</v>
      </c>
    </row>
    <row r="265" spans="1:14" s="1" customFormat="1" ht="17.100000000000001" customHeight="1" x14ac:dyDescent="0.2">
      <c r="A265" s="9" t="s">
        <v>524</v>
      </c>
      <c r="B265" s="10" t="s">
        <v>525</v>
      </c>
      <c r="C265" s="11">
        <v>146085370000</v>
      </c>
      <c r="D265" s="11">
        <v>0</v>
      </c>
      <c r="E265" s="11">
        <v>7155933438</v>
      </c>
      <c r="F265" s="11">
        <v>153241303438</v>
      </c>
      <c r="G265" s="11">
        <v>0</v>
      </c>
      <c r="H265" s="11">
        <v>153241303438</v>
      </c>
      <c r="I265" s="11">
        <v>6883377419</v>
      </c>
      <c r="J265" s="11">
        <v>100686289035</v>
      </c>
      <c r="K265" s="12">
        <v>0.65704406564080597</v>
      </c>
      <c r="L265" s="11">
        <v>9385930301</v>
      </c>
      <c r="M265" s="11">
        <v>42970253616</v>
      </c>
      <c r="N265" s="12">
        <v>0.28040908457415598</v>
      </c>
    </row>
    <row r="266" spans="1:14" s="1" customFormat="1" ht="25.5" customHeight="1" x14ac:dyDescent="0.2">
      <c r="A266" s="9" t="s">
        <v>526</v>
      </c>
      <c r="B266" s="10" t="s">
        <v>527</v>
      </c>
      <c r="C266" s="11">
        <v>146085370000</v>
      </c>
      <c r="D266" s="11">
        <v>0</v>
      </c>
      <c r="E266" s="11">
        <v>7155933438</v>
      </c>
      <c r="F266" s="11">
        <v>153241303438</v>
      </c>
      <c r="G266" s="11">
        <v>0</v>
      </c>
      <c r="H266" s="11">
        <v>153241303438</v>
      </c>
      <c r="I266" s="11">
        <v>6883377419</v>
      </c>
      <c r="J266" s="11">
        <v>100686289035</v>
      </c>
      <c r="K266" s="12">
        <v>0.65704406564080597</v>
      </c>
      <c r="L266" s="11">
        <v>9385930301</v>
      </c>
      <c r="M266" s="11">
        <v>42970253616</v>
      </c>
      <c r="N266" s="12">
        <v>0.28040908457415598</v>
      </c>
    </row>
    <row r="267" spans="1:14" s="1" customFormat="1" ht="42.6" customHeight="1" x14ac:dyDescent="0.2">
      <c r="A267" s="9" t="s">
        <v>528</v>
      </c>
      <c r="B267" s="10" t="s">
        <v>529</v>
      </c>
      <c r="C267" s="11">
        <v>22300000000</v>
      </c>
      <c r="D267" s="11">
        <v>0</v>
      </c>
      <c r="E267" s="11">
        <v>2303969880</v>
      </c>
      <c r="F267" s="11">
        <v>24603969880</v>
      </c>
      <c r="G267" s="11">
        <v>0</v>
      </c>
      <c r="H267" s="11">
        <v>24603969880</v>
      </c>
      <c r="I267" s="11">
        <v>0</v>
      </c>
      <c r="J267" s="11">
        <v>9962536359</v>
      </c>
      <c r="K267" s="12">
        <v>0.40491580861096399</v>
      </c>
      <c r="L267" s="11">
        <v>359631458</v>
      </c>
      <c r="M267" s="11">
        <v>2046875560</v>
      </c>
      <c r="N267" s="12">
        <v>8.3192898137298493E-2</v>
      </c>
    </row>
    <row r="268" spans="1:14" s="1" customFormat="1" ht="25.5" customHeight="1" x14ac:dyDescent="0.2">
      <c r="A268" s="9" t="s">
        <v>530</v>
      </c>
      <c r="B268" s="10" t="s">
        <v>531</v>
      </c>
      <c r="C268" s="11">
        <v>35030000000</v>
      </c>
      <c r="D268" s="11">
        <v>0</v>
      </c>
      <c r="E268" s="11">
        <v>-9567903790</v>
      </c>
      <c r="F268" s="11">
        <v>25462096210</v>
      </c>
      <c r="G268" s="11">
        <v>0</v>
      </c>
      <c r="H268" s="11">
        <v>25462096210</v>
      </c>
      <c r="I268" s="11">
        <v>67223040</v>
      </c>
      <c r="J268" s="11">
        <v>21442495749</v>
      </c>
      <c r="K268" s="12">
        <v>0.84213395362863597</v>
      </c>
      <c r="L268" s="11">
        <v>485671828</v>
      </c>
      <c r="M268" s="11">
        <v>3283283200</v>
      </c>
      <c r="N268" s="12">
        <v>0.12894787502650801</v>
      </c>
    </row>
    <row r="269" spans="1:14" s="1" customFormat="1" ht="42.6" customHeight="1" x14ac:dyDescent="0.2">
      <c r="A269" s="9" t="s">
        <v>532</v>
      </c>
      <c r="B269" s="10" t="s">
        <v>533</v>
      </c>
      <c r="C269" s="11">
        <v>64338000000</v>
      </c>
      <c r="D269" s="11">
        <v>0</v>
      </c>
      <c r="E269" s="11">
        <v>18183850088</v>
      </c>
      <c r="F269" s="11">
        <v>82521850088</v>
      </c>
      <c r="G269" s="11">
        <v>0</v>
      </c>
      <c r="H269" s="11">
        <v>82521850088</v>
      </c>
      <c r="I269" s="11">
        <v>6526906779</v>
      </c>
      <c r="J269" s="11">
        <v>58823394685</v>
      </c>
      <c r="K269" s="12">
        <v>0.71282205406533705</v>
      </c>
      <c r="L269" s="11">
        <v>7688856639</v>
      </c>
      <c r="M269" s="11">
        <v>32373313496</v>
      </c>
      <c r="N269" s="12">
        <v>0.39229989949907301</v>
      </c>
    </row>
    <row r="270" spans="1:14" s="1" customFormat="1" ht="42.6" customHeight="1" x14ac:dyDescent="0.2">
      <c r="A270" s="9" t="s">
        <v>534</v>
      </c>
      <c r="B270" s="10" t="s">
        <v>535</v>
      </c>
      <c r="C270" s="11">
        <v>24417370000</v>
      </c>
      <c r="D270" s="11">
        <v>0</v>
      </c>
      <c r="E270" s="11">
        <v>-3763982740</v>
      </c>
      <c r="F270" s="11">
        <v>20653387260</v>
      </c>
      <c r="G270" s="11">
        <v>0</v>
      </c>
      <c r="H270" s="11">
        <v>20653387260</v>
      </c>
      <c r="I270" s="11">
        <v>289247600</v>
      </c>
      <c r="J270" s="11">
        <v>10457862242</v>
      </c>
      <c r="K270" s="12">
        <v>0.50635094913724099</v>
      </c>
      <c r="L270" s="11">
        <v>851770376</v>
      </c>
      <c r="M270" s="11">
        <v>5266781360</v>
      </c>
      <c r="N270" s="12">
        <v>0.25500811531289702</v>
      </c>
    </row>
    <row r="271" spans="1:14" s="1" customFormat="1" ht="17.100000000000001" customHeight="1" x14ac:dyDescent="0.2">
      <c r="A271" s="9" t="s">
        <v>536</v>
      </c>
      <c r="B271" s="10" t="s">
        <v>537</v>
      </c>
      <c r="C271" s="11">
        <v>8186000000</v>
      </c>
      <c r="D271" s="11">
        <v>0</v>
      </c>
      <c r="E271" s="11">
        <v>0</v>
      </c>
      <c r="F271" s="11">
        <v>8186000000</v>
      </c>
      <c r="G271" s="11">
        <v>0</v>
      </c>
      <c r="H271" s="11">
        <v>8186000000</v>
      </c>
      <c r="I271" s="11">
        <v>38880084</v>
      </c>
      <c r="J271" s="11">
        <v>7709101904</v>
      </c>
      <c r="K271" s="12">
        <v>0.94174223112631295</v>
      </c>
      <c r="L271" s="11">
        <v>802281595</v>
      </c>
      <c r="M271" s="11">
        <v>4154985285</v>
      </c>
      <c r="N271" s="12">
        <v>0.50757210908868799</v>
      </c>
    </row>
    <row r="272" spans="1:14" s="1" customFormat="1" ht="25.5" customHeight="1" x14ac:dyDescent="0.2">
      <c r="A272" s="9" t="s">
        <v>538</v>
      </c>
      <c r="B272" s="10" t="s">
        <v>539</v>
      </c>
      <c r="C272" s="11">
        <v>8186000000</v>
      </c>
      <c r="D272" s="11">
        <v>0</v>
      </c>
      <c r="E272" s="11">
        <v>0</v>
      </c>
      <c r="F272" s="11">
        <v>8186000000</v>
      </c>
      <c r="G272" s="11">
        <v>0</v>
      </c>
      <c r="H272" s="11">
        <v>8186000000</v>
      </c>
      <c r="I272" s="11">
        <v>38880084</v>
      </c>
      <c r="J272" s="11">
        <v>7709101904</v>
      </c>
      <c r="K272" s="12">
        <v>0.94174223112631295</v>
      </c>
      <c r="L272" s="11">
        <v>802281595</v>
      </c>
      <c r="M272" s="11">
        <v>4154985285</v>
      </c>
      <c r="N272" s="12">
        <v>0.50757210908868799</v>
      </c>
    </row>
    <row r="273" spans="1:14" s="1" customFormat="1" ht="25.5" customHeight="1" x14ac:dyDescent="0.2">
      <c r="A273" s="13" t="s">
        <v>540</v>
      </c>
      <c r="B273" s="14" t="s">
        <v>541</v>
      </c>
      <c r="C273" s="15">
        <v>8186000000</v>
      </c>
      <c r="D273" s="15">
        <v>0</v>
      </c>
      <c r="E273" s="15">
        <v>0</v>
      </c>
      <c r="F273" s="15">
        <v>8186000000</v>
      </c>
      <c r="G273" s="15">
        <v>0</v>
      </c>
      <c r="H273" s="15">
        <v>8186000000</v>
      </c>
      <c r="I273" s="15">
        <v>38880084</v>
      </c>
      <c r="J273" s="15">
        <v>7709101904</v>
      </c>
      <c r="K273" s="16">
        <v>0.94174223112631295</v>
      </c>
      <c r="L273" s="15">
        <v>802281595</v>
      </c>
      <c r="M273" s="15">
        <v>4154985285</v>
      </c>
      <c r="N273" s="16">
        <v>0.50757210908868799</v>
      </c>
    </row>
    <row r="274" spans="1:14" s="1" customFormat="1" ht="51.15" customHeight="1" x14ac:dyDescent="0.2"/>
    <row r="275" spans="1:14" s="1" customFormat="1" ht="22.35" customHeight="1" x14ac:dyDescent="0.25">
      <c r="C275" s="93"/>
      <c r="D275" s="93"/>
      <c r="E275" s="93"/>
      <c r="H275" s="93"/>
      <c r="I275" s="93"/>
      <c r="J275" s="93"/>
    </row>
    <row r="276" spans="1:14" s="1" customFormat="1" ht="19.649999999999999" customHeight="1" x14ac:dyDescent="0.2">
      <c r="C276" s="94" t="s">
        <v>542</v>
      </c>
      <c r="D276" s="94"/>
      <c r="E276" s="94"/>
      <c r="H276" s="94" t="s">
        <v>544</v>
      </c>
      <c r="I276" s="94"/>
      <c r="J276" s="94"/>
    </row>
    <row r="277" spans="1:14" s="1" customFormat="1" ht="19.649999999999999" customHeight="1" x14ac:dyDescent="0.2">
      <c r="C277" s="95" t="s">
        <v>543</v>
      </c>
      <c r="D277" s="95"/>
      <c r="E277" s="95"/>
      <c r="H277" s="95" t="s">
        <v>545</v>
      </c>
      <c r="I277" s="95"/>
      <c r="J277" s="95"/>
    </row>
    <row r="278" spans="1:14" s="1" customFormat="1" ht="31.95" customHeight="1" x14ac:dyDescent="0.2"/>
    <row r="279" spans="1:14" s="1" customFormat="1" ht="46.35" customHeight="1" x14ac:dyDescent="0.2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  <mergeCell ref="C275:E275"/>
    <mergeCell ref="C276:E276"/>
    <mergeCell ref="C277:E277"/>
    <mergeCell ref="D11:E11"/>
    <mergeCell ref="F11:F12"/>
    <mergeCell ref="H276:J276"/>
    <mergeCell ref="H277:J277"/>
    <mergeCell ref="I10:J10"/>
    <mergeCell ref="I11:I12"/>
    <mergeCell ref="J11:J12"/>
    <mergeCell ref="L10:M10"/>
    <mergeCell ref="L11:L12"/>
    <mergeCell ref="M11:M12"/>
    <mergeCell ref="N10:N12"/>
    <mergeCell ref="H275:J275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1FD0-35DE-413E-A718-B1999BF1AFD2}">
  <sheetPr>
    <pageSetUpPr fitToPage="1"/>
  </sheetPr>
  <dimension ref="A2:U52"/>
  <sheetViews>
    <sheetView zoomScale="77" zoomScaleNormal="77" workbookViewId="0">
      <pane xSplit="1" ySplit="7" topLeftCell="B21" activePane="bottomRight" state="frozen"/>
      <selection pane="topRight" activeCell="B1" sqref="B1"/>
      <selection pane="bottomLeft" activeCell="A8" sqref="A8"/>
      <selection pane="bottomRight" activeCell="T25" sqref="T25"/>
    </sheetView>
  </sheetViews>
  <sheetFormatPr baseColWidth="10" defaultColWidth="11.44140625" defaultRowHeight="14.4" x14ac:dyDescent="0.3"/>
  <cols>
    <col min="1" max="1" width="40" style="21" customWidth="1"/>
    <col min="2" max="2" width="41.5546875" style="21" customWidth="1"/>
    <col min="3" max="3" width="20.109375" style="22" customWidth="1"/>
    <col min="4" max="4" width="19.44140625" style="22" customWidth="1"/>
    <col min="5" max="5" width="22.109375" style="23" customWidth="1"/>
    <col min="6" max="6" width="19.44140625" style="23" hidden="1" customWidth="1"/>
    <col min="7" max="7" width="17" style="23" hidden="1" customWidth="1"/>
    <col min="8" max="8" width="17.88671875" style="23" hidden="1" customWidth="1"/>
    <col min="9" max="9" width="18.33203125" style="23" hidden="1" customWidth="1"/>
    <col min="10" max="10" width="21.44140625" style="23" hidden="1" customWidth="1"/>
    <col min="11" max="11" width="18.88671875" style="23" hidden="1" customWidth="1"/>
    <col min="12" max="12" width="22.33203125" style="23" hidden="1" customWidth="1"/>
    <col min="13" max="13" width="21.109375" style="23" hidden="1" customWidth="1"/>
    <col min="14" max="14" width="22.5546875" style="23" customWidth="1"/>
    <col min="15" max="15" width="11.88671875" style="23" hidden="1" customWidth="1"/>
    <col min="16" max="16" width="9.6640625" style="23" hidden="1" customWidth="1"/>
    <col min="17" max="17" width="8.5546875" style="23" hidden="1" customWidth="1"/>
    <col min="18" max="18" width="17.6640625" style="23" customWidth="1"/>
    <col min="19" max="19" width="11.44140625" style="24" customWidth="1"/>
    <col min="20" max="20" width="17.88671875" style="22" customWidth="1"/>
    <col min="21" max="21" width="18.6640625" style="21" customWidth="1"/>
    <col min="22" max="16384" width="11.44140625" style="21"/>
  </cols>
  <sheetData>
    <row r="2" spans="1:19" ht="15.6" x14ac:dyDescent="0.3">
      <c r="A2" s="20" t="s">
        <v>547</v>
      </c>
    </row>
    <row r="3" spans="1:19" ht="15.6" x14ac:dyDescent="0.3">
      <c r="A3" s="20" t="s">
        <v>548</v>
      </c>
    </row>
    <row r="4" spans="1:19" ht="15.6" x14ac:dyDescent="0.3">
      <c r="A4" s="20" t="s">
        <v>549</v>
      </c>
      <c r="H4" s="25"/>
      <c r="J4" s="26"/>
      <c r="K4" s="26"/>
      <c r="L4" s="27"/>
      <c r="M4" s="26"/>
    </row>
    <row r="5" spans="1:19" ht="15.6" x14ac:dyDescent="0.3">
      <c r="A5" s="28" t="s">
        <v>550</v>
      </c>
      <c r="C5" s="26" t="s">
        <v>551</v>
      </c>
      <c r="D5" s="23" t="s">
        <v>552</v>
      </c>
      <c r="E5" s="23" t="s">
        <v>552</v>
      </c>
      <c r="F5" s="26"/>
      <c r="G5" s="26"/>
      <c r="I5" s="26"/>
      <c r="K5" s="26"/>
      <c r="M5" s="27"/>
      <c r="N5" s="27"/>
      <c r="O5" s="27"/>
      <c r="Q5" s="26"/>
    </row>
    <row r="6" spans="1:19" x14ac:dyDescent="0.3">
      <c r="A6" s="27"/>
      <c r="B6" s="26"/>
      <c r="C6" s="26"/>
      <c r="D6" s="26"/>
      <c r="E6" s="27"/>
      <c r="F6" s="26"/>
      <c r="G6" s="25"/>
      <c r="J6" s="27"/>
    </row>
    <row r="7" spans="1:19" ht="63.6" customHeight="1" x14ac:dyDescent="0.3">
      <c r="A7" s="29" t="s">
        <v>553</v>
      </c>
      <c r="B7" s="29" t="s">
        <v>554</v>
      </c>
      <c r="C7" s="30" t="s">
        <v>555</v>
      </c>
      <c r="D7" s="30" t="s">
        <v>556</v>
      </c>
      <c r="E7" s="31" t="s">
        <v>557</v>
      </c>
      <c r="F7" s="31" t="s">
        <v>558</v>
      </c>
      <c r="G7" s="32" t="s">
        <v>559</v>
      </c>
      <c r="H7" s="32" t="s">
        <v>560</v>
      </c>
      <c r="I7" s="31" t="s">
        <v>561</v>
      </c>
      <c r="J7" s="31" t="s">
        <v>562</v>
      </c>
      <c r="K7" s="31" t="s">
        <v>563</v>
      </c>
      <c r="L7" s="31" t="s">
        <v>564</v>
      </c>
      <c r="M7" s="31" t="s">
        <v>565</v>
      </c>
      <c r="N7" s="31" t="s">
        <v>566</v>
      </c>
      <c r="O7" s="31" t="s">
        <v>567</v>
      </c>
      <c r="P7" s="31" t="s">
        <v>568</v>
      </c>
      <c r="Q7" s="31" t="s">
        <v>569</v>
      </c>
      <c r="R7" s="31" t="s">
        <v>570</v>
      </c>
      <c r="S7" s="33" t="s">
        <v>571</v>
      </c>
    </row>
    <row r="8" spans="1:19" hidden="1" x14ac:dyDescent="0.3">
      <c r="A8" s="34"/>
      <c r="B8" s="35"/>
      <c r="C8" s="36"/>
      <c r="D8" s="35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5"/>
      <c r="Q8" s="35"/>
      <c r="R8" s="37"/>
      <c r="S8" s="38"/>
    </row>
    <row r="9" spans="1:19" hidden="1" x14ac:dyDescent="0.3">
      <c r="A9" s="39" t="s">
        <v>572</v>
      </c>
      <c r="B9" s="34" t="s">
        <v>573</v>
      </c>
      <c r="C9" s="36"/>
      <c r="D9" s="36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8"/>
    </row>
    <row r="10" spans="1:19" hidden="1" x14ac:dyDescent="0.3">
      <c r="A10" s="39" t="s">
        <v>574</v>
      </c>
      <c r="B10" s="40" t="s">
        <v>575</v>
      </c>
      <c r="C10" s="36"/>
      <c r="D10" s="36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</row>
    <row r="11" spans="1:19" hidden="1" x14ac:dyDescent="0.3">
      <c r="A11" s="39" t="s">
        <v>576</v>
      </c>
      <c r="B11" s="34" t="s">
        <v>577</v>
      </c>
      <c r="C11" s="36"/>
      <c r="D11" s="3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</row>
    <row r="12" spans="1:19" hidden="1" x14ac:dyDescent="0.3">
      <c r="A12" s="39" t="s">
        <v>578</v>
      </c>
      <c r="B12" s="34" t="s">
        <v>579</v>
      </c>
      <c r="C12" s="36"/>
      <c r="D12" s="36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8"/>
    </row>
    <row r="13" spans="1:19" hidden="1" x14ac:dyDescent="0.3">
      <c r="A13" s="41" t="s">
        <v>580</v>
      </c>
      <c r="B13" s="42" t="s">
        <v>581</v>
      </c>
      <c r="C13" s="36"/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/>
    </row>
    <row r="14" spans="1:19" hidden="1" x14ac:dyDescent="0.3">
      <c r="A14" s="39" t="s">
        <v>582</v>
      </c>
      <c r="B14" s="34" t="s">
        <v>583</v>
      </c>
      <c r="C14" s="36"/>
      <c r="D14" s="36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/>
    </row>
    <row r="15" spans="1:19" hidden="1" x14ac:dyDescent="0.3">
      <c r="A15" s="39" t="s">
        <v>584</v>
      </c>
      <c r="B15" s="34" t="s">
        <v>585</v>
      </c>
      <c r="C15" s="36"/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8"/>
    </row>
    <row r="16" spans="1:19" hidden="1" x14ac:dyDescent="0.3">
      <c r="A16" s="41" t="s">
        <v>586</v>
      </c>
      <c r="B16" s="42" t="s">
        <v>587</v>
      </c>
      <c r="C16" s="36"/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8"/>
    </row>
    <row r="17" spans="1:20" hidden="1" x14ac:dyDescent="0.3">
      <c r="A17" s="39" t="s">
        <v>588</v>
      </c>
      <c r="B17" s="34" t="s">
        <v>589</v>
      </c>
      <c r="C17" s="36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8"/>
    </row>
    <row r="18" spans="1:20" hidden="1" x14ac:dyDescent="0.3">
      <c r="A18" s="41" t="s">
        <v>590</v>
      </c>
      <c r="B18" s="42" t="s">
        <v>591</v>
      </c>
      <c r="C18" s="36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8"/>
    </row>
    <row r="19" spans="1:20" hidden="1" x14ac:dyDescent="0.3">
      <c r="A19" s="39" t="s">
        <v>592</v>
      </c>
      <c r="B19" s="34" t="s">
        <v>593</v>
      </c>
      <c r="C19" s="36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8"/>
    </row>
    <row r="20" spans="1:20" hidden="1" x14ac:dyDescent="0.3">
      <c r="A20" s="41" t="s">
        <v>594</v>
      </c>
      <c r="B20" s="42" t="s">
        <v>595</v>
      </c>
      <c r="C20" s="36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8"/>
    </row>
    <row r="21" spans="1:20" s="52" customFormat="1" x14ac:dyDescent="0.3">
      <c r="A21" s="43" t="s">
        <v>596</v>
      </c>
      <c r="B21" s="44" t="s">
        <v>597</v>
      </c>
      <c r="C21" s="45">
        <f>+C22+C26</f>
        <v>10600582680</v>
      </c>
      <c r="D21" s="45">
        <f>+D22+D26</f>
        <v>148831990</v>
      </c>
      <c r="E21" s="46">
        <f>+C21-D21</f>
        <v>10451750690</v>
      </c>
      <c r="F21" s="47">
        <f>+F22+F26</f>
        <v>3756563</v>
      </c>
      <c r="G21" s="46">
        <f t="shared" ref="G21:Q21" si="0">+G22+G26</f>
        <v>64577304</v>
      </c>
      <c r="H21" s="46">
        <f t="shared" si="0"/>
        <v>2047838960</v>
      </c>
      <c r="I21" s="46">
        <f>+I22+I26</f>
        <v>1197527152</v>
      </c>
      <c r="J21" s="48">
        <f>+J22+J26</f>
        <v>282322096</v>
      </c>
      <c r="K21" s="48">
        <f t="shared" si="0"/>
        <v>632565129</v>
      </c>
      <c r="L21" s="48">
        <f t="shared" si="0"/>
        <v>334934563</v>
      </c>
      <c r="M21" s="48">
        <f t="shared" si="0"/>
        <v>1105689238</v>
      </c>
      <c r="N21" s="48">
        <f t="shared" si="0"/>
        <v>276785272</v>
      </c>
      <c r="O21" s="48">
        <f t="shared" si="0"/>
        <v>0</v>
      </c>
      <c r="P21" s="48">
        <f t="shared" si="0"/>
        <v>0</v>
      </c>
      <c r="Q21" s="45">
        <f t="shared" si="0"/>
        <v>0</v>
      </c>
      <c r="R21" s="49">
        <f>SUM(F21:Q21)</f>
        <v>5945996277</v>
      </c>
      <c r="S21" s="50">
        <f>+R21/E21*100</f>
        <v>56.889955121958614</v>
      </c>
      <c r="T21" s="51"/>
    </row>
    <row r="22" spans="1:20" x14ac:dyDescent="0.3">
      <c r="A22" s="53" t="s">
        <v>598</v>
      </c>
      <c r="B22" s="54" t="s">
        <v>599</v>
      </c>
      <c r="C22" s="55">
        <f>+C23</f>
        <v>84402789</v>
      </c>
      <c r="D22" s="55">
        <f>+D23</f>
        <v>0</v>
      </c>
      <c r="E22" s="56">
        <f t="shared" ref="E22:E30" si="1">+C22+D22</f>
        <v>84402789</v>
      </c>
      <c r="F22" s="57">
        <f t="shared" ref="F22:Q22" si="2">+F23</f>
        <v>0</v>
      </c>
      <c r="G22" s="56">
        <f t="shared" si="2"/>
        <v>0</v>
      </c>
      <c r="H22" s="56">
        <f t="shared" si="2"/>
        <v>0</v>
      </c>
      <c r="I22" s="56">
        <f t="shared" si="2"/>
        <v>14206097</v>
      </c>
      <c r="J22" s="58">
        <f t="shared" si="2"/>
        <v>0</v>
      </c>
      <c r="K22" s="58">
        <f t="shared" si="2"/>
        <v>0</v>
      </c>
      <c r="L22" s="58">
        <f t="shared" si="2"/>
        <v>12083324</v>
      </c>
      <c r="M22" s="58">
        <f t="shared" si="2"/>
        <v>0</v>
      </c>
      <c r="N22" s="58">
        <f t="shared" si="2"/>
        <v>22944806</v>
      </c>
      <c r="O22" s="58">
        <f t="shared" si="2"/>
        <v>0</v>
      </c>
      <c r="P22" s="58">
        <f t="shared" si="2"/>
        <v>0</v>
      </c>
      <c r="Q22" s="55">
        <f t="shared" si="2"/>
        <v>0</v>
      </c>
      <c r="R22" s="59">
        <f t="shared" ref="R22:R25" si="3">SUM(F22:Q22)</f>
        <v>49234227</v>
      </c>
      <c r="S22" s="60">
        <f t="shared" ref="S22:S26" si="4">+R22/E22*100</f>
        <v>58.332464582420371</v>
      </c>
    </row>
    <row r="23" spans="1:20" x14ac:dyDescent="0.3">
      <c r="A23" s="53" t="s">
        <v>600</v>
      </c>
      <c r="B23" s="54" t="s">
        <v>601</v>
      </c>
      <c r="C23" s="55">
        <f>+C24+C25</f>
        <v>84402789</v>
      </c>
      <c r="D23" s="55">
        <f>+D24+D25</f>
        <v>0</v>
      </c>
      <c r="E23" s="56">
        <f t="shared" si="1"/>
        <v>84402789</v>
      </c>
      <c r="F23" s="57">
        <f>+F24+F25</f>
        <v>0</v>
      </c>
      <c r="G23" s="56">
        <f t="shared" ref="G23:Q23" si="5">+G24+G25</f>
        <v>0</v>
      </c>
      <c r="H23" s="56">
        <f t="shared" si="5"/>
        <v>0</v>
      </c>
      <c r="I23" s="56">
        <f t="shared" si="5"/>
        <v>14206097</v>
      </c>
      <c r="J23" s="58">
        <f t="shared" si="5"/>
        <v>0</v>
      </c>
      <c r="K23" s="58">
        <f>+K24+K25</f>
        <v>0</v>
      </c>
      <c r="L23" s="58">
        <f>+L24+L25</f>
        <v>12083324</v>
      </c>
      <c r="M23" s="58">
        <f t="shared" si="5"/>
        <v>0</v>
      </c>
      <c r="N23" s="58">
        <f t="shared" si="5"/>
        <v>22944806</v>
      </c>
      <c r="O23" s="58">
        <f t="shared" si="5"/>
        <v>0</v>
      </c>
      <c r="P23" s="58">
        <f t="shared" si="5"/>
        <v>0</v>
      </c>
      <c r="Q23" s="55">
        <f t="shared" si="5"/>
        <v>0</v>
      </c>
      <c r="R23" s="59">
        <f t="shared" si="3"/>
        <v>49234227</v>
      </c>
      <c r="S23" s="60">
        <f t="shared" si="4"/>
        <v>58.332464582420371</v>
      </c>
    </row>
    <row r="24" spans="1:20" x14ac:dyDescent="0.3">
      <c r="A24" s="61" t="s">
        <v>602</v>
      </c>
      <c r="B24" s="62" t="s">
        <v>603</v>
      </c>
      <c r="C24" s="63"/>
      <c r="D24" s="63"/>
      <c r="E24" s="64">
        <f t="shared" si="1"/>
        <v>0</v>
      </c>
      <c r="F24" s="65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3"/>
      <c r="R24" s="66">
        <f t="shared" si="3"/>
        <v>0</v>
      </c>
      <c r="S24" s="60">
        <v>0</v>
      </c>
    </row>
    <row r="25" spans="1:20" ht="15.6" x14ac:dyDescent="0.3">
      <c r="A25" s="61" t="s">
        <v>604</v>
      </c>
      <c r="B25" s="62" t="s">
        <v>605</v>
      </c>
      <c r="C25" s="63">
        <f>50874789+33528000</f>
        <v>84402789</v>
      </c>
      <c r="D25" s="63"/>
      <c r="E25" s="64">
        <f t="shared" si="1"/>
        <v>84402789</v>
      </c>
      <c r="F25" s="65"/>
      <c r="G25" s="64"/>
      <c r="H25" s="64"/>
      <c r="I25" s="64">
        <v>14206097</v>
      </c>
      <c r="J25" s="64"/>
      <c r="K25" s="64"/>
      <c r="L25" s="67">
        <v>12083324</v>
      </c>
      <c r="M25" s="64"/>
      <c r="N25" s="64">
        <v>22944806</v>
      </c>
      <c r="O25" s="64"/>
      <c r="P25" s="64"/>
      <c r="Q25" s="63"/>
      <c r="R25" s="66">
        <f t="shared" si="3"/>
        <v>49234227</v>
      </c>
      <c r="S25" s="60">
        <f t="shared" si="4"/>
        <v>58.332464582420371</v>
      </c>
      <c r="T25" s="67"/>
    </row>
    <row r="26" spans="1:20" x14ac:dyDescent="0.3">
      <c r="A26" s="61" t="s">
        <v>606</v>
      </c>
      <c r="B26" s="62" t="s">
        <v>607</v>
      </c>
      <c r="C26" s="63">
        <f>+C27+C29</f>
        <v>10516179891</v>
      </c>
      <c r="D26" s="63">
        <f>+D27+D29</f>
        <v>148831990</v>
      </c>
      <c r="E26" s="64">
        <f t="shared" si="1"/>
        <v>10665011881</v>
      </c>
      <c r="F26" s="65">
        <f>+F27+F29</f>
        <v>3756563</v>
      </c>
      <c r="G26" s="64">
        <f t="shared" ref="G26:Q26" si="6">+G27+G29</f>
        <v>64577304</v>
      </c>
      <c r="H26" s="64">
        <f t="shared" si="6"/>
        <v>2047838960</v>
      </c>
      <c r="I26" s="64">
        <f t="shared" si="6"/>
        <v>1183321055</v>
      </c>
      <c r="J26" s="64">
        <f t="shared" si="6"/>
        <v>282322096</v>
      </c>
      <c r="K26" s="64">
        <f t="shared" si="6"/>
        <v>632565129</v>
      </c>
      <c r="L26" s="64">
        <f>+L27+L29</f>
        <v>322851239</v>
      </c>
      <c r="M26" s="64">
        <f t="shared" si="6"/>
        <v>1105689238</v>
      </c>
      <c r="N26" s="64">
        <f t="shared" si="6"/>
        <v>253840466</v>
      </c>
      <c r="O26" s="64">
        <f t="shared" si="6"/>
        <v>0</v>
      </c>
      <c r="P26" s="64">
        <f t="shared" si="6"/>
        <v>0</v>
      </c>
      <c r="Q26" s="63">
        <f t="shared" si="6"/>
        <v>0</v>
      </c>
      <c r="R26" s="64">
        <f>+R27+R29</f>
        <v>5896762050</v>
      </c>
      <c r="S26" s="60">
        <f t="shared" si="4"/>
        <v>55.29072180880771</v>
      </c>
    </row>
    <row r="27" spans="1:20" x14ac:dyDescent="0.3">
      <c r="A27" s="61" t="s">
        <v>608</v>
      </c>
      <c r="B27" s="62" t="s">
        <v>609</v>
      </c>
      <c r="C27" s="63">
        <f>+C28</f>
        <v>0</v>
      </c>
      <c r="D27" s="63">
        <f>+D28</f>
        <v>0</v>
      </c>
      <c r="E27" s="64">
        <f t="shared" si="1"/>
        <v>0</v>
      </c>
      <c r="F27" s="65">
        <f>+F28</f>
        <v>0</v>
      </c>
      <c r="G27" s="64">
        <f t="shared" ref="G27:Q27" si="7">+G28</f>
        <v>0</v>
      </c>
      <c r="H27" s="64">
        <f t="shared" si="7"/>
        <v>0</v>
      </c>
      <c r="I27" s="64">
        <f t="shared" si="7"/>
        <v>0</v>
      </c>
      <c r="J27" s="64">
        <f t="shared" si="7"/>
        <v>0</v>
      </c>
      <c r="K27" s="64">
        <f t="shared" si="7"/>
        <v>0</v>
      </c>
      <c r="L27" s="64">
        <f t="shared" si="7"/>
        <v>0</v>
      </c>
      <c r="M27" s="64">
        <f t="shared" si="7"/>
        <v>0</v>
      </c>
      <c r="N27" s="64">
        <f>+N28+N29+N30</f>
        <v>253840466</v>
      </c>
      <c r="O27" s="64">
        <f>+O28+O29+O30</f>
        <v>0</v>
      </c>
      <c r="P27" s="64">
        <f>+P28+P29+P30</f>
        <v>0</v>
      </c>
      <c r="Q27" s="63">
        <f t="shared" si="7"/>
        <v>0</v>
      </c>
      <c r="R27" s="66">
        <f t="shared" ref="R27:R30" si="8">SUM(F27:Q27)</f>
        <v>253840466</v>
      </c>
      <c r="S27" s="60"/>
    </row>
    <row r="28" spans="1:20" x14ac:dyDescent="0.3">
      <c r="A28" s="61" t="s">
        <v>610</v>
      </c>
      <c r="B28" s="62" t="s">
        <v>611</v>
      </c>
      <c r="C28" s="63"/>
      <c r="D28" s="63"/>
      <c r="E28" s="64">
        <f t="shared" si="1"/>
        <v>0</v>
      </c>
      <c r="F28" s="65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3"/>
      <c r="R28" s="66">
        <f t="shared" si="8"/>
        <v>0</v>
      </c>
      <c r="S28" s="60">
        <v>0</v>
      </c>
    </row>
    <row r="29" spans="1:20" x14ac:dyDescent="0.3">
      <c r="A29" s="61" t="s">
        <v>612</v>
      </c>
      <c r="B29" s="62" t="s">
        <v>613</v>
      </c>
      <c r="C29" s="63">
        <f>+C30</f>
        <v>10516179891</v>
      </c>
      <c r="D29" s="63">
        <f>+D30</f>
        <v>148831990</v>
      </c>
      <c r="E29" s="64">
        <f t="shared" si="1"/>
        <v>10665011881</v>
      </c>
      <c r="F29" s="65">
        <f>+F30</f>
        <v>3756563</v>
      </c>
      <c r="G29" s="64">
        <f t="shared" ref="G29:L29" si="9">+G30</f>
        <v>64577304</v>
      </c>
      <c r="H29" s="64">
        <f t="shared" si="9"/>
        <v>2047838960</v>
      </c>
      <c r="I29" s="64">
        <f t="shared" si="9"/>
        <v>1183321055</v>
      </c>
      <c r="J29" s="64">
        <f t="shared" si="9"/>
        <v>282322096</v>
      </c>
      <c r="K29" s="64">
        <f t="shared" si="9"/>
        <v>632565129</v>
      </c>
      <c r="L29" s="64">
        <f t="shared" si="9"/>
        <v>322851239</v>
      </c>
      <c r="M29" s="64">
        <f>+M30</f>
        <v>1105689238</v>
      </c>
      <c r="N29" s="64"/>
      <c r="O29" s="64"/>
      <c r="P29" s="64"/>
      <c r="Q29" s="63">
        <f>+Q30</f>
        <v>0</v>
      </c>
      <c r="R29" s="66">
        <f t="shared" si="8"/>
        <v>5642921584</v>
      </c>
      <c r="S29" s="60">
        <f>+R29/E29*100</f>
        <v>52.910598196829142</v>
      </c>
    </row>
    <row r="30" spans="1:20" ht="15.6" x14ac:dyDescent="0.3">
      <c r="A30" s="61" t="s">
        <v>551</v>
      </c>
      <c r="B30" s="62" t="s">
        <v>614</v>
      </c>
      <c r="C30" s="63">
        <f>8800142246+1716037645</f>
        <v>10516179891</v>
      </c>
      <c r="D30" s="63">
        <f>15600000+5897350+49504000+1314760+280+76515600</f>
        <v>148831990</v>
      </c>
      <c r="E30" s="64">
        <f t="shared" si="1"/>
        <v>10665011881</v>
      </c>
      <c r="F30" s="65">
        <v>3756563</v>
      </c>
      <c r="G30" s="64">
        <v>64577304</v>
      </c>
      <c r="H30" s="64">
        <f>1182838960+865000000</f>
        <v>2047838960</v>
      </c>
      <c r="I30" s="64">
        <f>947245014+236076041</f>
        <v>1183321055</v>
      </c>
      <c r="J30" s="64">
        <f>234235148+48086948</f>
        <v>282322096</v>
      </c>
      <c r="K30" s="64">
        <f>343376966+289188163</f>
        <v>632565129</v>
      </c>
      <c r="L30" s="68">
        <f>316317245+6533994</f>
        <v>322851239</v>
      </c>
      <c r="M30" s="64">
        <v>1105689238</v>
      </c>
      <c r="N30" s="64">
        <v>253840466</v>
      </c>
      <c r="O30" s="64"/>
      <c r="P30" s="64"/>
      <c r="Q30" s="63"/>
      <c r="R30" s="66">
        <f t="shared" si="8"/>
        <v>5896762050</v>
      </c>
      <c r="S30" s="60">
        <f>+R30/E30*100</f>
        <v>55.29072180880771</v>
      </c>
    </row>
    <row r="31" spans="1:20" x14ac:dyDescent="0.3">
      <c r="A31" s="69" t="s">
        <v>615</v>
      </c>
      <c r="B31" s="54"/>
      <c r="C31" s="55">
        <f>+C21</f>
        <v>10600582680</v>
      </c>
      <c r="D31" s="55">
        <f>+D21</f>
        <v>148831990</v>
      </c>
      <c r="E31" s="56">
        <f t="shared" ref="E31:Q31" si="10">+E21</f>
        <v>10451750690</v>
      </c>
      <c r="F31" s="70">
        <f t="shared" si="10"/>
        <v>3756563</v>
      </c>
      <c r="G31" s="56">
        <f t="shared" si="10"/>
        <v>64577304</v>
      </c>
      <c r="H31" s="56">
        <f>+H21</f>
        <v>2047838960</v>
      </c>
      <c r="I31" s="56">
        <f>+I21</f>
        <v>1197527152</v>
      </c>
      <c r="J31" s="56">
        <f t="shared" si="10"/>
        <v>282322096</v>
      </c>
      <c r="K31" s="56">
        <f t="shared" si="10"/>
        <v>632565129</v>
      </c>
      <c r="L31" s="56">
        <f t="shared" si="10"/>
        <v>334934563</v>
      </c>
      <c r="M31" s="56">
        <f t="shared" si="10"/>
        <v>1105689238</v>
      </c>
      <c r="N31" s="56">
        <f t="shared" si="10"/>
        <v>276785272</v>
      </c>
      <c r="O31" s="56">
        <f t="shared" si="10"/>
        <v>0</v>
      </c>
      <c r="P31" s="56">
        <f t="shared" si="10"/>
        <v>0</v>
      </c>
      <c r="Q31" s="55">
        <f t="shared" si="10"/>
        <v>0</v>
      </c>
      <c r="R31" s="56">
        <f>+R21</f>
        <v>5945996277</v>
      </c>
      <c r="S31" s="60">
        <f>+R31/E31*100</f>
        <v>56.889955121958614</v>
      </c>
    </row>
    <row r="32" spans="1:20" hidden="1" x14ac:dyDescent="0.3">
      <c r="A32" s="54"/>
      <c r="B32" s="54"/>
      <c r="C32" s="55"/>
      <c r="D32" s="55"/>
      <c r="E32" s="56"/>
      <c r="F32" s="70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5"/>
      <c r="R32" s="56"/>
      <c r="S32" s="71"/>
    </row>
    <row r="33" spans="1:21" s="52" customFormat="1" x14ac:dyDescent="0.3">
      <c r="A33" s="69" t="s">
        <v>616</v>
      </c>
      <c r="B33" s="44"/>
      <c r="C33" s="45">
        <f>+C31</f>
        <v>10600582680</v>
      </c>
      <c r="D33" s="45">
        <f t="shared" ref="D33:Q33" si="11">+D31</f>
        <v>148831990</v>
      </c>
      <c r="E33" s="46">
        <f t="shared" si="11"/>
        <v>10451750690</v>
      </c>
      <c r="F33" s="72">
        <f t="shared" si="11"/>
        <v>3756563</v>
      </c>
      <c r="G33" s="46">
        <f t="shared" si="11"/>
        <v>64577304</v>
      </c>
      <c r="H33" s="46">
        <f t="shared" si="11"/>
        <v>2047838960</v>
      </c>
      <c r="I33" s="46">
        <f t="shared" si="11"/>
        <v>1197527152</v>
      </c>
      <c r="J33" s="46">
        <f t="shared" si="11"/>
        <v>282322096</v>
      </c>
      <c r="K33" s="46">
        <f t="shared" si="11"/>
        <v>632565129</v>
      </c>
      <c r="L33" s="46">
        <f t="shared" si="11"/>
        <v>334934563</v>
      </c>
      <c r="M33" s="46">
        <f t="shared" si="11"/>
        <v>1105689238</v>
      </c>
      <c r="N33" s="46">
        <f t="shared" si="11"/>
        <v>276785272</v>
      </c>
      <c r="O33" s="46">
        <f t="shared" si="11"/>
        <v>0</v>
      </c>
      <c r="P33" s="46">
        <f t="shared" si="11"/>
        <v>0</v>
      </c>
      <c r="Q33" s="45">
        <f t="shared" si="11"/>
        <v>0</v>
      </c>
      <c r="R33" s="49">
        <f>SUM(F33:Q33)</f>
        <v>5945996277</v>
      </c>
      <c r="S33" s="50">
        <f>+R33/E33*100</f>
        <v>56.889955121958614</v>
      </c>
      <c r="T33" s="51"/>
    </row>
    <row r="34" spans="1:21" hidden="1" x14ac:dyDescent="0.3">
      <c r="A34" s="69"/>
      <c r="B34" s="54"/>
      <c r="C34" s="55"/>
      <c r="D34" s="73"/>
      <c r="E34" s="56"/>
      <c r="F34" s="70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5"/>
      <c r="R34" s="59"/>
      <c r="S34" s="71"/>
    </row>
    <row r="35" spans="1:21" x14ac:dyDescent="0.3">
      <c r="A35" s="61" t="s">
        <v>617</v>
      </c>
      <c r="B35" s="74" t="s">
        <v>618</v>
      </c>
      <c r="C35" s="63">
        <f>+C36</f>
        <v>64290372274</v>
      </c>
      <c r="D35" s="63">
        <f>+D36</f>
        <v>839521416</v>
      </c>
      <c r="E35" s="64">
        <f>+C35-D35</f>
        <v>63450850858</v>
      </c>
      <c r="F35" s="65">
        <f>+F36</f>
        <v>2010279828</v>
      </c>
      <c r="G35" s="64">
        <f>+G36</f>
        <v>7237678446</v>
      </c>
      <c r="H35" s="64">
        <f t="shared" ref="H35:R36" si="12">+H36</f>
        <v>16253973491</v>
      </c>
      <c r="I35" s="64">
        <f t="shared" si="12"/>
        <v>9671611760</v>
      </c>
      <c r="J35" s="75">
        <f t="shared" si="12"/>
        <v>5904360101</v>
      </c>
      <c r="K35" s="76">
        <f t="shared" si="12"/>
        <v>3818849746</v>
      </c>
      <c r="L35" s="75">
        <f t="shared" si="12"/>
        <v>4630722167</v>
      </c>
      <c r="M35" s="76">
        <f t="shared" si="12"/>
        <v>2700558593</v>
      </c>
      <c r="N35" s="75">
        <f t="shared" si="12"/>
        <v>2314583213</v>
      </c>
      <c r="O35" s="76">
        <f t="shared" si="12"/>
        <v>0</v>
      </c>
      <c r="P35" s="75">
        <f t="shared" si="12"/>
        <v>0</v>
      </c>
      <c r="Q35" s="63">
        <f t="shared" si="12"/>
        <v>0</v>
      </c>
      <c r="R35" s="64">
        <f t="shared" si="12"/>
        <v>54542617345</v>
      </c>
      <c r="S35" s="77">
        <f t="shared" ref="S35:S38" si="13">+R35/E35*100</f>
        <v>85.960419139317452</v>
      </c>
    </row>
    <row r="36" spans="1:21" ht="15.6" x14ac:dyDescent="0.3">
      <c r="A36" s="61" t="s">
        <v>619</v>
      </c>
      <c r="B36" s="62" t="s">
        <v>620</v>
      </c>
      <c r="C36" s="63">
        <f>+C37</f>
        <v>64290372274</v>
      </c>
      <c r="D36" s="78">
        <f>+D37</f>
        <v>839521416</v>
      </c>
      <c r="E36" s="64">
        <f>+C36-D36</f>
        <v>63450850858</v>
      </c>
      <c r="F36" s="65">
        <f>+F37</f>
        <v>2010279828</v>
      </c>
      <c r="G36" s="65">
        <f>+G37</f>
        <v>7237678446</v>
      </c>
      <c r="H36" s="64">
        <f t="shared" si="12"/>
        <v>16253973491</v>
      </c>
      <c r="I36" s="64">
        <f t="shared" si="12"/>
        <v>9671611760</v>
      </c>
      <c r="J36" s="75">
        <f t="shared" si="12"/>
        <v>5904360101</v>
      </c>
      <c r="K36" s="76">
        <f t="shared" si="12"/>
        <v>3818849746</v>
      </c>
      <c r="L36" s="75">
        <f t="shared" si="12"/>
        <v>4630722167</v>
      </c>
      <c r="M36" s="76">
        <f t="shared" si="12"/>
        <v>2700558593</v>
      </c>
      <c r="N36" s="75">
        <f t="shared" si="12"/>
        <v>2314583213</v>
      </c>
      <c r="O36" s="76">
        <f t="shared" si="12"/>
        <v>0</v>
      </c>
      <c r="P36" s="75">
        <f t="shared" si="12"/>
        <v>0</v>
      </c>
      <c r="Q36" s="63">
        <f t="shared" si="12"/>
        <v>0</v>
      </c>
      <c r="R36" s="64">
        <f t="shared" si="12"/>
        <v>54542617345</v>
      </c>
      <c r="S36" s="77">
        <f t="shared" si="13"/>
        <v>85.960419139317452</v>
      </c>
      <c r="U36" s="67"/>
    </row>
    <row r="37" spans="1:21" ht="15.6" x14ac:dyDescent="0.3">
      <c r="A37" s="61" t="s">
        <v>621</v>
      </c>
      <c r="B37" s="62" t="s">
        <v>622</v>
      </c>
      <c r="C37" s="63">
        <v>64290372274</v>
      </c>
      <c r="D37" s="63">
        <f>1+8460018+132283332+195335179+7964803+185160982+204675274+105641827</f>
        <v>839521416</v>
      </c>
      <c r="E37" s="64">
        <f>+C37-D37</f>
        <v>63450850858</v>
      </c>
      <c r="F37" s="79">
        <v>2010279828</v>
      </c>
      <c r="G37" s="63">
        <v>7237678446</v>
      </c>
      <c r="H37" s="64">
        <v>16253973491</v>
      </c>
      <c r="I37" s="64">
        <v>9671611760</v>
      </c>
      <c r="J37" s="64">
        <v>5904360101</v>
      </c>
      <c r="K37" s="80">
        <v>3818849746</v>
      </c>
      <c r="L37" s="68">
        <v>4630722167</v>
      </c>
      <c r="M37" s="76">
        <v>2700558593</v>
      </c>
      <c r="N37" s="64">
        <v>2314583213</v>
      </c>
      <c r="O37" s="64"/>
      <c r="P37" s="64"/>
      <c r="Q37" s="63"/>
      <c r="R37" s="66">
        <f>SUM(F37:Q37)</f>
        <v>54542617345</v>
      </c>
      <c r="S37" s="77">
        <f t="shared" si="13"/>
        <v>85.960419139317452</v>
      </c>
    </row>
    <row r="38" spans="1:21" s="52" customFormat="1" x14ac:dyDescent="0.3">
      <c r="A38" s="69" t="s">
        <v>615</v>
      </c>
      <c r="B38" s="44"/>
      <c r="C38" s="45">
        <f>+C35</f>
        <v>64290372274</v>
      </c>
      <c r="D38" s="45">
        <f>+D35</f>
        <v>839521416</v>
      </c>
      <c r="E38" s="46">
        <f t="shared" ref="E38:R38" si="14">+E35</f>
        <v>63450850858</v>
      </c>
      <c r="F38" s="72">
        <f t="shared" si="14"/>
        <v>2010279828</v>
      </c>
      <c r="G38" s="46">
        <f t="shared" si="14"/>
        <v>7237678446</v>
      </c>
      <c r="H38" s="46">
        <f t="shared" si="14"/>
        <v>16253973491</v>
      </c>
      <c r="I38" s="46">
        <f>+I35</f>
        <v>9671611760</v>
      </c>
      <c r="J38" s="81">
        <f t="shared" si="14"/>
        <v>5904360101</v>
      </c>
      <c r="K38" s="82">
        <f t="shared" si="14"/>
        <v>3818849746</v>
      </c>
      <c r="L38" s="81">
        <f t="shared" si="14"/>
        <v>4630722167</v>
      </c>
      <c r="M38" s="82">
        <f t="shared" si="14"/>
        <v>2700558593</v>
      </c>
      <c r="N38" s="81">
        <f t="shared" si="14"/>
        <v>2314583213</v>
      </c>
      <c r="O38" s="81">
        <f t="shared" si="14"/>
        <v>0</v>
      </c>
      <c r="P38" s="81">
        <f t="shared" si="14"/>
        <v>0</v>
      </c>
      <c r="Q38" s="45">
        <f t="shared" si="14"/>
        <v>0</v>
      </c>
      <c r="R38" s="46">
        <f t="shared" si="14"/>
        <v>54542617345</v>
      </c>
      <c r="S38" s="50">
        <f t="shared" si="13"/>
        <v>85.960419139317452</v>
      </c>
      <c r="T38" s="83"/>
    </row>
    <row r="39" spans="1:21" s="52" customFormat="1" hidden="1" x14ac:dyDescent="0.3">
      <c r="A39" s="44"/>
      <c r="B39" s="44"/>
      <c r="C39" s="45"/>
      <c r="D39" s="45"/>
      <c r="E39" s="46"/>
      <c r="F39" s="72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5"/>
      <c r="R39" s="46"/>
      <c r="S39" s="84"/>
      <c r="T39" s="51"/>
    </row>
    <row r="40" spans="1:21" s="52" customFormat="1" x14ac:dyDescent="0.3">
      <c r="A40" s="69" t="s">
        <v>623</v>
      </c>
      <c r="B40" s="44"/>
      <c r="C40" s="45">
        <f>+C38</f>
        <v>64290372274</v>
      </c>
      <c r="D40" s="45">
        <f>+D38</f>
        <v>839521416</v>
      </c>
      <c r="E40" s="46">
        <f>+C40-D40</f>
        <v>63450850858</v>
      </c>
      <c r="F40" s="72">
        <f t="shared" ref="F40:R40" si="15">+F38</f>
        <v>2010279828</v>
      </c>
      <c r="G40" s="46">
        <f t="shared" si="15"/>
        <v>7237678446</v>
      </c>
      <c r="H40" s="46">
        <f t="shared" si="15"/>
        <v>16253973491</v>
      </c>
      <c r="I40" s="46">
        <f t="shared" si="15"/>
        <v>9671611760</v>
      </c>
      <c r="J40" s="46">
        <f t="shared" si="15"/>
        <v>5904360101</v>
      </c>
      <c r="K40" s="46">
        <f t="shared" si="15"/>
        <v>3818849746</v>
      </c>
      <c r="L40" s="46">
        <f t="shared" si="15"/>
        <v>4630722167</v>
      </c>
      <c r="M40" s="46">
        <f t="shared" si="15"/>
        <v>2700558593</v>
      </c>
      <c r="N40" s="46">
        <f t="shared" si="15"/>
        <v>2314583213</v>
      </c>
      <c r="O40" s="46">
        <f t="shared" si="15"/>
        <v>0</v>
      </c>
      <c r="P40" s="46">
        <f t="shared" si="15"/>
        <v>0</v>
      </c>
      <c r="Q40" s="45">
        <f t="shared" si="15"/>
        <v>0</v>
      </c>
      <c r="R40" s="46">
        <f t="shared" si="15"/>
        <v>54542617345</v>
      </c>
      <c r="S40" s="50">
        <f>+R40/E40*100</f>
        <v>85.960419139317452</v>
      </c>
      <c r="T40" s="51"/>
    </row>
    <row r="41" spans="1:21" s="52" customFormat="1" x14ac:dyDescent="0.3">
      <c r="A41" s="69" t="s">
        <v>624</v>
      </c>
      <c r="B41" s="44"/>
      <c r="C41" s="45">
        <f>+C33+C40</f>
        <v>74890954954</v>
      </c>
      <c r="D41" s="45">
        <f>+D33+D40</f>
        <v>988353406</v>
      </c>
      <c r="E41" s="46">
        <f t="shared" ref="E41:H41" si="16">+E33+E40</f>
        <v>73902601548</v>
      </c>
      <c r="F41" s="72">
        <f t="shared" si="16"/>
        <v>2014036391</v>
      </c>
      <c r="G41" s="46">
        <f t="shared" si="16"/>
        <v>7302255750</v>
      </c>
      <c r="H41" s="46">
        <f t="shared" si="16"/>
        <v>18301812451</v>
      </c>
      <c r="I41" s="46">
        <f>+I33+I40</f>
        <v>10869138912</v>
      </c>
      <c r="J41" s="48">
        <f t="shared" ref="J41:K41" si="17">+J33+J40</f>
        <v>6186682197</v>
      </c>
      <c r="K41" s="45">
        <f t="shared" si="17"/>
        <v>4451414875</v>
      </c>
      <c r="L41" s="48">
        <f>+L33+L40</f>
        <v>4965656730</v>
      </c>
      <c r="M41" s="45">
        <f t="shared" ref="M41:R41" si="18">+M33+M40</f>
        <v>3806247831</v>
      </c>
      <c r="N41" s="48">
        <f t="shared" si="18"/>
        <v>2591368485</v>
      </c>
      <c r="O41" s="48">
        <f t="shared" si="18"/>
        <v>0</v>
      </c>
      <c r="P41" s="48">
        <f t="shared" si="18"/>
        <v>0</v>
      </c>
      <c r="Q41" s="45">
        <f t="shared" si="18"/>
        <v>0</v>
      </c>
      <c r="R41" s="46">
        <f t="shared" si="18"/>
        <v>60488613622</v>
      </c>
      <c r="S41" s="50">
        <f>+R41/E41*100</f>
        <v>81.849099158860369</v>
      </c>
      <c r="T41" s="51"/>
    </row>
    <row r="42" spans="1:21" x14ac:dyDescent="0.3">
      <c r="M42" s="26"/>
      <c r="R42" s="85"/>
    </row>
    <row r="43" spans="1:21" x14ac:dyDescent="0.3">
      <c r="R43" s="85"/>
    </row>
    <row r="44" spans="1:21" x14ac:dyDescent="0.3">
      <c r="R44" s="85"/>
    </row>
    <row r="45" spans="1:21" x14ac:dyDescent="0.3">
      <c r="R45" s="85"/>
    </row>
    <row r="46" spans="1:21" x14ac:dyDescent="0.3">
      <c r="R46" s="85"/>
    </row>
    <row r="47" spans="1:21" x14ac:dyDescent="0.3">
      <c r="R47" s="85"/>
    </row>
    <row r="48" spans="1:21" x14ac:dyDescent="0.3">
      <c r="R48" s="85"/>
    </row>
    <row r="49" spans="2:18" x14ac:dyDescent="0.3">
      <c r="B49" s="26"/>
      <c r="C49" s="86"/>
      <c r="D49" s="26"/>
    </row>
    <row r="51" spans="2:18" ht="19.5" customHeight="1" x14ac:dyDescent="0.3">
      <c r="B51" s="102" t="s">
        <v>542</v>
      </c>
      <c r="C51" s="102"/>
      <c r="D51" s="26"/>
      <c r="E51" s="103" t="s">
        <v>544</v>
      </c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</row>
    <row r="52" spans="2:18" ht="15.75" customHeight="1" x14ac:dyDescent="0.3">
      <c r="B52" s="104" t="s">
        <v>625</v>
      </c>
      <c r="C52" s="104"/>
      <c r="E52" s="105" t="s">
        <v>626</v>
      </c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</row>
  </sheetData>
  <mergeCells count="4">
    <mergeCell ref="B51:C51"/>
    <mergeCell ref="E51:R51"/>
    <mergeCell ref="B52:C52"/>
    <mergeCell ref="E52:R52"/>
  </mergeCell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2801D-D733-4B4A-BF83-61081BA57312}">
  <dimension ref="A1:M197"/>
  <sheetViews>
    <sheetView workbookViewId="0">
      <selection activeCell="B10" sqref="B10"/>
    </sheetView>
  </sheetViews>
  <sheetFormatPr baseColWidth="10" defaultRowHeight="13.2" x14ac:dyDescent="0.25"/>
  <cols>
    <col min="1" max="1" width="8.109375" style="88" bestFit="1" customWidth="1"/>
    <col min="2" max="2" width="25.5546875" style="88" bestFit="1" customWidth="1"/>
    <col min="3" max="3" width="46.21875" style="88" bestFit="1" customWidth="1"/>
    <col min="4" max="4" width="17.21875" style="88" bestFit="1" customWidth="1"/>
    <col min="5" max="5" width="14.77734375" style="88" bestFit="1" customWidth="1"/>
    <col min="6" max="6" width="21.5546875" style="88" bestFit="1" customWidth="1"/>
    <col min="7" max="7" width="15.5546875" style="88" bestFit="1" customWidth="1"/>
    <col min="8" max="8" width="19.109375" style="88" bestFit="1" customWidth="1"/>
    <col min="9" max="9" width="24.88671875" style="88" bestFit="1" customWidth="1"/>
    <col min="10" max="10" width="20.109375" style="88" bestFit="1" customWidth="1"/>
    <col min="11" max="11" width="25.6640625" style="88" bestFit="1" customWidth="1"/>
    <col min="12" max="12" width="15.6640625" style="88" bestFit="1" customWidth="1"/>
    <col min="13" max="13" width="20.109375" style="88" bestFit="1" customWidth="1"/>
    <col min="14" max="16384" width="11.5546875" style="88"/>
  </cols>
  <sheetData>
    <row r="1" spans="1:13" x14ac:dyDescent="0.25">
      <c r="A1" s="87" t="s">
        <v>627</v>
      </c>
      <c r="B1" s="87" t="s">
        <v>628</v>
      </c>
      <c r="C1" s="87" t="s">
        <v>629</v>
      </c>
      <c r="D1" s="87" t="s">
        <v>630</v>
      </c>
      <c r="E1" s="87" t="s">
        <v>631</v>
      </c>
      <c r="F1" s="87" t="s">
        <v>632</v>
      </c>
      <c r="G1" s="87" t="s">
        <v>633</v>
      </c>
      <c r="H1" s="87" t="s">
        <v>634</v>
      </c>
      <c r="I1" s="87" t="s">
        <v>635</v>
      </c>
      <c r="J1" s="87" t="s">
        <v>636</v>
      </c>
      <c r="K1" s="87" t="s">
        <v>637</v>
      </c>
      <c r="L1" s="87" t="s">
        <v>638</v>
      </c>
      <c r="M1" s="87" t="s">
        <v>636</v>
      </c>
    </row>
    <row r="2" spans="1:13" x14ac:dyDescent="0.25">
      <c r="A2" s="88" t="s">
        <v>639</v>
      </c>
      <c r="B2" s="88" t="s">
        <v>640</v>
      </c>
      <c r="C2" s="88" t="s">
        <v>641</v>
      </c>
      <c r="D2" s="89">
        <v>74890954954</v>
      </c>
      <c r="E2" s="89">
        <v>-182157427</v>
      </c>
      <c r="F2" s="89">
        <v>-988353406</v>
      </c>
      <c r="G2" s="89">
        <v>73902601548</v>
      </c>
      <c r="H2" s="89">
        <v>2591368485</v>
      </c>
      <c r="I2" s="89">
        <v>60488613622</v>
      </c>
      <c r="J2" s="90">
        <v>81.849999999999994</v>
      </c>
      <c r="K2" s="89">
        <v>13413987926</v>
      </c>
      <c r="M2" s="90">
        <v>0</v>
      </c>
    </row>
    <row r="3" spans="1:13" x14ac:dyDescent="0.25">
      <c r="A3" s="88" t="s">
        <v>639</v>
      </c>
      <c r="B3" s="88" t="s">
        <v>23</v>
      </c>
      <c r="C3" s="88" t="s">
        <v>24</v>
      </c>
      <c r="D3" s="89">
        <v>74890954954</v>
      </c>
      <c r="E3" s="89">
        <v>-182157427</v>
      </c>
      <c r="F3" s="89">
        <v>-988353406</v>
      </c>
      <c r="G3" s="89">
        <v>73902601548</v>
      </c>
      <c r="H3" s="89">
        <v>2591368485</v>
      </c>
      <c r="I3" s="89">
        <v>60488613622</v>
      </c>
      <c r="J3" s="90">
        <v>81.849999999999994</v>
      </c>
      <c r="K3" s="89">
        <v>13413987926</v>
      </c>
      <c r="L3" s="88" t="s">
        <v>642</v>
      </c>
      <c r="M3" s="90">
        <v>0</v>
      </c>
    </row>
    <row r="4" spans="1:13" x14ac:dyDescent="0.25">
      <c r="A4" s="88" t="s">
        <v>639</v>
      </c>
      <c r="B4" s="88" t="s">
        <v>25</v>
      </c>
      <c r="C4" s="88" t="s">
        <v>26</v>
      </c>
      <c r="D4" s="89">
        <v>5776198110</v>
      </c>
      <c r="E4" s="89">
        <v>-70831949</v>
      </c>
      <c r="F4" s="89">
        <v>-132639584</v>
      </c>
      <c r="G4" s="89">
        <v>5643558526</v>
      </c>
      <c r="H4" s="89">
        <v>85901802</v>
      </c>
      <c r="I4" s="89">
        <v>3727278956</v>
      </c>
      <c r="J4" s="90">
        <v>66.040000000000006</v>
      </c>
      <c r="K4" s="89">
        <v>1916279570</v>
      </c>
      <c r="L4" s="88" t="s">
        <v>642</v>
      </c>
      <c r="M4" s="90">
        <v>0</v>
      </c>
    </row>
    <row r="5" spans="1:13" x14ac:dyDescent="0.25">
      <c r="A5" s="88" t="s">
        <v>639</v>
      </c>
      <c r="B5" s="88" t="s">
        <v>27</v>
      </c>
      <c r="C5" s="88" t="s">
        <v>28</v>
      </c>
      <c r="D5" s="89">
        <v>10423349</v>
      </c>
      <c r="E5" s="89">
        <v>0</v>
      </c>
      <c r="F5" s="89">
        <v>-268220</v>
      </c>
      <c r="G5" s="89">
        <v>10155129</v>
      </c>
      <c r="H5" s="89">
        <v>0</v>
      </c>
      <c r="I5" s="89">
        <v>10155129</v>
      </c>
      <c r="J5" s="90">
        <v>100</v>
      </c>
      <c r="K5" s="89">
        <v>0</v>
      </c>
      <c r="L5" s="88" t="s">
        <v>642</v>
      </c>
      <c r="M5" s="90">
        <v>0</v>
      </c>
    </row>
    <row r="6" spans="1:13" x14ac:dyDescent="0.25">
      <c r="A6" s="88" t="s">
        <v>639</v>
      </c>
      <c r="B6" s="88" t="s">
        <v>29</v>
      </c>
      <c r="C6" s="88" t="s">
        <v>30</v>
      </c>
      <c r="D6" s="89">
        <v>10234555</v>
      </c>
      <c r="E6" s="89">
        <v>0</v>
      </c>
      <c r="F6" s="89">
        <v>-79426</v>
      </c>
      <c r="G6" s="89">
        <v>10155129</v>
      </c>
      <c r="H6" s="89">
        <v>0</v>
      </c>
      <c r="I6" s="89">
        <v>10155129</v>
      </c>
      <c r="J6" s="90">
        <v>100</v>
      </c>
      <c r="K6" s="89">
        <v>0</v>
      </c>
      <c r="L6" s="88" t="s">
        <v>642</v>
      </c>
      <c r="M6" s="90">
        <v>0</v>
      </c>
    </row>
    <row r="7" spans="1:13" x14ac:dyDescent="0.25">
      <c r="A7" s="88" t="s">
        <v>639</v>
      </c>
      <c r="B7" s="88" t="s">
        <v>31</v>
      </c>
      <c r="C7" s="88" t="s">
        <v>32</v>
      </c>
      <c r="D7" s="89">
        <v>10155132</v>
      </c>
      <c r="E7" s="89">
        <v>0</v>
      </c>
      <c r="F7" s="89">
        <v>-3</v>
      </c>
      <c r="G7" s="89">
        <v>10155129</v>
      </c>
      <c r="H7" s="89">
        <v>0</v>
      </c>
      <c r="I7" s="89">
        <v>10155129</v>
      </c>
      <c r="J7" s="90">
        <v>100</v>
      </c>
      <c r="K7" s="89">
        <v>0</v>
      </c>
      <c r="L7" s="88" t="s">
        <v>642</v>
      </c>
      <c r="M7" s="90">
        <v>0</v>
      </c>
    </row>
    <row r="8" spans="1:13" x14ac:dyDescent="0.25">
      <c r="A8" s="88" t="s">
        <v>639</v>
      </c>
      <c r="B8" s="88" t="s">
        <v>33</v>
      </c>
      <c r="C8" s="88" t="s">
        <v>34</v>
      </c>
      <c r="D8" s="89">
        <v>10155132</v>
      </c>
      <c r="E8" s="89">
        <v>0</v>
      </c>
      <c r="F8" s="89">
        <v>-3</v>
      </c>
      <c r="G8" s="89">
        <v>10155129</v>
      </c>
      <c r="H8" s="89">
        <v>0</v>
      </c>
      <c r="I8" s="89">
        <v>10155129</v>
      </c>
      <c r="J8" s="90">
        <v>100</v>
      </c>
      <c r="K8" s="89">
        <v>0</v>
      </c>
      <c r="L8" s="88" t="s">
        <v>642</v>
      </c>
      <c r="M8" s="90">
        <v>0</v>
      </c>
    </row>
    <row r="9" spans="1:13" x14ac:dyDescent="0.25">
      <c r="A9" s="88" t="s">
        <v>639</v>
      </c>
      <c r="B9" s="88" t="s">
        <v>35</v>
      </c>
      <c r="C9" s="88" t="s">
        <v>36</v>
      </c>
      <c r="D9" s="89">
        <v>7545332</v>
      </c>
      <c r="E9" s="89">
        <v>0</v>
      </c>
      <c r="F9" s="89">
        <v>-3</v>
      </c>
      <c r="G9" s="89">
        <v>7545329</v>
      </c>
      <c r="H9" s="89">
        <v>0</v>
      </c>
      <c r="I9" s="89">
        <v>7545329</v>
      </c>
      <c r="J9" s="90">
        <v>100</v>
      </c>
      <c r="K9" s="89">
        <v>0</v>
      </c>
      <c r="L9" s="88" t="s">
        <v>642</v>
      </c>
      <c r="M9" s="90">
        <v>0</v>
      </c>
    </row>
    <row r="10" spans="1:13" x14ac:dyDescent="0.25">
      <c r="A10" s="88" t="s">
        <v>639</v>
      </c>
      <c r="B10" s="88" t="s">
        <v>37</v>
      </c>
      <c r="C10" s="88" t="s">
        <v>38</v>
      </c>
      <c r="D10" s="89">
        <v>2609800</v>
      </c>
      <c r="E10" s="89">
        <v>0</v>
      </c>
      <c r="F10" s="89">
        <v>0</v>
      </c>
      <c r="G10" s="89">
        <v>2609800</v>
      </c>
      <c r="H10" s="89">
        <v>0</v>
      </c>
      <c r="I10" s="89">
        <v>2609800</v>
      </c>
      <c r="J10" s="90">
        <v>100</v>
      </c>
      <c r="K10" s="89">
        <v>0</v>
      </c>
      <c r="L10" s="88" t="s">
        <v>642</v>
      </c>
      <c r="M10" s="90">
        <v>0</v>
      </c>
    </row>
    <row r="11" spans="1:13" x14ac:dyDescent="0.25">
      <c r="A11" s="88" t="s">
        <v>639</v>
      </c>
      <c r="B11" s="88" t="s">
        <v>63</v>
      </c>
      <c r="C11" s="88" t="s">
        <v>64</v>
      </c>
      <c r="D11" s="89">
        <v>1602</v>
      </c>
      <c r="E11" s="89">
        <v>0</v>
      </c>
      <c r="F11" s="89">
        <v>-1602</v>
      </c>
      <c r="G11" s="89">
        <v>0</v>
      </c>
      <c r="H11" s="89">
        <v>0</v>
      </c>
      <c r="I11" s="89">
        <v>0</v>
      </c>
      <c r="J11" s="90">
        <v>0</v>
      </c>
      <c r="K11" s="89">
        <v>0</v>
      </c>
      <c r="L11" s="88" t="s">
        <v>642</v>
      </c>
      <c r="M11" s="90">
        <v>0</v>
      </c>
    </row>
    <row r="12" spans="1:13" x14ac:dyDescent="0.25">
      <c r="A12" s="88" t="s">
        <v>639</v>
      </c>
      <c r="B12" s="88" t="s">
        <v>65</v>
      </c>
      <c r="C12" s="88" t="s">
        <v>66</v>
      </c>
      <c r="D12" s="89">
        <v>1271</v>
      </c>
      <c r="E12" s="89">
        <v>0</v>
      </c>
      <c r="F12" s="89">
        <v>-1271</v>
      </c>
      <c r="G12" s="89">
        <v>0</v>
      </c>
      <c r="H12" s="89">
        <v>0</v>
      </c>
      <c r="I12" s="89">
        <v>0</v>
      </c>
      <c r="J12" s="90">
        <v>0</v>
      </c>
      <c r="K12" s="89">
        <v>0</v>
      </c>
      <c r="L12" s="88" t="s">
        <v>642</v>
      </c>
      <c r="M12" s="90">
        <v>0</v>
      </c>
    </row>
    <row r="13" spans="1:13" x14ac:dyDescent="0.25">
      <c r="A13" s="88" t="s">
        <v>639</v>
      </c>
      <c r="B13" s="88" t="s">
        <v>69</v>
      </c>
      <c r="C13" s="88" t="s">
        <v>70</v>
      </c>
      <c r="D13" s="89">
        <v>1271</v>
      </c>
      <c r="E13" s="89">
        <v>0</v>
      </c>
      <c r="F13" s="89">
        <v>-1271</v>
      </c>
      <c r="G13" s="89">
        <v>0</v>
      </c>
      <c r="H13" s="89">
        <v>0</v>
      </c>
      <c r="I13" s="89">
        <v>0</v>
      </c>
      <c r="J13" s="90">
        <v>0</v>
      </c>
      <c r="K13" s="89">
        <v>0</v>
      </c>
      <c r="L13" s="88" t="s">
        <v>642</v>
      </c>
      <c r="M13" s="90">
        <v>0</v>
      </c>
    </row>
    <row r="14" spans="1:13" x14ac:dyDescent="0.25">
      <c r="A14" s="88" t="s">
        <v>639</v>
      </c>
      <c r="B14" s="88" t="s">
        <v>77</v>
      </c>
      <c r="C14" s="88" t="s">
        <v>78</v>
      </c>
      <c r="D14" s="89">
        <v>331</v>
      </c>
      <c r="E14" s="89">
        <v>0</v>
      </c>
      <c r="F14" s="89">
        <v>-331</v>
      </c>
      <c r="G14" s="89">
        <v>0</v>
      </c>
      <c r="H14" s="89">
        <v>0</v>
      </c>
      <c r="I14" s="89">
        <v>0</v>
      </c>
      <c r="J14" s="90">
        <v>0</v>
      </c>
      <c r="K14" s="89">
        <v>0</v>
      </c>
      <c r="L14" s="88" t="s">
        <v>642</v>
      </c>
      <c r="M14" s="90">
        <v>0</v>
      </c>
    </row>
    <row r="15" spans="1:13" x14ac:dyDescent="0.25">
      <c r="A15" s="88" t="s">
        <v>639</v>
      </c>
      <c r="B15" s="88" t="s">
        <v>81</v>
      </c>
      <c r="C15" s="88" t="s">
        <v>82</v>
      </c>
      <c r="D15" s="89">
        <v>331</v>
      </c>
      <c r="E15" s="89">
        <v>0</v>
      </c>
      <c r="F15" s="89">
        <v>-331</v>
      </c>
      <c r="G15" s="89">
        <v>0</v>
      </c>
      <c r="H15" s="89">
        <v>0</v>
      </c>
      <c r="I15" s="89">
        <v>0</v>
      </c>
      <c r="J15" s="90">
        <v>0</v>
      </c>
      <c r="K15" s="89">
        <v>0</v>
      </c>
      <c r="L15" s="88" t="s">
        <v>642</v>
      </c>
      <c r="M15" s="90">
        <v>0</v>
      </c>
    </row>
    <row r="16" spans="1:13" x14ac:dyDescent="0.25">
      <c r="A16" s="88" t="s">
        <v>639</v>
      </c>
      <c r="B16" s="88" t="s">
        <v>95</v>
      </c>
      <c r="C16" s="88" t="s">
        <v>96</v>
      </c>
      <c r="D16" s="89">
        <v>77821</v>
      </c>
      <c r="E16" s="89">
        <v>0</v>
      </c>
      <c r="F16" s="89">
        <v>-77821</v>
      </c>
      <c r="G16" s="89">
        <v>0</v>
      </c>
      <c r="H16" s="89">
        <v>0</v>
      </c>
      <c r="I16" s="89">
        <v>0</v>
      </c>
      <c r="J16" s="90">
        <v>0</v>
      </c>
      <c r="K16" s="89">
        <v>0</v>
      </c>
      <c r="L16" s="88" t="s">
        <v>642</v>
      </c>
      <c r="M16" s="90">
        <v>0</v>
      </c>
    </row>
    <row r="17" spans="1:13" x14ac:dyDescent="0.25">
      <c r="A17" s="88" t="s">
        <v>639</v>
      </c>
      <c r="B17" s="88" t="s">
        <v>97</v>
      </c>
      <c r="C17" s="88" t="s">
        <v>48</v>
      </c>
      <c r="D17" s="89">
        <v>77821</v>
      </c>
      <c r="E17" s="89">
        <v>0</v>
      </c>
      <c r="F17" s="89">
        <v>-77821</v>
      </c>
      <c r="G17" s="89">
        <v>0</v>
      </c>
      <c r="H17" s="89">
        <v>0</v>
      </c>
      <c r="I17" s="89">
        <v>0</v>
      </c>
      <c r="J17" s="90">
        <v>0</v>
      </c>
      <c r="K17" s="89">
        <v>0</v>
      </c>
      <c r="L17" s="88" t="s">
        <v>642</v>
      </c>
      <c r="M17" s="90">
        <v>0</v>
      </c>
    </row>
    <row r="18" spans="1:13" x14ac:dyDescent="0.25">
      <c r="A18" s="88" t="s">
        <v>639</v>
      </c>
      <c r="B18" s="88" t="s">
        <v>98</v>
      </c>
      <c r="C18" s="88" t="s">
        <v>99</v>
      </c>
      <c r="D18" s="89">
        <v>77821</v>
      </c>
      <c r="E18" s="89">
        <v>0</v>
      </c>
      <c r="F18" s="89">
        <v>-77821</v>
      </c>
      <c r="G18" s="89">
        <v>0</v>
      </c>
      <c r="H18" s="89">
        <v>0</v>
      </c>
      <c r="I18" s="89">
        <v>0</v>
      </c>
      <c r="J18" s="90">
        <v>0</v>
      </c>
      <c r="K18" s="89">
        <v>0</v>
      </c>
      <c r="L18" s="88" t="s">
        <v>642</v>
      </c>
      <c r="M18" s="90">
        <v>0</v>
      </c>
    </row>
    <row r="19" spans="1:13" x14ac:dyDescent="0.25">
      <c r="A19" s="88" t="s">
        <v>639</v>
      </c>
      <c r="B19" s="88" t="s">
        <v>643</v>
      </c>
      <c r="C19" s="88" t="s">
        <v>644</v>
      </c>
      <c r="D19" s="89">
        <v>188794</v>
      </c>
      <c r="E19" s="89">
        <v>0</v>
      </c>
      <c r="F19" s="89">
        <v>-188794</v>
      </c>
      <c r="G19" s="89">
        <v>0</v>
      </c>
      <c r="H19" s="89">
        <v>0</v>
      </c>
      <c r="I19" s="89">
        <v>0</v>
      </c>
      <c r="J19" s="90">
        <v>0</v>
      </c>
      <c r="K19" s="89">
        <v>0</v>
      </c>
      <c r="L19" s="88" t="s">
        <v>642</v>
      </c>
      <c r="M19" s="90">
        <v>0</v>
      </c>
    </row>
    <row r="20" spans="1:13" x14ac:dyDescent="0.25">
      <c r="A20" s="88" t="s">
        <v>639</v>
      </c>
      <c r="B20" s="88" t="s">
        <v>645</v>
      </c>
      <c r="C20" s="88" t="s">
        <v>32</v>
      </c>
      <c r="D20" s="89">
        <v>188644</v>
      </c>
      <c r="E20" s="89">
        <v>0</v>
      </c>
      <c r="F20" s="89">
        <v>-188644</v>
      </c>
      <c r="G20" s="89">
        <v>0</v>
      </c>
      <c r="H20" s="89">
        <v>0</v>
      </c>
      <c r="I20" s="89">
        <v>0</v>
      </c>
      <c r="J20" s="90">
        <v>0</v>
      </c>
      <c r="K20" s="89">
        <v>0</v>
      </c>
      <c r="L20" s="88" t="s">
        <v>642</v>
      </c>
      <c r="M20" s="90">
        <v>0</v>
      </c>
    </row>
    <row r="21" spans="1:13" x14ac:dyDescent="0.25">
      <c r="A21" s="88" t="s">
        <v>639</v>
      </c>
      <c r="B21" s="88" t="s">
        <v>646</v>
      </c>
      <c r="C21" s="88" t="s">
        <v>34</v>
      </c>
      <c r="D21" s="89">
        <v>188644</v>
      </c>
      <c r="E21" s="89">
        <v>0</v>
      </c>
      <c r="F21" s="89">
        <v>-188644</v>
      </c>
      <c r="G21" s="89">
        <v>0</v>
      </c>
      <c r="H21" s="89">
        <v>0</v>
      </c>
      <c r="I21" s="89">
        <v>0</v>
      </c>
      <c r="J21" s="90">
        <v>0</v>
      </c>
      <c r="K21" s="89">
        <v>0</v>
      </c>
      <c r="L21" s="88" t="s">
        <v>642</v>
      </c>
      <c r="M21" s="90">
        <v>0</v>
      </c>
    </row>
    <row r="22" spans="1:13" x14ac:dyDescent="0.25">
      <c r="A22" s="88" t="s">
        <v>639</v>
      </c>
      <c r="B22" s="88" t="s">
        <v>647</v>
      </c>
      <c r="C22" s="88" t="s">
        <v>36</v>
      </c>
      <c r="D22" s="89">
        <v>158836</v>
      </c>
      <c r="E22" s="89">
        <v>0</v>
      </c>
      <c r="F22" s="89">
        <v>-158836</v>
      </c>
      <c r="G22" s="89">
        <v>0</v>
      </c>
      <c r="H22" s="89">
        <v>0</v>
      </c>
      <c r="I22" s="89">
        <v>0</v>
      </c>
      <c r="J22" s="90">
        <v>0</v>
      </c>
      <c r="K22" s="89">
        <v>0</v>
      </c>
      <c r="L22" s="88" t="s">
        <v>642</v>
      </c>
      <c r="M22" s="90">
        <v>0</v>
      </c>
    </row>
    <row r="23" spans="1:13" x14ac:dyDescent="0.25">
      <c r="A23" s="88" t="s">
        <v>639</v>
      </c>
      <c r="B23" s="88" t="s">
        <v>648</v>
      </c>
      <c r="C23" s="88" t="s">
        <v>48</v>
      </c>
      <c r="D23" s="89">
        <v>29808</v>
      </c>
      <c r="E23" s="89">
        <v>0</v>
      </c>
      <c r="F23" s="89">
        <v>-29808</v>
      </c>
      <c r="G23" s="89">
        <v>0</v>
      </c>
      <c r="H23" s="89">
        <v>0</v>
      </c>
      <c r="I23" s="89">
        <v>0</v>
      </c>
      <c r="J23" s="90">
        <v>0</v>
      </c>
      <c r="K23" s="89">
        <v>0</v>
      </c>
      <c r="L23" s="88" t="s">
        <v>642</v>
      </c>
      <c r="M23" s="90">
        <v>0</v>
      </c>
    </row>
    <row r="24" spans="1:13" x14ac:dyDescent="0.25">
      <c r="A24" s="88" t="s">
        <v>639</v>
      </c>
      <c r="B24" s="88" t="s">
        <v>649</v>
      </c>
      <c r="C24" s="88" t="s">
        <v>50</v>
      </c>
      <c r="D24" s="89">
        <v>29808</v>
      </c>
      <c r="E24" s="89">
        <v>0</v>
      </c>
      <c r="F24" s="89">
        <v>-29808</v>
      </c>
      <c r="G24" s="89">
        <v>0</v>
      </c>
      <c r="H24" s="89">
        <v>0</v>
      </c>
      <c r="I24" s="89">
        <v>0</v>
      </c>
      <c r="J24" s="90">
        <v>0</v>
      </c>
      <c r="K24" s="89">
        <v>0</v>
      </c>
      <c r="L24" s="88" t="s">
        <v>642</v>
      </c>
      <c r="M24" s="90">
        <v>0</v>
      </c>
    </row>
    <row r="25" spans="1:13" x14ac:dyDescent="0.25">
      <c r="A25" s="88" t="s">
        <v>639</v>
      </c>
      <c r="B25" s="88" t="s">
        <v>650</v>
      </c>
      <c r="C25" s="88" t="s">
        <v>64</v>
      </c>
      <c r="D25" s="89">
        <v>150</v>
      </c>
      <c r="E25" s="89">
        <v>0</v>
      </c>
      <c r="F25" s="89">
        <v>-150</v>
      </c>
      <c r="G25" s="89">
        <v>0</v>
      </c>
      <c r="H25" s="89">
        <v>0</v>
      </c>
      <c r="I25" s="89">
        <v>0</v>
      </c>
      <c r="J25" s="90">
        <v>0</v>
      </c>
      <c r="K25" s="89">
        <v>0</v>
      </c>
      <c r="L25" s="88" t="s">
        <v>642</v>
      </c>
      <c r="M25" s="90">
        <v>0</v>
      </c>
    </row>
    <row r="26" spans="1:13" x14ac:dyDescent="0.25">
      <c r="A26" s="88" t="s">
        <v>639</v>
      </c>
      <c r="B26" s="88" t="s">
        <v>651</v>
      </c>
      <c r="C26" s="88" t="s">
        <v>66</v>
      </c>
      <c r="D26" s="89">
        <v>150</v>
      </c>
      <c r="E26" s="89">
        <v>0</v>
      </c>
      <c r="F26" s="89">
        <v>-150</v>
      </c>
      <c r="G26" s="89">
        <v>0</v>
      </c>
      <c r="H26" s="89">
        <v>0</v>
      </c>
      <c r="I26" s="89">
        <v>0</v>
      </c>
      <c r="J26" s="90">
        <v>0</v>
      </c>
      <c r="K26" s="89">
        <v>0</v>
      </c>
      <c r="L26" s="88" t="s">
        <v>642</v>
      </c>
      <c r="M26" s="90">
        <v>0</v>
      </c>
    </row>
    <row r="27" spans="1:13" x14ac:dyDescent="0.25">
      <c r="A27" s="88" t="s">
        <v>639</v>
      </c>
      <c r="B27" s="88" t="s">
        <v>652</v>
      </c>
      <c r="C27" s="88" t="s">
        <v>68</v>
      </c>
      <c r="D27" s="89">
        <v>150</v>
      </c>
      <c r="E27" s="89">
        <v>0</v>
      </c>
      <c r="F27" s="89">
        <v>-150</v>
      </c>
      <c r="G27" s="89">
        <v>0</v>
      </c>
      <c r="H27" s="89">
        <v>0</v>
      </c>
      <c r="I27" s="89">
        <v>0</v>
      </c>
      <c r="J27" s="90">
        <v>0</v>
      </c>
      <c r="K27" s="89">
        <v>0</v>
      </c>
      <c r="L27" s="88" t="s">
        <v>642</v>
      </c>
      <c r="M27" s="90">
        <v>0</v>
      </c>
    </row>
    <row r="28" spans="1:13" x14ac:dyDescent="0.25">
      <c r="A28" s="88" t="s">
        <v>639</v>
      </c>
      <c r="B28" s="88" t="s">
        <v>108</v>
      </c>
      <c r="C28" s="88" t="s">
        <v>109</v>
      </c>
      <c r="D28" s="89">
        <v>3506251791</v>
      </c>
      <c r="E28" s="89">
        <v>-70831949</v>
      </c>
      <c r="F28" s="89">
        <v>-132371364</v>
      </c>
      <c r="G28" s="89">
        <v>3373880427</v>
      </c>
      <c r="H28" s="89">
        <v>85901802</v>
      </c>
      <c r="I28" s="89">
        <v>2700393717</v>
      </c>
      <c r="J28" s="90">
        <v>80.040000000000006</v>
      </c>
      <c r="K28" s="89">
        <v>673486710</v>
      </c>
      <c r="L28" s="88" t="s">
        <v>642</v>
      </c>
      <c r="M28" s="90">
        <v>0</v>
      </c>
    </row>
    <row r="29" spans="1:13" x14ac:dyDescent="0.25">
      <c r="A29" s="88" t="s">
        <v>639</v>
      </c>
      <c r="B29" s="88" t="s">
        <v>132</v>
      </c>
      <c r="C29" s="88" t="s">
        <v>133</v>
      </c>
      <c r="D29" s="89">
        <v>3506251791</v>
      </c>
      <c r="E29" s="89">
        <v>-70831949</v>
      </c>
      <c r="F29" s="89">
        <v>-132371364</v>
      </c>
      <c r="G29" s="89">
        <v>3373880427</v>
      </c>
      <c r="H29" s="89">
        <v>85901802</v>
      </c>
      <c r="I29" s="89">
        <v>2700393717</v>
      </c>
      <c r="J29" s="90">
        <v>80.040000000000006</v>
      </c>
      <c r="K29" s="89">
        <v>673486710</v>
      </c>
      <c r="L29" s="88" t="s">
        <v>642</v>
      </c>
      <c r="M29" s="90">
        <v>0</v>
      </c>
    </row>
    <row r="30" spans="1:13" x14ac:dyDescent="0.25">
      <c r="A30" s="88" t="s">
        <v>639</v>
      </c>
      <c r="B30" s="88" t="s">
        <v>134</v>
      </c>
      <c r="C30" s="88" t="s">
        <v>135</v>
      </c>
      <c r="D30" s="89">
        <v>53612630</v>
      </c>
      <c r="E30" s="89">
        <v>-76496</v>
      </c>
      <c r="F30" s="89">
        <v>-1250108</v>
      </c>
      <c r="G30" s="89">
        <v>52362522</v>
      </c>
      <c r="H30" s="89">
        <v>1783592</v>
      </c>
      <c r="I30" s="89">
        <v>46336365</v>
      </c>
      <c r="J30" s="90">
        <v>88.49</v>
      </c>
      <c r="K30" s="89">
        <v>6026157</v>
      </c>
      <c r="L30" s="88" t="s">
        <v>642</v>
      </c>
      <c r="M30" s="90">
        <v>0</v>
      </c>
    </row>
    <row r="31" spans="1:13" x14ac:dyDescent="0.25">
      <c r="A31" s="88" t="s">
        <v>639</v>
      </c>
      <c r="B31" s="88" t="s">
        <v>136</v>
      </c>
      <c r="C31" s="88" t="s">
        <v>137</v>
      </c>
      <c r="D31" s="89">
        <v>12997688</v>
      </c>
      <c r="E31" s="89">
        <v>0</v>
      </c>
      <c r="F31" s="89">
        <v>0</v>
      </c>
      <c r="G31" s="89">
        <v>12997688</v>
      </c>
      <c r="H31" s="89">
        <v>0</v>
      </c>
      <c r="I31" s="89">
        <v>12997688</v>
      </c>
      <c r="J31" s="90">
        <v>100</v>
      </c>
      <c r="K31" s="89">
        <v>0</v>
      </c>
      <c r="L31" s="88" t="s">
        <v>642</v>
      </c>
      <c r="M31" s="90">
        <v>0</v>
      </c>
    </row>
    <row r="32" spans="1:13" x14ac:dyDescent="0.25">
      <c r="A32" s="88" t="s">
        <v>639</v>
      </c>
      <c r="B32" s="88" t="s">
        <v>152</v>
      </c>
      <c r="C32" s="88" t="s">
        <v>153</v>
      </c>
      <c r="D32" s="89">
        <v>8818370</v>
      </c>
      <c r="E32" s="89">
        <v>0</v>
      </c>
      <c r="F32" s="89">
        <v>0</v>
      </c>
      <c r="G32" s="89">
        <v>8818370</v>
      </c>
      <c r="H32" s="89">
        <v>0</v>
      </c>
      <c r="I32" s="89">
        <v>8818370</v>
      </c>
      <c r="J32" s="90">
        <v>100</v>
      </c>
      <c r="K32" s="89">
        <v>0</v>
      </c>
      <c r="L32" s="88" t="s">
        <v>642</v>
      </c>
      <c r="M32" s="90">
        <v>0</v>
      </c>
    </row>
    <row r="33" spans="1:13" x14ac:dyDescent="0.25">
      <c r="A33" s="88" t="s">
        <v>639</v>
      </c>
      <c r="B33" s="88" t="s">
        <v>154</v>
      </c>
      <c r="C33" s="88" t="s">
        <v>155</v>
      </c>
      <c r="D33" s="89">
        <v>3607515</v>
      </c>
      <c r="E33" s="89">
        <v>0</v>
      </c>
      <c r="F33" s="89">
        <v>0</v>
      </c>
      <c r="G33" s="89">
        <v>3607515</v>
      </c>
      <c r="H33" s="89">
        <v>0</v>
      </c>
      <c r="I33" s="89">
        <v>3607515</v>
      </c>
      <c r="J33" s="90">
        <v>100</v>
      </c>
      <c r="K33" s="89">
        <v>0</v>
      </c>
      <c r="L33" s="88" t="s">
        <v>642</v>
      </c>
      <c r="M33" s="90">
        <v>0</v>
      </c>
    </row>
    <row r="34" spans="1:13" x14ac:dyDescent="0.25">
      <c r="A34" s="88" t="s">
        <v>639</v>
      </c>
      <c r="B34" s="88" t="s">
        <v>156</v>
      </c>
      <c r="C34" s="88" t="s">
        <v>157</v>
      </c>
      <c r="D34" s="89">
        <v>5210855</v>
      </c>
      <c r="E34" s="89">
        <v>0</v>
      </c>
      <c r="F34" s="89">
        <v>0</v>
      </c>
      <c r="G34" s="89">
        <v>5210855</v>
      </c>
      <c r="H34" s="89">
        <v>0</v>
      </c>
      <c r="I34" s="89">
        <v>5210855</v>
      </c>
      <c r="J34" s="90">
        <v>100</v>
      </c>
      <c r="K34" s="89">
        <v>0</v>
      </c>
      <c r="L34" s="88" t="s">
        <v>642</v>
      </c>
      <c r="M34" s="90">
        <v>0</v>
      </c>
    </row>
    <row r="35" spans="1:13" x14ac:dyDescent="0.25">
      <c r="A35" s="88" t="s">
        <v>639</v>
      </c>
      <c r="B35" s="88" t="s">
        <v>164</v>
      </c>
      <c r="C35" s="88" t="s">
        <v>165</v>
      </c>
      <c r="D35" s="89">
        <v>4179318</v>
      </c>
      <c r="E35" s="89">
        <v>0</v>
      </c>
      <c r="F35" s="89">
        <v>0</v>
      </c>
      <c r="G35" s="89">
        <v>4179318</v>
      </c>
      <c r="H35" s="89">
        <v>0</v>
      </c>
      <c r="I35" s="89">
        <v>4179318</v>
      </c>
      <c r="J35" s="90">
        <v>100</v>
      </c>
      <c r="K35" s="89">
        <v>0</v>
      </c>
      <c r="L35" s="88" t="s">
        <v>642</v>
      </c>
      <c r="M35" s="90">
        <v>0</v>
      </c>
    </row>
    <row r="36" spans="1:13" x14ac:dyDescent="0.25">
      <c r="A36" s="88" t="s">
        <v>639</v>
      </c>
      <c r="B36" s="88" t="s">
        <v>166</v>
      </c>
      <c r="C36" s="88" t="s">
        <v>167</v>
      </c>
      <c r="D36" s="89">
        <v>1709721</v>
      </c>
      <c r="E36" s="89">
        <v>0</v>
      </c>
      <c r="F36" s="89">
        <v>0</v>
      </c>
      <c r="G36" s="89">
        <v>1709721</v>
      </c>
      <c r="H36" s="89">
        <v>0</v>
      </c>
      <c r="I36" s="89">
        <v>1709721</v>
      </c>
      <c r="J36" s="90">
        <v>100</v>
      </c>
      <c r="K36" s="89">
        <v>0</v>
      </c>
      <c r="L36" s="88" t="s">
        <v>642</v>
      </c>
      <c r="M36" s="90">
        <v>0</v>
      </c>
    </row>
    <row r="37" spans="1:13" x14ac:dyDescent="0.25">
      <c r="A37" s="88" t="s">
        <v>639</v>
      </c>
      <c r="B37" s="88" t="s">
        <v>168</v>
      </c>
      <c r="C37" s="88" t="s">
        <v>169</v>
      </c>
      <c r="D37" s="89">
        <v>2469597</v>
      </c>
      <c r="E37" s="89">
        <v>0</v>
      </c>
      <c r="F37" s="89">
        <v>0</v>
      </c>
      <c r="G37" s="89">
        <v>2469597</v>
      </c>
      <c r="H37" s="89">
        <v>0</v>
      </c>
      <c r="I37" s="89">
        <v>2469597</v>
      </c>
      <c r="J37" s="90">
        <v>100</v>
      </c>
      <c r="K37" s="89">
        <v>0</v>
      </c>
      <c r="L37" s="88" t="s">
        <v>642</v>
      </c>
      <c r="M37" s="90">
        <v>0</v>
      </c>
    </row>
    <row r="38" spans="1:13" x14ac:dyDescent="0.25">
      <c r="A38" s="88" t="s">
        <v>639</v>
      </c>
      <c r="B38" s="88" t="s">
        <v>172</v>
      </c>
      <c r="C38" s="88" t="s">
        <v>173</v>
      </c>
      <c r="D38" s="89">
        <v>39441330</v>
      </c>
      <c r="E38" s="89">
        <v>-76496</v>
      </c>
      <c r="F38" s="89">
        <v>-76496</v>
      </c>
      <c r="G38" s="89">
        <v>39364834</v>
      </c>
      <c r="H38" s="89">
        <v>1783592</v>
      </c>
      <c r="I38" s="89">
        <v>33338677</v>
      </c>
      <c r="J38" s="90">
        <v>84.69</v>
      </c>
      <c r="K38" s="89">
        <v>6026157</v>
      </c>
      <c r="L38" s="88" t="s">
        <v>642</v>
      </c>
      <c r="M38" s="90">
        <v>0</v>
      </c>
    </row>
    <row r="39" spans="1:13" x14ac:dyDescent="0.25">
      <c r="A39" s="88" t="s">
        <v>639</v>
      </c>
      <c r="B39" s="88" t="s">
        <v>188</v>
      </c>
      <c r="C39" s="88" t="s">
        <v>189</v>
      </c>
      <c r="D39" s="89">
        <v>28375173</v>
      </c>
      <c r="E39" s="89">
        <v>-76496</v>
      </c>
      <c r="F39" s="89">
        <v>-76496</v>
      </c>
      <c r="G39" s="89">
        <v>28298677</v>
      </c>
      <c r="H39" s="89">
        <v>1783592</v>
      </c>
      <c r="I39" s="89">
        <v>28298677</v>
      </c>
      <c r="J39" s="90">
        <v>100</v>
      </c>
      <c r="K39" s="89">
        <v>0</v>
      </c>
      <c r="L39" s="88" t="s">
        <v>642</v>
      </c>
      <c r="M39" s="90">
        <v>0</v>
      </c>
    </row>
    <row r="40" spans="1:13" x14ac:dyDescent="0.25">
      <c r="A40" s="88" t="s">
        <v>639</v>
      </c>
      <c r="B40" s="88" t="s">
        <v>190</v>
      </c>
      <c r="C40" s="88" t="s">
        <v>191</v>
      </c>
      <c r="D40" s="89">
        <v>24621254</v>
      </c>
      <c r="E40" s="89">
        <v>-76496</v>
      </c>
      <c r="F40" s="89">
        <v>-76496</v>
      </c>
      <c r="G40" s="89">
        <v>24544758</v>
      </c>
      <c r="H40" s="89">
        <v>0</v>
      </c>
      <c r="I40" s="89">
        <v>24544758</v>
      </c>
      <c r="J40" s="90">
        <v>100</v>
      </c>
      <c r="K40" s="89">
        <v>0</v>
      </c>
      <c r="L40" s="88" t="s">
        <v>642</v>
      </c>
      <c r="M40" s="90">
        <v>0</v>
      </c>
    </row>
    <row r="41" spans="1:13" x14ac:dyDescent="0.25">
      <c r="A41" s="88" t="s">
        <v>639</v>
      </c>
      <c r="B41" s="88" t="s">
        <v>192</v>
      </c>
      <c r="C41" s="88" t="s">
        <v>193</v>
      </c>
      <c r="D41" s="89">
        <v>2740616</v>
      </c>
      <c r="E41" s="89">
        <v>0</v>
      </c>
      <c r="F41" s="89">
        <v>0</v>
      </c>
      <c r="G41" s="89">
        <v>2740616</v>
      </c>
      <c r="H41" s="89">
        <v>1783592</v>
      </c>
      <c r="I41" s="89">
        <v>2740616</v>
      </c>
      <c r="J41" s="90">
        <v>100</v>
      </c>
      <c r="K41" s="89">
        <v>0</v>
      </c>
      <c r="L41" s="88" t="s">
        <v>642</v>
      </c>
      <c r="M41" s="90">
        <v>0</v>
      </c>
    </row>
    <row r="42" spans="1:13" x14ac:dyDescent="0.25">
      <c r="A42" s="88" t="s">
        <v>639</v>
      </c>
      <c r="B42" s="88" t="s">
        <v>194</v>
      </c>
      <c r="C42" s="88" t="s">
        <v>195</v>
      </c>
      <c r="D42" s="89">
        <v>1013303</v>
      </c>
      <c r="E42" s="89">
        <v>0</v>
      </c>
      <c r="F42" s="89">
        <v>0</v>
      </c>
      <c r="G42" s="89">
        <v>1013303</v>
      </c>
      <c r="H42" s="89">
        <v>0</v>
      </c>
      <c r="I42" s="89">
        <v>1013303</v>
      </c>
      <c r="J42" s="90">
        <v>100</v>
      </c>
      <c r="K42" s="89">
        <v>0</v>
      </c>
      <c r="L42" s="88" t="s">
        <v>642</v>
      </c>
      <c r="M42" s="90">
        <v>0</v>
      </c>
    </row>
    <row r="43" spans="1:13" x14ac:dyDescent="0.25">
      <c r="A43" s="88" t="s">
        <v>639</v>
      </c>
      <c r="B43" s="88" t="s">
        <v>214</v>
      </c>
      <c r="C43" s="88" t="s">
        <v>215</v>
      </c>
      <c r="D43" s="89">
        <v>11066157</v>
      </c>
      <c r="E43" s="89">
        <v>0</v>
      </c>
      <c r="F43" s="89">
        <v>0</v>
      </c>
      <c r="G43" s="89">
        <v>11066157</v>
      </c>
      <c r="H43" s="89">
        <v>0</v>
      </c>
      <c r="I43" s="89">
        <v>5040000</v>
      </c>
      <c r="J43" s="90">
        <v>45.54</v>
      </c>
      <c r="K43" s="89">
        <v>6026157</v>
      </c>
      <c r="L43" s="88" t="s">
        <v>642</v>
      </c>
      <c r="M43" s="90">
        <v>0</v>
      </c>
    </row>
    <row r="44" spans="1:13" x14ac:dyDescent="0.25">
      <c r="A44" s="88" t="s">
        <v>639</v>
      </c>
      <c r="B44" s="88" t="s">
        <v>216</v>
      </c>
      <c r="C44" s="88" t="s">
        <v>217</v>
      </c>
      <c r="D44" s="89">
        <v>8282398</v>
      </c>
      <c r="E44" s="89">
        <v>0</v>
      </c>
      <c r="F44" s="89">
        <v>0</v>
      </c>
      <c r="G44" s="89">
        <v>8282398</v>
      </c>
      <c r="H44" s="89">
        <v>0</v>
      </c>
      <c r="I44" s="89">
        <v>5040000</v>
      </c>
      <c r="J44" s="90">
        <v>60.85</v>
      </c>
      <c r="K44" s="89">
        <v>3242398</v>
      </c>
      <c r="L44" s="88" t="s">
        <v>642</v>
      </c>
      <c r="M44" s="90">
        <v>0</v>
      </c>
    </row>
    <row r="45" spans="1:13" x14ac:dyDescent="0.25">
      <c r="A45" s="88" t="s">
        <v>639</v>
      </c>
      <c r="B45" s="88" t="s">
        <v>218</v>
      </c>
      <c r="C45" s="88" t="s">
        <v>219</v>
      </c>
      <c r="D45" s="89">
        <v>2783759</v>
      </c>
      <c r="E45" s="89">
        <v>0</v>
      </c>
      <c r="F45" s="89">
        <v>0</v>
      </c>
      <c r="G45" s="89">
        <v>2783759</v>
      </c>
      <c r="H45" s="89">
        <v>0</v>
      </c>
      <c r="I45" s="89">
        <v>0</v>
      </c>
      <c r="J45" s="90">
        <v>0</v>
      </c>
      <c r="K45" s="89">
        <v>2783759</v>
      </c>
      <c r="L45" s="88" t="s">
        <v>642</v>
      </c>
      <c r="M45" s="90">
        <v>0</v>
      </c>
    </row>
    <row r="46" spans="1:13" x14ac:dyDescent="0.25">
      <c r="A46" s="88" t="s">
        <v>639</v>
      </c>
      <c r="B46" s="88" t="s">
        <v>258</v>
      </c>
      <c r="C46" s="88" t="s">
        <v>259</v>
      </c>
      <c r="D46" s="89">
        <v>1173612</v>
      </c>
      <c r="E46" s="89">
        <v>0</v>
      </c>
      <c r="F46" s="89">
        <v>-1173612</v>
      </c>
      <c r="G46" s="89">
        <v>0</v>
      </c>
      <c r="H46" s="89">
        <v>0</v>
      </c>
      <c r="I46" s="89">
        <v>0</v>
      </c>
      <c r="J46" s="90">
        <v>0</v>
      </c>
      <c r="K46" s="89">
        <v>0</v>
      </c>
      <c r="L46" s="88" t="s">
        <v>642</v>
      </c>
      <c r="M46" s="90">
        <v>0</v>
      </c>
    </row>
    <row r="47" spans="1:13" x14ac:dyDescent="0.25">
      <c r="A47" s="88" t="s">
        <v>639</v>
      </c>
      <c r="B47" s="88" t="s">
        <v>300</v>
      </c>
      <c r="C47" s="88" t="s">
        <v>117</v>
      </c>
      <c r="D47" s="89">
        <v>1173612</v>
      </c>
      <c r="E47" s="89">
        <v>0</v>
      </c>
      <c r="F47" s="89">
        <v>-1173612</v>
      </c>
      <c r="G47" s="89">
        <v>0</v>
      </c>
      <c r="H47" s="89">
        <v>0</v>
      </c>
      <c r="I47" s="89">
        <v>0</v>
      </c>
      <c r="J47" s="90">
        <v>0</v>
      </c>
      <c r="K47" s="89">
        <v>0</v>
      </c>
      <c r="L47" s="88" t="s">
        <v>642</v>
      </c>
      <c r="M47" s="90">
        <v>0</v>
      </c>
    </row>
    <row r="48" spans="1:13" x14ac:dyDescent="0.25">
      <c r="A48" s="88" t="s">
        <v>639</v>
      </c>
      <c r="B48" s="88" t="s">
        <v>311</v>
      </c>
      <c r="C48" s="88" t="s">
        <v>312</v>
      </c>
      <c r="D48" s="89">
        <v>1173612</v>
      </c>
      <c r="E48" s="89">
        <v>0</v>
      </c>
      <c r="F48" s="89">
        <v>-1173612</v>
      </c>
      <c r="G48" s="89">
        <v>0</v>
      </c>
      <c r="H48" s="89">
        <v>0</v>
      </c>
      <c r="I48" s="89">
        <v>0</v>
      </c>
      <c r="J48" s="90">
        <v>0</v>
      </c>
      <c r="K48" s="89">
        <v>0</v>
      </c>
      <c r="L48" s="88" t="s">
        <v>642</v>
      </c>
      <c r="M48" s="90">
        <v>0</v>
      </c>
    </row>
    <row r="49" spans="1:13" x14ac:dyDescent="0.25">
      <c r="A49" s="88" t="s">
        <v>639</v>
      </c>
      <c r="B49" s="88" t="s">
        <v>338</v>
      </c>
      <c r="C49" s="88" t="s">
        <v>339</v>
      </c>
      <c r="D49" s="89">
        <v>3452639161</v>
      </c>
      <c r="E49" s="89">
        <v>-70755453</v>
      </c>
      <c r="F49" s="89">
        <v>-131121256</v>
      </c>
      <c r="G49" s="89">
        <v>3321517905</v>
      </c>
      <c r="H49" s="89">
        <v>84118210</v>
      </c>
      <c r="I49" s="89">
        <v>2654057352</v>
      </c>
      <c r="J49" s="90">
        <v>79.900000000000006</v>
      </c>
      <c r="K49" s="89">
        <v>667460553</v>
      </c>
      <c r="L49" s="88" t="s">
        <v>642</v>
      </c>
      <c r="M49" s="90">
        <v>0</v>
      </c>
    </row>
    <row r="50" spans="1:13" x14ac:dyDescent="0.25">
      <c r="A50" s="88" t="s">
        <v>639</v>
      </c>
      <c r="B50" s="88" t="s">
        <v>340</v>
      </c>
      <c r="C50" s="88" t="s">
        <v>341</v>
      </c>
      <c r="D50" s="89">
        <v>453000</v>
      </c>
      <c r="E50" s="89">
        <v>0</v>
      </c>
      <c r="F50" s="89">
        <v>-453000</v>
      </c>
      <c r="G50" s="89">
        <v>0</v>
      </c>
      <c r="H50" s="89">
        <v>0</v>
      </c>
      <c r="I50" s="89">
        <v>0</v>
      </c>
      <c r="J50" s="90">
        <v>0</v>
      </c>
      <c r="K50" s="89">
        <v>0</v>
      </c>
      <c r="L50" s="88" t="s">
        <v>642</v>
      </c>
      <c r="M50" s="90">
        <v>0</v>
      </c>
    </row>
    <row r="51" spans="1:13" x14ac:dyDescent="0.25">
      <c r="A51" s="88" t="s">
        <v>639</v>
      </c>
      <c r="B51" s="88" t="s">
        <v>342</v>
      </c>
      <c r="C51" s="88" t="s">
        <v>343</v>
      </c>
      <c r="D51" s="89">
        <v>453000</v>
      </c>
      <c r="E51" s="89">
        <v>0</v>
      </c>
      <c r="F51" s="89">
        <v>-453000</v>
      </c>
      <c r="G51" s="89">
        <v>0</v>
      </c>
      <c r="H51" s="89">
        <v>0</v>
      </c>
      <c r="I51" s="89">
        <v>0</v>
      </c>
      <c r="J51" s="90">
        <v>0</v>
      </c>
      <c r="K51" s="89">
        <v>0</v>
      </c>
      <c r="L51" s="88" t="s">
        <v>642</v>
      </c>
      <c r="M51" s="90">
        <v>0</v>
      </c>
    </row>
    <row r="52" spans="1:13" x14ac:dyDescent="0.25">
      <c r="A52" s="88" t="s">
        <v>639</v>
      </c>
      <c r="B52" s="88" t="s">
        <v>344</v>
      </c>
      <c r="C52" s="88" t="s">
        <v>345</v>
      </c>
      <c r="D52" s="89">
        <v>453000</v>
      </c>
      <c r="E52" s="89">
        <v>0</v>
      </c>
      <c r="F52" s="89">
        <v>-453000</v>
      </c>
      <c r="G52" s="89">
        <v>0</v>
      </c>
      <c r="H52" s="89">
        <v>0</v>
      </c>
      <c r="I52" s="89">
        <v>0</v>
      </c>
      <c r="J52" s="90">
        <v>0</v>
      </c>
      <c r="K52" s="89">
        <v>0</v>
      </c>
      <c r="L52" s="88" t="s">
        <v>642</v>
      </c>
      <c r="M52" s="90">
        <v>0</v>
      </c>
    </row>
    <row r="53" spans="1:13" x14ac:dyDescent="0.25">
      <c r="A53" s="88" t="s">
        <v>639</v>
      </c>
      <c r="B53" s="88" t="s">
        <v>346</v>
      </c>
      <c r="C53" s="88" t="s">
        <v>347</v>
      </c>
      <c r="D53" s="89">
        <v>288000</v>
      </c>
      <c r="E53" s="89">
        <v>0</v>
      </c>
      <c r="F53" s="89">
        <v>-288000</v>
      </c>
      <c r="G53" s="89">
        <v>0</v>
      </c>
      <c r="H53" s="89">
        <v>0</v>
      </c>
      <c r="I53" s="89">
        <v>0</v>
      </c>
      <c r="J53" s="90">
        <v>0</v>
      </c>
      <c r="K53" s="89">
        <v>0</v>
      </c>
      <c r="L53" s="88" t="s">
        <v>642</v>
      </c>
      <c r="M53" s="90">
        <v>0</v>
      </c>
    </row>
    <row r="54" spans="1:13" x14ac:dyDescent="0.25">
      <c r="A54" s="88" t="s">
        <v>639</v>
      </c>
      <c r="B54" s="88" t="s">
        <v>350</v>
      </c>
      <c r="C54" s="88" t="s">
        <v>351</v>
      </c>
      <c r="D54" s="89">
        <v>165000</v>
      </c>
      <c r="E54" s="89">
        <v>0</v>
      </c>
      <c r="F54" s="89">
        <v>-165000</v>
      </c>
      <c r="G54" s="89">
        <v>0</v>
      </c>
      <c r="H54" s="89">
        <v>0</v>
      </c>
      <c r="I54" s="89">
        <v>0</v>
      </c>
      <c r="J54" s="90">
        <v>0</v>
      </c>
      <c r="K54" s="89">
        <v>0</v>
      </c>
      <c r="L54" s="88" t="s">
        <v>642</v>
      </c>
      <c r="M54" s="90">
        <v>0</v>
      </c>
    </row>
    <row r="55" spans="1:13" x14ac:dyDescent="0.25">
      <c r="A55" s="88" t="s">
        <v>639</v>
      </c>
      <c r="B55" s="88" t="s">
        <v>376</v>
      </c>
      <c r="C55" s="88" t="s">
        <v>377</v>
      </c>
      <c r="D55" s="89">
        <v>551213870</v>
      </c>
      <c r="E55" s="89">
        <v>0</v>
      </c>
      <c r="F55" s="89">
        <v>-2</v>
      </c>
      <c r="G55" s="89">
        <v>551213868</v>
      </c>
      <c r="H55" s="89">
        <v>0</v>
      </c>
      <c r="I55" s="89">
        <v>551213868</v>
      </c>
      <c r="J55" s="90">
        <v>100</v>
      </c>
      <c r="K55" s="89">
        <v>0</v>
      </c>
      <c r="L55" s="88" t="s">
        <v>642</v>
      </c>
      <c r="M55" s="90">
        <v>0</v>
      </c>
    </row>
    <row r="56" spans="1:13" x14ac:dyDescent="0.25">
      <c r="A56" s="88" t="s">
        <v>639</v>
      </c>
      <c r="B56" s="88" t="s">
        <v>378</v>
      </c>
      <c r="C56" s="88" t="s">
        <v>379</v>
      </c>
      <c r="D56" s="89">
        <v>551213870</v>
      </c>
      <c r="E56" s="89">
        <v>0</v>
      </c>
      <c r="F56" s="89">
        <v>-2</v>
      </c>
      <c r="G56" s="89">
        <v>551213868</v>
      </c>
      <c r="H56" s="89">
        <v>0</v>
      </c>
      <c r="I56" s="89">
        <v>551213868</v>
      </c>
      <c r="J56" s="90">
        <v>100</v>
      </c>
      <c r="K56" s="89">
        <v>0</v>
      </c>
      <c r="L56" s="88" t="s">
        <v>642</v>
      </c>
      <c r="M56" s="90">
        <v>0</v>
      </c>
    </row>
    <row r="57" spans="1:13" x14ac:dyDescent="0.25">
      <c r="A57" s="88" t="s">
        <v>639</v>
      </c>
      <c r="B57" s="88" t="s">
        <v>380</v>
      </c>
      <c r="C57" s="88" t="s">
        <v>381</v>
      </c>
      <c r="D57" s="89">
        <v>551213870</v>
      </c>
      <c r="E57" s="89">
        <v>0</v>
      </c>
      <c r="F57" s="89">
        <v>-2</v>
      </c>
      <c r="G57" s="89">
        <v>551213868</v>
      </c>
      <c r="H57" s="89">
        <v>0</v>
      </c>
      <c r="I57" s="89">
        <v>551213868</v>
      </c>
      <c r="J57" s="90">
        <v>100</v>
      </c>
      <c r="K57" s="89">
        <v>0</v>
      </c>
      <c r="L57" s="88" t="s">
        <v>642</v>
      </c>
      <c r="M57" s="90">
        <v>0</v>
      </c>
    </row>
    <row r="58" spans="1:13" x14ac:dyDescent="0.25">
      <c r="A58" s="88" t="s">
        <v>639</v>
      </c>
      <c r="B58" s="88" t="s">
        <v>390</v>
      </c>
      <c r="C58" s="88" t="s">
        <v>391</v>
      </c>
      <c r="D58" s="89">
        <v>551213870</v>
      </c>
      <c r="E58" s="89">
        <v>0</v>
      </c>
      <c r="F58" s="89">
        <v>-2</v>
      </c>
      <c r="G58" s="89">
        <v>551213868</v>
      </c>
      <c r="H58" s="89">
        <v>0</v>
      </c>
      <c r="I58" s="89">
        <v>551213868</v>
      </c>
      <c r="J58" s="90">
        <v>100</v>
      </c>
      <c r="K58" s="89">
        <v>0</v>
      </c>
      <c r="L58" s="88" t="s">
        <v>642</v>
      </c>
      <c r="M58" s="90">
        <v>0</v>
      </c>
    </row>
    <row r="59" spans="1:13" x14ac:dyDescent="0.25">
      <c r="A59" s="88" t="s">
        <v>639</v>
      </c>
      <c r="B59" s="88" t="s">
        <v>394</v>
      </c>
      <c r="C59" s="88" t="s">
        <v>395</v>
      </c>
      <c r="D59" s="89">
        <v>1</v>
      </c>
      <c r="E59" s="89">
        <v>0</v>
      </c>
      <c r="F59" s="89">
        <v>-1</v>
      </c>
      <c r="G59" s="89">
        <v>0</v>
      </c>
      <c r="H59" s="89">
        <v>0</v>
      </c>
      <c r="I59" s="89">
        <v>0</v>
      </c>
      <c r="J59" s="90">
        <v>0</v>
      </c>
      <c r="K59" s="89">
        <v>0</v>
      </c>
      <c r="L59" s="88" t="s">
        <v>642</v>
      </c>
      <c r="M59" s="90">
        <v>0</v>
      </c>
    </row>
    <row r="60" spans="1:13" x14ac:dyDescent="0.25">
      <c r="A60" s="88" t="s">
        <v>639</v>
      </c>
      <c r="B60" s="88" t="s">
        <v>396</v>
      </c>
      <c r="C60" s="88" t="s">
        <v>397</v>
      </c>
      <c r="D60" s="89">
        <v>551213869</v>
      </c>
      <c r="E60" s="89">
        <v>0</v>
      </c>
      <c r="F60" s="89">
        <v>-1</v>
      </c>
      <c r="G60" s="89">
        <v>551213868</v>
      </c>
      <c r="H60" s="89">
        <v>0</v>
      </c>
      <c r="I60" s="89">
        <v>551213868</v>
      </c>
      <c r="J60" s="90">
        <v>100</v>
      </c>
      <c r="K60" s="89">
        <v>0</v>
      </c>
      <c r="L60" s="88" t="s">
        <v>642</v>
      </c>
      <c r="M60" s="90">
        <v>0</v>
      </c>
    </row>
    <row r="61" spans="1:13" x14ac:dyDescent="0.25">
      <c r="A61" s="88" t="s">
        <v>639</v>
      </c>
      <c r="B61" s="88" t="s">
        <v>414</v>
      </c>
      <c r="C61" s="88" t="s">
        <v>415</v>
      </c>
      <c r="D61" s="89">
        <v>2234990002</v>
      </c>
      <c r="E61" s="89">
        <v>-70755453</v>
      </c>
      <c r="F61" s="89">
        <v>-116613064</v>
      </c>
      <c r="G61" s="89">
        <v>2118376938</v>
      </c>
      <c r="H61" s="89">
        <v>42245000</v>
      </c>
      <c r="I61" s="89">
        <v>1600131938</v>
      </c>
      <c r="J61" s="90">
        <v>75.540000000000006</v>
      </c>
      <c r="K61" s="89">
        <v>518245000</v>
      </c>
      <c r="L61" s="88" t="s">
        <v>642</v>
      </c>
      <c r="M61" s="90">
        <v>0</v>
      </c>
    </row>
    <row r="62" spans="1:13" x14ac:dyDescent="0.25">
      <c r="A62" s="88" t="s">
        <v>639</v>
      </c>
      <c r="B62" s="88" t="s">
        <v>416</v>
      </c>
      <c r="C62" s="88" t="s">
        <v>417</v>
      </c>
      <c r="D62" s="89">
        <v>1041171667</v>
      </c>
      <c r="E62" s="89">
        <v>0</v>
      </c>
      <c r="F62" s="89">
        <v>-500001</v>
      </c>
      <c r="G62" s="89">
        <v>1040671666</v>
      </c>
      <c r="H62" s="89">
        <v>42245000</v>
      </c>
      <c r="I62" s="89">
        <v>522426666</v>
      </c>
      <c r="J62" s="90">
        <v>50.2</v>
      </c>
      <c r="K62" s="89">
        <v>518245000</v>
      </c>
      <c r="L62" s="88" t="s">
        <v>642</v>
      </c>
      <c r="M62" s="90">
        <v>0</v>
      </c>
    </row>
    <row r="63" spans="1:13" x14ac:dyDescent="0.25">
      <c r="A63" s="88" t="s">
        <v>639</v>
      </c>
      <c r="B63" s="88" t="s">
        <v>420</v>
      </c>
      <c r="C63" s="88" t="s">
        <v>421</v>
      </c>
      <c r="D63" s="89">
        <v>422450000</v>
      </c>
      <c r="E63" s="89">
        <v>0</v>
      </c>
      <c r="F63" s="89">
        <v>0</v>
      </c>
      <c r="G63" s="89">
        <v>422450000</v>
      </c>
      <c r="H63" s="89">
        <v>42245000</v>
      </c>
      <c r="I63" s="89">
        <v>380205000</v>
      </c>
      <c r="J63" s="90">
        <v>90</v>
      </c>
      <c r="K63" s="89">
        <v>42245000</v>
      </c>
      <c r="L63" s="88" t="s">
        <v>642</v>
      </c>
      <c r="M63" s="90">
        <v>0</v>
      </c>
    </row>
    <row r="64" spans="1:13" x14ac:dyDescent="0.25">
      <c r="A64" s="88" t="s">
        <v>639</v>
      </c>
      <c r="B64" s="88" t="s">
        <v>422</v>
      </c>
      <c r="C64" s="88" t="s">
        <v>423</v>
      </c>
      <c r="D64" s="89">
        <v>618721667</v>
      </c>
      <c r="E64" s="89">
        <v>0</v>
      </c>
      <c r="F64" s="89">
        <v>-500001</v>
      </c>
      <c r="G64" s="89">
        <v>618221666</v>
      </c>
      <c r="H64" s="89">
        <v>0</v>
      </c>
      <c r="I64" s="89">
        <v>142221666</v>
      </c>
      <c r="J64" s="90">
        <v>23</v>
      </c>
      <c r="K64" s="89">
        <v>476000000</v>
      </c>
      <c r="L64" s="88" t="s">
        <v>642</v>
      </c>
      <c r="M64" s="90">
        <v>0</v>
      </c>
    </row>
    <row r="65" spans="1:13" x14ac:dyDescent="0.25">
      <c r="A65" s="88" t="s">
        <v>639</v>
      </c>
      <c r="B65" s="88" t="s">
        <v>424</v>
      </c>
      <c r="C65" s="88" t="s">
        <v>425</v>
      </c>
      <c r="D65" s="89">
        <v>89299999</v>
      </c>
      <c r="E65" s="89">
        <v>0</v>
      </c>
      <c r="F65" s="89">
        <v>-966666</v>
      </c>
      <c r="G65" s="89">
        <v>88333333</v>
      </c>
      <c r="H65" s="89">
        <v>0</v>
      </c>
      <c r="I65" s="89">
        <v>88333333</v>
      </c>
      <c r="J65" s="90">
        <v>100</v>
      </c>
      <c r="K65" s="89">
        <v>0</v>
      </c>
      <c r="L65" s="88" t="s">
        <v>642</v>
      </c>
      <c r="M65" s="90">
        <v>0</v>
      </c>
    </row>
    <row r="66" spans="1:13" x14ac:dyDescent="0.25">
      <c r="A66" s="88" t="s">
        <v>639</v>
      </c>
      <c r="B66" s="88" t="s">
        <v>432</v>
      </c>
      <c r="C66" s="88" t="s">
        <v>433</v>
      </c>
      <c r="D66" s="89">
        <v>89299999</v>
      </c>
      <c r="E66" s="89">
        <v>0</v>
      </c>
      <c r="F66" s="89">
        <v>-966666</v>
      </c>
      <c r="G66" s="89">
        <v>88333333</v>
      </c>
      <c r="H66" s="89">
        <v>0</v>
      </c>
      <c r="I66" s="89">
        <v>88333333</v>
      </c>
      <c r="J66" s="90">
        <v>100</v>
      </c>
      <c r="K66" s="89">
        <v>0</v>
      </c>
      <c r="L66" s="88" t="s">
        <v>642</v>
      </c>
      <c r="M66" s="90">
        <v>0</v>
      </c>
    </row>
    <row r="67" spans="1:13" x14ac:dyDescent="0.25">
      <c r="A67" s="88" t="s">
        <v>639</v>
      </c>
      <c r="B67" s="88" t="s">
        <v>434</v>
      </c>
      <c r="C67" s="88" t="s">
        <v>435</v>
      </c>
      <c r="D67" s="89">
        <v>23103730</v>
      </c>
      <c r="E67" s="89">
        <v>0</v>
      </c>
      <c r="F67" s="89">
        <v>-21036690</v>
      </c>
      <c r="G67" s="89">
        <v>2067040</v>
      </c>
      <c r="H67" s="89">
        <v>0</v>
      </c>
      <c r="I67" s="89">
        <v>2067040</v>
      </c>
      <c r="J67" s="90">
        <v>100</v>
      </c>
      <c r="K67" s="89">
        <v>0</v>
      </c>
      <c r="L67" s="88" t="s">
        <v>642</v>
      </c>
      <c r="M67" s="90">
        <v>0</v>
      </c>
    </row>
    <row r="68" spans="1:13" x14ac:dyDescent="0.25">
      <c r="A68" s="88" t="s">
        <v>639</v>
      </c>
      <c r="B68" s="88" t="s">
        <v>436</v>
      </c>
      <c r="C68" s="88" t="s">
        <v>437</v>
      </c>
      <c r="D68" s="89">
        <v>23103730</v>
      </c>
      <c r="E68" s="89">
        <v>0</v>
      </c>
      <c r="F68" s="89">
        <v>-21036690</v>
      </c>
      <c r="G68" s="89">
        <v>2067040</v>
      </c>
      <c r="H68" s="89">
        <v>0</v>
      </c>
      <c r="I68" s="89">
        <v>2067040</v>
      </c>
      <c r="J68" s="90">
        <v>100</v>
      </c>
      <c r="K68" s="89">
        <v>0</v>
      </c>
      <c r="L68" s="88" t="s">
        <v>642</v>
      </c>
      <c r="M68" s="90">
        <v>0</v>
      </c>
    </row>
    <row r="69" spans="1:13" x14ac:dyDescent="0.25">
      <c r="A69" s="88" t="s">
        <v>639</v>
      </c>
      <c r="B69" s="88" t="s">
        <v>444</v>
      </c>
      <c r="C69" s="88" t="s">
        <v>445</v>
      </c>
      <c r="D69" s="89">
        <v>997353106</v>
      </c>
      <c r="E69" s="89">
        <v>-69631434</v>
      </c>
      <c r="F69" s="89">
        <v>-69631434</v>
      </c>
      <c r="G69" s="89">
        <v>927721672</v>
      </c>
      <c r="H69" s="89">
        <v>0</v>
      </c>
      <c r="I69" s="89">
        <v>927721672</v>
      </c>
      <c r="J69" s="90">
        <v>100</v>
      </c>
      <c r="K69" s="89">
        <v>0</v>
      </c>
      <c r="L69" s="88" t="s">
        <v>642</v>
      </c>
      <c r="M69" s="90">
        <v>0</v>
      </c>
    </row>
    <row r="70" spans="1:13" x14ac:dyDescent="0.25">
      <c r="A70" s="88" t="s">
        <v>639</v>
      </c>
      <c r="B70" s="88" t="s">
        <v>446</v>
      </c>
      <c r="C70" s="88" t="s">
        <v>447</v>
      </c>
      <c r="D70" s="89">
        <v>982146706</v>
      </c>
      <c r="E70" s="89">
        <v>-69487854</v>
      </c>
      <c r="F70" s="89">
        <v>-69487854</v>
      </c>
      <c r="G70" s="89">
        <v>912658852</v>
      </c>
      <c r="H70" s="89">
        <v>0</v>
      </c>
      <c r="I70" s="89">
        <v>912658852</v>
      </c>
      <c r="J70" s="90">
        <v>100</v>
      </c>
      <c r="K70" s="89">
        <v>0</v>
      </c>
      <c r="L70" s="88" t="s">
        <v>642</v>
      </c>
      <c r="M70" s="90">
        <v>0</v>
      </c>
    </row>
    <row r="71" spans="1:13" x14ac:dyDescent="0.25">
      <c r="A71" s="88" t="s">
        <v>639</v>
      </c>
      <c r="B71" s="88" t="s">
        <v>450</v>
      </c>
      <c r="C71" s="88" t="s">
        <v>451</v>
      </c>
      <c r="D71" s="89">
        <v>15206400</v>
      </c>
      <c r="E71" s="89">
        <v>-143580</v>
      </c>
      <c r="F71" s="89">
        <v>-143580</v>
      </c>
      <c r="G71" s="89">
        <v>15062820</v>
      </c>
      <c r="H71" s="89">
        <v>0</v>
      </c>
      <c r="I71" s="89">
        <v>15062820</v>
      </c>
      <c r="J71" s="90">
        <v>100</v>
      </c>
      <c r="K71" s="89">
        <v>0</v>
      </c>
      <c r="L71" s="88" t="s">
        <v>642</v>
      </c>
      <c r="M71" s="90">
        <v>0</v>
      </c>
    </row>
    <row r="72" spans="1:13" x14ac:dyDescent="0.25">
      <c r="A72" s="88" t="s">
        <v>639</v>
      </c>
      <c r="B72" s="88" t="s">
        <v>454</v>
      </c>
      <c r="C72" s="88" t="s">
        <v>455</v>
      </c>
      <c r="D72" s="89">
        <v>39510604</v>
      </c>
      <c r="E72" s="89">
        <v>0</v>
      </c>
      <c r="F72" s="89">
        <v>-23354254</v>
      </c>
      <c r="G72" s="89">
        <v>16156350</v>
      </c>
      <c r="H72" s="89">
        <v>0</v>
      </c>
      <c r="I72" s="89">
        <v>16156350</v>
      </c>
      <c r="J72" s="90">
        <v>100</v>
      </c>
      <c r="K72" s="89">
        <v>0</v>
      </c>
      <c r="L72" s="88" t="s">
        <v>642</v>
      </c>
      <c r="M72" s="90">
        <v>0</v>
      </c>
    </row>
    <row r="73" spans="1:13" x14ac:dyDescent="0.25">
      <c r="A73" s="88" t="s">
        <v>639</v>
      </c>
      <c r="B73" s="88" t="s">
        <v>456</v>
      </c>
      <c r="C73" s="88" t="s">
        <v>457</v>
      </c>
      <c r="D73" s="89">
        <v>22828329</v>
      </c>
      <c r="E73" s="89">
        <v>0</v>
      </c>
      <c r="F73" s="89">
        <v>-9405839</v>
      </c>
      <c r="G73" s="89">
        <v>13422490</v>
      </c>
      <c r="H73" s="89">
        <v>0</v>
      </c>
      <c r="I73" s="89">
        <v>13422490</v>
      </c>
      <c r="J73" s="90">
        <v>100</v>
      </c>
      <c r="K73" s="89">
        <v>0</v>
      </c>
      <c r="L73" s="88" t="s">
        <v>642</v>
      </c>
      <c r="M73" s="90">
        <v>0</v>
      </c>
    </row>
    <row r="74" spans="1:13" x14ac:dyDescent="0.25">
      <c r="A74" s="88" t="s">
        <v>639</v>
      </c>
      <c r="B74" s="88" t="s">
        <v>458</v>
      </c>
      <c r="C74" s="88" t="s">
        <v>459</v>
      </c>
      <c r="D74" s="89">
        <v>16682275</v>
      </c>
      <c r="E74" s="89">
        <v>0</v>
      </c>
      <c r="F74" s="89">
        <v>-13948415</v>
      </c>
      <c r="G74" s="89">
        <v>2733860</v>
      </c>
      <c r="H74" s="89">
        <v>0</v>
      </c>
      <c r="I74" s="89">
        <v>2733860</v>
      </c>
      <c r="J74" s="90">
        <v>100</v>
      </c>
      <c r="K74" s="89">
        <v>0</v>
      </c>
      <c r="L74" s="88" t="s">
        <v>642</v>
      </c>
      <c r="M74" s="90">
        <v>0</v>
      </c>
    </row>
    <row r="75" spans="1:13" x14ac:dyDescent="0.25">
      <c r="A75" s="88" t="s">
        <v>639</v>
      </c>
      <c r="B75" s="88" t="s">
        <v>460</v>
      </c>
      <c r="C75" s="88" t="s">
        <v>461</v>
      </c>
      <c r="D75" s="89">
        <v>44550896</v>
      </c>
      <c r="E75" s="89">
        <v>-1124019</v>
      </c>
      <c r="F75" s="89">
        <v>-1124019</v>
      </c>
      <c r="G75" s="89">
        <v>43426877</v>
      </c>
      <c r="H75" s="89">
        <v>0</v>
      </c>
      <c r="I75" s="89">
        <v>43426877</v>
      </c>
      <c r="J75" s="90">
        <v>100</v>
      </c>
      <c r="K75" s="89">
        <v>0</v>
      </c>
      <c r="L75" s="88" t="s">
        <v>642</v>
      </c>
      <c r="M75" s="90">
        <v>0</v>
      </c>
    </row>
    <row r="76" spans="1:13" x14ac:dyDescent="0.25">
      <c r="A76" s="88" t="s">
        <v>639</v>
      </c>
      <c r="B76" s="88" t="s">
        <v>462</v>
      </c>
      <c r="C76" s="88" t="s">
        <v>463</v>
      </c>
      <c r="D76" s="89">
        <v>44550896</v>
      </c>
      <c r="E76" s="89">
        <v>-1124019</v>
      </c>
      <c r="F76" s="89">
        <v>-1124019</v>
      </c>
      <c r="G76" s="89">
        <v>43426877</v>
      </c>
      <c r="H76" s="89">
        <v>0</v>
      </c>
      <c r="I76" s="89">
        <v>43426877</v>
      </c>
      <c r="J76" s="90">
        <v>100</v>
      </c>
      <c r="K76" s="89">
        <v>0</v>
      </c>
      <c r="L76" s="88" t="s">
        <v>642</v>
      </c>
      <c r="M76" s="90">
        <v>0</v>
      </c>
    </row>
    <row r="77" spans="1:13" x14ac:dyDescent="0.25">
      <c r="A77" s="88" t="s">
        <v>639</v>
      </c>
      <c r="B77" s="88" t="s">
        <v>474</v>
      </c>
      <c r="C77" s="88" t="s">
        <v>475</v>
      </c>
      <c r="D77" s="89">
        <v>665982289</v>
      </c>
      <c r="E77" s="89">
        <v>0</v>
      </c>
      <c r="F77" s="89">
        <v>-14055190</v>
      </c>
      <c r="G77" s="89">
        <v>651927099</v>
      </c>
      <c r="H77" s="89">
        <v>41873210</v>
      </c>
      <c r="I77" s="89">
        <v>502711546</v>
      </c>
      <c r="J77" s="90">
        <v>77.11</v>
      </c>
      <c r="K77" s="89">
        <v>149215553</v>
      </c>
      <c r="L77" s="88" t="s">
        <v>642</v>
      </c>
      <c r="M77" s="90">
        <v>0</v>
      </c>
    </row>
    <row r="78" spans="1:13" x14ac:dyDescent="0.25">
      <c r="A78" s="88" t="s">
        <v>639</v>
      </c>
      <c r="B78" s="88" t="s">
        <v>480</v>
      </c>
      <c r="C78" s="88" t="s">
        <v>481</v>
      </c>
      <c r="D78" s="89">
        <v>97336609</v>
      </c>
      <c r="E78" s="89">
        <v>0</v>
      </c>
      <c r="F78" s="89">
        <v>0</v>
      </c>
      <c r="G78" s="89">
        <v>97336609</v>
      </c>
      <c r="H78" s="89">
        <v>41873210</v>
      </c>
      <c r="I78" s="89">
        <v>68096798</v>
      </c>
      <c r="J78" s="90">
        <v>69.959999999999994</v>
      </c>
      <c r="K78" s="89">
        <v>29239811</v>
      </c>
      <c r="L78" s="88" t="s">
        <v>642</v>
      </c>
      <c r="M78" s="90">
        <v>0</v>
      </c>
    </row>
    <row r="79" spans="1:13" x14ac:dyDescent="0.25">
      <c r="A79" s="88" t="s">
        <v>639</v>
      </c>
      <c r="B79" s="88" t="s">
        <v>482</v>
      </c>
      <c r="C79" s="88" t="s">
        <v>483</v>
      </c>
      <c r="D79" s="89">
        <v>97336609</v>
      </c>
      <c r="E79" s="89">
        <v>0</v>
      </c>
      <c r="F79" s="89">
        <v>0</v>
      </c>
      <c r="G79" s="89">
        <v>97336609</v>
      </c>
      <c r="H79" s="89">
        <v>41873210</v>
      </c>
      <c r="I79" s="89">
        <v>68096798</v>
      </c>
      <c r="J79" s="90">
        <v>69.959999999999994</v>
      </c>
      <c r="K79" s="89">
        <v>29239811</v>
      </c>
      <c r="L79" s="88" t="s">
        <v>642</v>
      </c>
      <c r="M79" s="90">
        <v>0</v>
      </c>
    </row>
    <row r="80" spans="1:13" x14ac:dyDescent="0.25">
      <c r="A80" s="88" t="s">
        <v>639</v>
      </c>
      <c r="B80" s="88" t="s">
        <v>484</v>
      </c>
      <c r="C80" s="88" t="s">
        <v>485</v>
      </c>
      <c r="D80" s="89">
        <v>15673680</v>
      </c>
      <c r="E80" s="89">
        <v>0</v>
      </c>
      <c r="F80" s="89">
        <v>-14055190</v>
      </c>
      <c r="G80" s="89">
        <v>1618490</v>
      </c>
      <c r="H80" s="89">
        <v>0</v>
      </c>
      <c r="I80" s="89">
        <v>1618490</v>
      </c>
      <c r="J80" s="90">
        <v>100</v>
      </c>
      <c r="K80" s="89">
        <v>0</v>
      </c>
      <c r="L80" s="88" t="s">
        <v>642</v>
      </c>
      <c r="M80" s="90">
        <v>0</v>
      </c>
    </row>
    <row r="81" spans="1:13" x14ac:dyDescent="0.25">
      <c r="A81" s="88" t="s">
        <v>639</v>
      </c>
      <c r="B81" s="88" t="s">
        <v>486</v>
      </c>
      <c r="C81" s="88" t="s">
        <v>487</v>
      </c>
      <c r="D81" s="89">
        <v>15673680</v>
      </c>
      <c r="E81" s="89">
        <v>0</v>
      </c>
      <c r="F81" s="89">
        <v>-14055190</v>
      </c>
      <c r="G81" s="89">
        <v>1618490</v>
      </c>
      <c r="H81" s="89">
        <v>0</v>
      </c>
      <c r="I81" s="89">
        <v>1618490</v>
      </c>
      <c r="J81" s="90">
        <v>100</v>
      </c>
      <c r="K81" s="89">
        <v>0</v>
      </c>
      <c r="L81" s="88" t="s">
        <v>642</v>
      </c>
      <c r="M81" s="90">
        <v>0</v>
      </c>
    </row>
    <row r="82" spans="1:13" x14ac:dyDescent="0.25">
      <c r="A82" s="88" t="s">
        <v>639</v>
      </c>
      <c r="B82" s="88" t="s">
        <v>488</v>
      </c>
      <c r="C82" s="88" t="s">
        <v>489</v>
      </c>
      <c r="D82" s="89">
        <v>552972000</v>
      </c>
      <c r="E82" s="89">
        <v>0</v>
      </c>
      <c r="F82" s="89">
        <v>0</v>
      </c>
      <c r="G82" s="89">
        <v>552972000</v>
      </c>
      <c r="H82" s="89">
        <v>0</v>
      </c>
      <c r="I82" s="89">
        <v>432996258</v>
      </c>
      <c r="J82" s="90">
        <v>78.3</v>
      </c>
      <c r="K82" s="89">
        <v>119975742</v>
      </c>
      <c r="L82" s="88" t="s">
        <v>642</v>
      </c>
      <c r="M82" s="90">
        <v>0</v>
      </c>
    </row>
    <row r="83" spans="1:13" x14ac:dyDescent="0.25">
      <c r="A83" s="88" t="s">
        <v>639</v>
      </c>
      <c r="B83" s="88" t="s">
        <v>490</v>
      </c>
      <c r="C83" s="88" t="s">
        <v>491</v>
      </c>
      <c r="D83" s="89">
        <v>552972000</v>
      </c>
      <c r="E83" s="89">
        <v>0</v>
      </c>
      <c r="F83" s="89">
        <v>0</v>
      </c>
      <c r="G83" s="89">
        <v>552972000</v>
      </c>
      <c r="H83" s="89">
        <v>0</v>
      </c>
      <c r="I83" s="89">
        <v>432996258</v>
      </c>
      <c r="J83" s="90">
        <v>78.3</v>
      </c>
      <c r="K83" s="89">
        <v>119975742</v>
      </c>
      <c r="L83" s="88" t="s">
        <v>642</v>
      </c>
      <c r="M83" s="90">
        <v>0</v>
      </c>
    </row>
    <row r="84" spans="1:13" x14ac:dyDescent="0.25">
      <c r="A84" s="88" t="s">
        <v>639</v>
      </c>
      <c r="B84" s="88" t="s">
        <v>492</v>
      </c>
      <c r="C84" s="88" t="s">
        <v>493</v>
      </c>
      <c r="D84" s="89">
        <v>2259522970</v>
      </c>
      <c r="E84" s="89">
        <v>0</v>
      </c>
      <c r="F84" s="89">
        <v>0</v>
      </c>
      <c r="G84" s="89">
        <v>2259522970</v>
      </c>
      <c r="H84" s="89">
        <v>0</v>
      </c>
      <c r="I84" s="89">
        <v>1016730110</v>
      </c>
      <c r="J84" s="90">
        <v>45</v>
      </c>
      <c r="K84" s="89">
        <v>1242792860</v>
      </c>
      <c r="L84" s="88" t="s">
        <v>653</v>
      </c>
      <c r="M84" s="90">
        <v>0</v>
      </c>
    </row>
    <row r="85" spans="1:13" x14ac:dyDescent="0.25">
      <c r="A85" s="88" t="s">
        <v>639</v>
      </c>
      <c r="B85" s="88" t="s">
        <v>494</v>
      </c>
      <c r="C85" s="88" t="s">
        <v>495</v>
      </c>
      <c r="D85" s="89">
        <v>2259522970</v>
      </c>
      <c r="E85" s="89">
        <v>0</v>
      </c>
      <c r="F85" s="89">
        <v>0</v>
      </c>
      <c r="G85" s="89">
        <v>2259522970</v>
      </c>
      <c r="H85" s="89">
        <v>0</v>
      </c>
      <c r="I85" s="89">
        <v>1016730110</v>
      </c>
      <c r="J85" s="90">
        <v>45</v>
      </c>
      <c r="K85" s="89">
        <v>1242792860</v>
      </c>
      <c r="L85" s="88" t="s">
        <v>653</v>
      </c>
      <c r="M85" s="90">
        <v>0</v>
      </c>
    </row>
    <row r="86" spans="1:13" x14ac:dyDescent="0.25">
      <c r="A86" s="88" t="s">
        <v>639</v>
      </c>
      <c r="B86" s="88" t="s">
        <v>496</v>
      </c>
      <c r="C86" s="88" t="s">
        <v>497</v>
      </c>
      <c r="D86" s="89">
        <v>2259522970</v>
      </c>
      <c r="E86" s="89">
        <v>0</v>
      </c>
      <c r="F86" s="89">
        <v>0</v>
      </c>
      <c r="G86" s="89">
        <v>2259522970</v>
      </c>
      <c r="H86" s="89">
        <v>0</v>
      </c>
      <c r="I86" s="89">
        <v>1016730110</v>
      </c>
      <c r="J86" s="90">
        <v>45</v>
      </c>
      <c r="K86" s="89">
        <v>1242792860</v>
      </c>
      <c r="L86" s="88" t="s">
        <v>653</v>
      </c>
      <c r="M86" s="90">
        <v>0</v>
      </c>
    </row>
    <row r="87" spans="1:13" x14ac:dyDescent="0.25">
      <c r="A87" s="88" t="s">
        <v>639</v>
      </c>
      <c r="B87" s="88" t="s">
        <v>498</v>
      </c>
      <c r="C87" s="88" t="s">
        <v>499</v>
      </c>
      <c r="D87" s="89">
        <v>2259522970</v>
      </c>
      <c r="E87" s="89">
        <v>0</v>
      </c>
      <c r="F87" s="89">
        <v>0</v>
      </c>
      <c r="G87" s="89">
        <v>2259522970</v>
      </c>
      <c r="H87" s="89">
        <v>0</v>
      </c>
      <c r="I87" s="89">
        <v>1016730110</v>
      </c>
      <c r="J87" s="90">
        <v>45</v>
      </c>
      <c r="K87" s="89">
        <v>1242792860</v>
      </c>
      <c r="L87" s="88" t="s">
        <v>653</v>
      </c>
      <c r="M87" s="90">
        <v>0</v>
      </c>
    </row>
    <row r="88" spans="1:13" x14ac:dyDescent="0.25">
      <c r="A88" s="88" t="s">
        <v>639</v>
      </c>
      <c r="B88" s="88" t="s">
        <v>506</v>
      </c>
      <c r="C88" s="88" t="s">
        <v>507</v>
      </c>
      <c r="D88" s="89">
        <v>69114756844</v>
      </c>
      <c r="E88" s="89">
        <v>-111325478</v>
      </c>
      <c r="F88" s="89">
        <v>-855713822</v>
      </c>
      <c r="G88" s="89">
        <v>68259043022</v>
      </c>
      <c r="H88" s="89">
        <v>2505466683</v>
      </c>
      <c r="I88" s="89">
        <v>56761334666</v>
      </c>
      <c r="J88" s="90">
        <v>83.16</v>
      </c>
      <c r="K88" s="89">
        <v>11497708356</v>
      </c>
      <c r="L88" s="88" t="s">
        <v>654</v>
      </c>
      <c r="M88" s="90">
        <v>0</v>
      </c>
    </row>
    <row r="89" spans="1:13" x14ac:dyDescent="0.25">
      <c r="A89" s="88" t="s">
        <v>639</v>
      </c>
      <c r="B89" s="88" t="s">
        <v>508</v>
      </c>
      <c r="C89" s="88" t="s">
        <v>509</v>
      </c>
      <c r="D89" s="89">
        <v>69114756844</v>
      </c>
      <c r="E89" s="89">
        <v>-111325478</v>
      </c>
      <c r="F89" s="89">
        <v>-855713822</v>
      </c>
      <c r="G89" s="89">
        <v>68259043022</v>
      </c>
      <c r="H89" s="89">
        <v>2505466683</v>
      </c>
      <c r="I89" s="89">
        <v>56761334666</v>
      </c>
      <c r="J89" s="90">
        <v>83.16</v>
      </c>
      <c r="K89" s="89">
        <v>11497708356</v>
      </c>
      <c r="L89" s="88" t="s">
        <v>654</v>
      </c>
      <c r="M89" s="90">
        <v>0</v>
      </c>
    </row>
    <row r="90" spans="1:13" x14ac:dyDescent="0.25">
      <c r="A90" s="88" t="s">
        <v>639</v>
      </c>
      <c r="B90" s="88" t="s">
        <v>655</v>
      </c>
      <c r="C90" s="88" t="s">
        <v>656</v>
      </c>
      <c r="D90" s="89">
        <v>8337731235</v>
      </c>
      <c r="E90" s="89">
        <v>-566667</v>
      </c>
      <c r="F90" s="89">
        <v>-325455589</v>
      </c>
      <c r="G90" s="89">
        <v>8012275646</v>
      </c>
      <c r="H90" s="89">
        <v>18970801</v>
      </c>
      <c r="I90" s="89">
        <v>7451790189</v>
      </c>
      <c r="J90" s="90">
        <v>93</v>
      </c>
      <c r="K90" s="89">
        <v>560485457</v>
      </c>
      <c r="L90" s="88" t="s">
        <v>654</v>
      </c>
      <c r="M90" s="90">
        <v>0</v>
      </c>
    </row>
    <row r="91" spans="1:13" x14ac:dyDescent="0.25">
      <c r="A91" s="88" t="s">
        <v>639</v>
      </c>
      <c r="B91" s="88" t="s">
        <v>657</v>
      </c>
      <c r="C91" s="88" t="s">
        <v>658</v>
      </c>
      <c r="D91" s="89">
        <v>3181500895</v>
      </c>
      <c r="E91" s="89">
        <v>0</v>
      </c>
      <c r="F91" s="89">
        <v>-182590590</v>
      </c>
      <c r="G91" s="89">
        <v>2998910305</v>
      </c>
      <c r="H91" s="89">
        <v>0</v>
      </c>
      <c r="I91" s="89">
        <v>2878140610</v>
      </c>
      <c r="J91" s="90">
        <v>95.97</v>
      </c>
      <c r="K91" s="89">
        <v>120769695</v>
      </c>
      <c r="L91" s="88" t="s">
        <v>654</v>
      </c>
      <c r="M91" s="90">
        <v>0</v>
      </c>
    </row>
    <row r="92" spans="1:13" x14ac:dyDescent="0.25">
      <c r="A92" s="88" t="s">
        <v>639</v>
      </c>
      <c r="B92" s="88" t="s">
        <v>659</v>
      </c>
      <c r="C92" s="88" t="s">
        <v>660</v>
      </c>
      <c r="D92" s="89">
        <v>11027667</v>
      </c>
      <c r="E92" s="89">
        <v>0</v>
      </c>
      <c r="F92" s="89">
        <v>0</v>
      </c>
      <c r="G92" s="89">
        <v>11027667</v>
      </c>
      <c r="H92" s="89">
        <v>0</v>
      </c>
      <c r="I92" s="89">
        <v>0</v>
      </c>
      <c r="J92" s="90">
        <v>0</v>
      </c>
      <c r="K92" s="89">
        <v>11027667</v>
      </c>
      <c r="L92" s="88" t="s">
        <v>654</v>
      </c>
      <c r="M92" s="90">
        <v>0</v>
      </c>
    </row>
    <row r="93" spans="1:13" x14ac:dyDescent="0.25">
      <c r="A93" s="88" t="s">
        <v>639</v>
      </c>
      <c r="B93" s="88" t="s">
        <v>661</v>
      </c>
      <c r="C93" s="88" t="s">
        <v>662</v>
      </c>
      <c r="D93" s="89">
        <v>11027667</v>
      </c>
      <c r="E93" s="89">
        <v>0</v>
      </c>
      <c r="F93" s="89">
        <v>0</v>
      </c>
      <c r="G93" s="89">
        <v>11027667</v>
      </c>
      <c r="H93" s="89">
        <v>0</v>
      </c>
      <c r="I93" s="89">
        <v>0</v>
      </c>
      <c r="J93" s="90">
        <v>0</v>
      </c>
      <c r="K93" s="89">
        <v>11027667</v>
      </c>
      <c r="L93" s="88" t="s">
        <v>654</v>
      </c>
      <c r="M93" s="90">
        <v>0</v>
      </c>
    </row>
    <row r="94" spans="1:13" x14ac:dyDescent="0.25">
      <c r="A94" s="88" t="s">
        <v>639</v>
      </c>
      <c r="B94" s="88" t="s">
        <v>663</v>
      </c>
      <c r="C94" s="88" t="s">
        <v>664</v>
      </c>
      <c r="D94" s="89">
        <v>11027667</v>
      </c>
      <c r="E94" s="89">
        <v>0</v>
      </c>
      <c r="F94" s="89">
        <v>0</v>
      </c>
      <c r="G94" s="89">
        <v>11027667</v>
      </c>
      <c r="H94" s="89">
        <v>0</v>
      </c>
      <c r="I94" s="89">
        <v>0</v>
      </c>
      <c r="J94" s="90">
        <v>0</v>
      </c>
      <c r="K94" s="89">
        <v>11027667</v>
      </c>
      <c r="L94" s="88" t="s">
        <v>654</v>
      </c>
      <c r="M94" s="90">
        <v>0</v>
      </c>
    </row>
    <row r="95" spans="1:13" x14ac:dyDescent="0.25">
      <c r="A95" s="88" t="s">
        <v>639</v>
      </c>
      <c r="B95" s="88" t="s">
        <v>665</v>
      </c>
      <c r="C95" s="88" t="s">
        <v>666</v>
      </c>
      <c r="D95" s="89">
        <v>3170473228</v>
      </c>
      <c r="E95" s="89">
        <v>0</v>
      </c>
      <c r="F95" s="89">
        <v>-182590590</v>
      </c>
      <c r="G95" s="89">
        <v>2987882638</v>
      </c>
      <c r="H95" s="89">
        <v>0</v>
      </c>
      <c r="I95" s="89">
        <v>2878140610</v>
      </c>
      <c r="J95" s="90">
        <v>96.33</v>
      </c>
      <c r="K95" s="89">
        <v>109742028</v>
      </c>
      <c r="L95" s="88" t="s">
        <v>654</v>
      </c>
      <c r="M95" s="90">
        <v>0</v>
      </c>
    </row>
    <row r="96" spans="1:13" x14ac:dyDescent="0.25">
      <c r="A96" s="88" t="s">
        <v>639</v>
      </c>
      <c r="B96" s="88" t="s">
        <v>667</v>
      </c>
      <c r="C96" s="88" t="s">
        <v>668</v>
      </c>
      <c r="D96" s="89">
        <v>3170473228</v>
      </c>
      <c r="E96" s="89">
        <v>0</v>
      </c>
      <c r="F96" s="89">
        <v>-182590590</v>
      </c>
      <c r="G96" s="89">
        <v>2987882638</v>
      </c>
      <c r="H96" s="89">
        <v>0</v>
      </c>
      <c r="I96" s="89">
        <v>2878140610</v>
      </c>
      <c r="J96" s="90">
        <v>96.33</v>
      </c>
      <c r="K96" s="89">
        <v>109742028</v>
      </c>
      <c r="L96" s="88" t="s">
        <v>654</v>
      </c>
      <c r="M96" s="90">
        <v>0</v>
      </c>
    </row>
    <row r="97" spans="1:13" x14ac:dyDescent="0.25">
      <c r="A97" s="88" t="s">
        <v>639</v>
      </c>
      <c r="B97" s="88" t="s">
        <v>669</v>
      </c>
      <c r="C97" s="88" t="s">
        <v>670</v>
      </c>
      <c r="D97" s="89">
        <v>18647060</v>
      </c>
      <c r="E97" s="89">
        <v>0</v>
      </c>
      <c r="F97" s="89">
        <v>0</v>
      </c>
      <c r="G97" s="89">
        <v>18647060</v>
      </c>
      <c r="H97" s="89">
        <v>0</v>
      </c>
      <c r="I97" s="89">
        <v>0</v>
      </c>
      <c r="J97" s="90">
        <v>0</v>
      </c>
      <c r="K97" s="89">
        <v>18647060</v>
      </c>
      <c r="L97" s="88" t="s">
        <v>654</v>
      </c>
      <c r="M97" s="90">
        <v>0</v>
      </c>
    </row>
    <row r="98" spans="1:13" x14ac:dyDescent="0.25">
      <c r="A98" s="88" t="s">
        <v>639</v>
      </c>
      <c r="B98" s="88" t="s">
        <v>671</v>
      </c>
      <c r="C98" s="88" t="s">
        <v>407</v>
      </c>
      <c r="D98" s="89">
        <v>8740746</v>
      </c>
      <c r="E98" s="89">
        <v>0</v>
      </c>
      <c r="F98" s="89">
        <v>-8330079</v>
      </c>
      <c r="G98" s="89">
        <v>410667</v>
      </c>
      <c r="H98" s="89">
        <v>0</v>
      </c>
      <c r="I98" s="89">
        <v>0</v>
      </c>
      <c r="J98" s="90">
        <v>0</v>
      </c>
      <c r="K98" s="89">
        <v>410667</v>
      </c>
      <c r="L98" s="88" t="s">
        <v>654</v>
      </c>
      <c r="M98" s="90">
        <v>0</v>
      </c>
    </row>
    <row r="99" spans="1:13" x14ac:dyDescent="0.25">
      <c r="A99" s="88" t="s">
        <v>639</v>
      </c>
      <c r="B99" s="88" t="s">
        <v>672</v>
      </c>
      <c r="C99" s="88" t="s">
        <v>673</v>
      </c>
      <c r="D99" s="89">
        <v>38072344</v>
      </c>
      <c r="E99" s="89">
        <v>0</v>
      </c>
      <c r="F99" s="89">
        <v>-34658996</v>
      </c>
      <c r="G99" s="89">
        <v>3413348</v>
      </c>
      <c r="H99" s="89">
        <v>0</v>
      </c>
      <c r="I99" s="89">
        <v>3413348</v>
      </c>
      <c r="J99" s="90">
        <v>100</v>
      </c>
      <c r="K99" s="89">
        <v>0</v>
      </c>
      <c r="L99" s="88" t="s">
        <v>654</v>
      </c>
      <c r="M99" s="90">
        <v>0</v>
      </c>
    </row>
    <row r="100" spans="1:13" x14ac:dyDescent="0.25">
      <c r="A100" s="88" t="s">
        <v>639</v>
      </c>
      <c r="B100" s="88" t="s">
        <v>663</v>
      </c>
      <c r="C100" s="88" t="s">
        <v>664</v>
      </c>
      <c r="D100" s="89">
        <v>157255735</v>
      </c>
      <c r="E100" s="89">
        <v>0</v>
      </c>
      <c r="F100" s="89">
        <v>-114166666</v>
      </c>
      <c r="G100" s="89">
        <v>43089069</v>
      </c>
      <c r="H100" s="89">
        <v>0</v>
      </c>
      <c r="I100" s="89">
        <v>33038334</v>
      </c>
      <c r="J100" s="90">
        <v>76.67</v>
      </c>
      <c r="K100" s="89">
        <v>10050735</v>
      </c>
      <c r="L100" s="88" t="s">
        <v>654</v>
      </c>
      <c r="M100" s="90">
        <v>0</v>
      </c>
    </row>
    <row r="101" spans="1:13" x14ac:dyDescent="0.25">
      <c r="A101" s="88" t="s">
        <v>639</v>
      </c>
      <c r="B101" s="88" t="s">
        <v>674</v>
      </c>
      <c r="C101" s="88" t="s">
        <v>487</v>
      </c>
      <c r="D101" s="89">
        <v>2059964843</v>
      </c>
      <c r="E101" s="89">
        <v>0</v>
      </c>
      <c r="F101" s="89">
        <v>-25434849</v>
      </c>
      <c r="G101" s="89">
        <v>2034529994</v>
      </c>
      <c r="H101" s="89">
        <v>0</v>
      </c>
      <c r="I101" s="89">
        <v>2019319526</v>
      </c>
      <c r="J101" s="90">
        <v>99.25</v>
      </c>
      <c r="K101" s="89">
        <v>15210468</v>
      </c>
      <c r="L101" s="88" t="s">
        <v>654</v>
      </c>
      <c r="M101" s="90">
        <v>0</v>
      </c>
    </row>
    <row r="102" spans="1:13" x14ac:dyDescent="0.25">
      <c r="A102" s="88" t="s">
        <v>639</v>
      </c>
      <c r="B102" s="88" t="s">
        <v>675</v>
      </c>
      <c r="C102" s="88" t="s">
        <v>676</v>
      </c>
      <c r="D102" s="89">
        <v>887792500</v>
      </c>
      <c r="E102" s="89">
        <v>0</v>
      </c>
      <c r="F102" s="89">
        <v>0</v>
      </c>
      <c r="G102" s="89">
        <v>887792500</v>
      </c>
      <c r="H102" s="89">
        <v>0</v>
      </c>
      <c r="I102" s="89">
        <v>822369402</v>
      </c>
      <c r="J102" s="90">
        <v>92.63</v>
      </c>
      <c r="K102" s="89">
        <v>65423098</v>
      </c>
      <c r="L102" s="88" t="s">
        <v>654</v>
      </c>
      <c r="M102" s="90">
        <v>0</v>
      </c>
    </row>
    <row r="103" spans="1:13" x14ac:dyDescent="0.25">
      <c r="A103" s="88" t="s">
        <v>639</v>
      </c>
      <c r="B103" s="88" t="s">
        <v>677</v>
      </c>
      <c r="C103" s="88" t="s">
        <v>678</v>
      </c>
      <c r="D103" s="89">
        <v>4713650133</v>
      </c>
      <c r="E103" s="89">
        <v>0</v>
      </c>
      <c r="F103" s="89">
        <v>0</v>
      </c>
      <c r="G103" s="89">
        <v>4713650133</v>
      </c>
      <c r="H103" s="89">
        <v>0</v>
      </c>
      <c r="I103" s="89">
        <v>4345504320</v>
      </c>
      <c r="J103" s="90">
        <v>92.19</v>
      </c>
      <c r="K103" s="89">
        <v>368145813</v>
      </c>
      <c r="L103" s="88" t="s">
        <v>654</v>
      </c>
      <c r="M103" s="90">
        <v>0</v>
      </c>
    </row>
    <row r="104" spans="1:13" x14ac:dyDescent="0.25">
      <c r="A104" s="88" t="s">
        <v>639</v>
      </c>
      <c r="B104" s="88" t="s">
        <v>679</v>
      </c>
      <c r="C104" s="88" t="s">
        <v>680</v>
      </c>
      <c r="D104" s="89">
        <v>4713650133</v>
      </c>
      <c r="E104" s="89">
        <v>0</v>
      </c>
      <c r="F104" s="89">
        <v>0</v>
      </c>
      <c r="G104" s="89">
        <v>4713650133</v>
      </c>
      <c r="H104" s="89">
        <v>0</v>
      </c>
      <c r="I104" s="89">
        <v>4345504320</v>
      </c>
      <c r="J104" s="90">
        <v>92.19</v>
      </c>
      <c r="K104" s="89">
        <v>368145813</v>
      </c>
      <c r="L104" s="88" t="s">
        <v>654</v>
      </c>
      <c r="M104" s="90">
        <v>0</v>
      </c>
    </row>
    <row r="105" spans="1:13" x14ac:dyDescent="0.25">
      <c r="A105" s="88" t="s">
        <v>639</v>
      </c>
      <c r="B105" s="88" t="s">
        <v>681</v>
      </c>
      <c r="C105" s="88" t="s">
        <v>682</v>
      </c>
      <c r="D105" s="89">
        <v>4713650133</v>
      </c>
      <c r="E105" s="89">
        <v>0</v>
      </c>
      <c r="F105" s="89">
        <v>0</v>
      </c>
      <c r="G105" s="89">
        <v>4713650133</v>
      </c>
      <c r="H105" s="89">
        <v>0</v>
      </c>
      <c r="I105" s="89">
        <v>4345504320</v>
      </c>
      <c r="J105" s="90">
        <v>92.19</v>
      </c>
      <c r="K105" s="89">
        <v>368145813</v>
      </c>
      <c r="L105" s="88" t="s">
        <v>654</v>
      </c>
      <c r="M105" s="90">
        <v>0</v>
      </c>
    </row>
    <row r="106" spans="1:13" x14ac:dyDescent="0.25">
      <c r="A106" s="88" t="s">
        <v>639</v>
      </c>
      <c r="B106" s="88" t="s">
        <v>672</v>
      </c>
      <c r="C106" s="88" t="s">
        <v>673</v>
      </c>
      <c r="D106" s="89">
        <v>4713650132</v>
      </c>
      <c r="E106" s="89">
        <v>0</v>
      </c>
      <c r="F106" s="89">
        <v>0</v>
      </c>
      <c r="G106" s="89">
        <v>4713650132</v>
      </c>
      <c r="H106" s="89">
        <v>0</v>
      </c>
      <c r="I106" s="89">
        <v>4345504320</v>
      </c>
      <c r="J106" s="90">
        <v>92.19</v>
      </c>
      <c r="K106" s="89">
        <v>368145812</v>
      </c>
      <c r="L106" s="88" t="s">
        <v>654</v>
      </c>
      <c r="M106" s="90">
        <v>0</v>
      </c>
    </row>
    <row r="107" spans="1:13" x14ac:dyDescent="0.25">
      <c r="A107" s="88" t="s">
        <v>639</v>
      </c>
      <c r="B107" s="88" t="s">
        <v>663</v>
      </c>
      <c r="C107" s="88" t="s">
        <v>664</v>
      </c>
      <c r="D107" s="89">
        <v>1</v>
      </c>
      <c r="E107" s="89">
        <v>0</v>
      </c>
      <c r="F107" s="89">
        <v>0</v>
      </c>
      <c r="G107" s="89">
        <v>1</v>
      </c>
      <c r="H107" s="89">
        <v>0</v>
      </c>
      <c r="I107" s="89">
        <v>0</v>
      </c>
      <c r="J107" s="90">
        <v>0</v>
      </c>
      <c r="K107" s="89">
        <v>1</v>
      </c>
      <c r="L107" s="88" t="s">
        <v>654</v>
      </c>
      <c r="M107" s="90">
        <v>0</v>
      </c>
    </row>
    <row r="108" spans="1:13" x14ac:dyDescent="0.25">
      <c r="A108" s="88" t="s">
        <v>639</v>
      </c>
      <c r="B108" s="88" t="s">
        <v>683</v>
      </c>
      <c r="C108" s="88" t="s">
        <v>684</v>
      </c>
      <c r="D108" s="89">
        <v>442580207</v>
      </c>
      <c r="E108" s="89">
        <v>-566667</v>
      </c>
      <c r="F108" s="89">
        <v>-142864999</v>
      </c>
      <c r="G108" s="89">
        <v>299715208</v>
      </c>
      <c r="H108" s="89">
        <v>18970801</v>
      </c>
      <c r="I108" s="89">
        <v>228145259</v>
      </c>
      <c r="J108" s="90">
        <v>76.12</v>
      </c>
      <c r="K108" s="89">
        <v>71569949</v>
      </c>
      <c r="L108" s="88" t="s">
        <v>654</v>
      </c>
      <c r="M108" s="90">
        <v>0</v>
      </c>
    </row>
    <row r="109" spans="1:13" x14ac:dyDescent="0.25">
      <c r="A109" s="88" t="s">
        <v>639</v>
      </c>
      <c r="B109" s="88" t="s">
        <v>685</v>
      </c>
      <c r="C109" s="88" t="s">
        <v>686</v>
      </c>
      <c r="D109" s="89">
        <v>442580207</v>
      </c>
      <c r="E109" s="89">
        <v>-566667</v>
      </c>
      <c r="F109" s="89">
        <v>-142864999</v>
      </c>
      <c r="G109" s="89">
        <v>299715208</v>
      </c>
      <c r="H109" s="89">
        <v>18970801</v>
      </c>
      <c r="I109" s="89">
        <v>228145259</v>
      </c>
      <c r="J109" s="90">
        <v>76.12</v>
      </c>
      <c r="K109" s="89">
        <v>71569949</v>
      </c>
      <c r="L109" s="88" t="s">
        <v>654</v>
      </c>
      <c r="M109" s="90">
        <v>0</v>
      </c>
    </row>
    <row r="110" spans="1:13" x14ac:dyDescent="0.25">
      <c r="A110" s="88" t="s">
        <v>639</v>
      </c>
      <c r="B110" s="88" t="s">
        <v>687</v>
      </c>
      <c r="C110" s="88" t="s">
        <v>688</v>
      </c>
      <c r="D110" s="89">
        <v>442580207</v>
      </c>
      <c r="E110" s="89">
        <v>-566667</v>
      </c>
      <c r="F110" s="89">
        <v>-142864999</v>
      </c>
      <c r="G110" s="89">
        <v>299715208</v>
      </c>
      <c r="H110" s="89">
        <v>18970801</v>
      </c>
      <c r="I110" s="89">
        <v>228145259</v>
      </c>
      <c r="J110" s="90">
        <v>76.12</v>
      </c>
      <c r="K110" s="89">
        <v>71569949</v>
      </c>
      <c r="L110" s="88" t="s">
        <v>654</v>
      </c>
      <c r="M110" s="90">
        <v>0</v>
      </c>
    </row>
    <row r="111" spans="1:13" x14ac:dyDescent="0.25">
      <c r="A111" s="88" t="s">
        <v>639</v>
      </c>
      <c r="B111" s="88" t="s">
        <v>689</v>
      </c>
      <c r="C111" s="88" t="s">
        <v>690</v>
      </c>
      <c r="D111" s="89">
        <v>566667</v>
      </c>
      <c r="E111" s="89">
        <v>-566667</v>
      </c>
      <c r="F111" s="89">
        <v>-566667</v>
      </c>
      <c r="G111" s="89">
        <v>0</v>
      </c>
      <c r="H111" s="89">
        <v>0</v>
      </c>
      <c r="I111" s="89">
        <v>0</v>
      </c>
      <c r="J111" s="90">
        <v>0</v>
      </c>
      <c r="K111" s="89">
        <v>0</v>
      </c>
      <c r="L111" s="88" t="s">
        <v>654</v>
      </c>
      <c r="M111" s="90">
        <v>0</v>
      </c>
    </row>
    <row r="112" spans="1:13" x14ac:dyDescent="0.25">
      <c r="A112" s="88" t="s">
        <v>639</v>
      </c>
      <c r="B112" s="88" t="s">
        <v>691</v>
      </c>
      <c r="C112" s="88" t="s">
        <v>692</v>
      </c>
      <c r="D112" s="89">
        <v>4717097</v>
      </c>
      <c r="E112" s="89">
        <v>0</v>
      </c>
      <c r="F112" s="89">
        <v>0</v>
      </c>
      <c r="G112" s="89">
        <v>4717097</v>
      </c>
      <c r="H112" s="89">
        <v>0</v>
      </c>
      <c r="I112" s="89">
        <v>4657516</v>
      </c>
      <c r="J112" s="90">
        <v>98.74</v>
      </c>
      <c r="K112" s="89">
        <v>59581</v>
      </c>
      <c r="L112" s="88" t="s">
        <v>654</v>
      </c>
      <c r="M112" s="90">
        <v>0</v>
      </c>
    </row>
    <row r="113" spans="1:13" x14ac:dyDescent="0.25">
      <c r="A113" s="88" t="s">
        <v>639</v>
      </c>
      <c r="B113" s="88" t="s">
        <v>693</v>
      </c>
      <c r="C113" s="88" t="s">
        <v>694</v>
      </c>
      <c r="D113" s="89">
        <v>7758801</v>
      </c>
      <c r="E113" s="89">
        <v>0</v>
      </c>
      <c r="F113" s="89">
        <v>0</v>
      </c>
      <c r="G113" s="89">
        <v>7758801</v>
      </c>
      <c r="H113" s="89">
        <v>1570801</v>
      </c>
      <c r="I113" s="89">
        <v>7758801</v>
      </c>
      <c r="J113" s="90">
        <v>100</v>
      </c>
      <c r="K113" s="89">
        <v>0</v>
      </c>
      <c r="L113" s="88" t="s">
        <v>654</v>
      </c>
      <c r="M113" s="90">
        <v>0</v>
      </c>
    </row>
    <row r="114" spans="1:13" x14ac:dyDescent="0.25">
      <c r="A114" s="88" t="s">
        <v>639</v>
      </c>
      <c r="B114" s="88" t="s">
        <v>695</v>
      </c>
      <c r="C114" s="88" t="s">
        <v>696</v>
      </c>
      <c r="D114" s="89">
        <v>32979259</v>
      </c>
      <c r="E114" s="89">
        <v>0</v>
      </c>
      <c r="F114" s="89">
        <v>0</v>
      </c>
      <c r="G114" s="89">
        <v>32979259</v>
      </c>
      <c r="H114" s="89">
        <v>0</v>
      </c>
      <c r="I114" s="89">
        <v>2068891</v>
      </c>
      <c r="J114" s="90">
        <v>6.27</v>
      </c>
      <c r="K114" s="89">
        <v>30910368</v>
      </c>
      <c r="L114" s="88" t="s">
        <v>654</v>
      </c>
      <c r="M114" s="90">
        <v>0</v>
      </c>
    </row>
    <row r="115" spans="1:13" x14ac:dyDescent="0.25">
      <c r="A115" s="88" t="s">
        <v>639</v>
      </c>
      <c r="B115" s="88" t="s">
        <v>697</v>
      </c>
      <c r="C115" s="88" t="s">
        <v>451</v>
      </c>
      <c r="D115" s="89">
        <v>45652600</v>
      </c>
      <c r="E115" s="89">
        <v>0</v>
      </c>
      <c r="F115" s="89">
        <v>0</v>
      </c>
      <c r="G115" s="89">
        <v>45652600</v>
      </c>
      <c r="H115" s="89">
        <v>0</v>
      </c>
      <c r="I115" s="89">
        <v>45652600</v>
      </c>
      <c r="J115" s="90">
        <v>100</v>
      </c>
      <c r="K115" s="89">
        <v>0</v>
      </c>
      <c r="L115" s="88" t="s">
        <v>654</v>
      </c>
      <c r="M115" s="90">
        <v>0</v>
      </c>
    </row>
    <row r="116" spans="1:13" x14ac:dyDescent="0.25">
      <c r="A116" s="88" t="s">
        <v>639</v>
      </c>
      <c r="B116" s="88" t="s">
        <v>663</v>
      </c>
      <c r="C116" s="88" t="s">
        <v>664</v>
      </c>
      <c r="D116" s="89">
        <v>350905783</v>
      </c>
      <c r="E116" s="89">
        <v>0</v>
      </c>
      <c r="F116" s="89">
        <v>-142298332</v>
      </c>
      <c r="G116" s="89">
        <v>208607451</v>
      </c>
      <c r="H116" s="89">
        <v>17400000</v>
      </c>
      <c r="I116" s="89">
        <v>168007451</v>
      </c>
      <c r="J116" s="90">
        <v>80.540000000000006</v>
      </c>
      <c r="K116" s="89">
        <v>40600000</v>
      </c>
      <c r="L116" s="88" t="s">
        <v>654</v>
      </c>
      <c r="M116" s="90">
        <v>0</v>
      </c>
    </row>
    <row r="117" spans="1:13" x14ac:dyDescent="0.25">
      <c r="A117" s="88" t="s">
        <v>639</v>
      </c>
      <c r="B117" s="88" t="s">
        <v>510</v>
      </c>
      <c r="C117" s="88" t="s">
        <v>511</v>
      </c>
      <c r="D117" s="89">
        <v>60777025609</v>
      </c>
      <c r="E117" s="89">
        <v>-110758811</v>
      </c>
      <c r="F117" s="89">
        <v>-530258233</v>
      </c>
      <c r="G117" s="89">
        <v>60246767376</v>
      </c>
      <c r="H117" s="89">
        <v>2486495882</v>
      </c>
      <c r="I117" s="89">
        <v>49309544477</v>
      </c>
      <c r="J117" s="90">
        <v>81.849999999999994</v>
      </c>
      <c r="K117" s="89">
        <v>10937222899</v>
      </c>
      <c r="L117" s="88" t="s">
        <v>654</v>
      </c>
      <c r="M117" s="90">
        <v>0</v>
      </c>
    </row>
    <row r="118" spans="1:13" x14ac:dyDescent="0.25">
      <c r="A118" s="88" t="s">
        <v>639</v>
      </c>
      <c r="B118" s="88" t="s">
        <v>512</v>
      </c>
      <c r="C118" s="88" t="s">
        <v>513</v>
      </c>
      <c r="D118" s="89">
        <v>4641781253</v>
      </c>
      <c r="E118" s="89">
        <v>-9360000</v>
      </c>
      <c r="F118" s="89">
        <v>-9360000</v>
      </c>
      <c r="G118" s="89">
        <v>4632421253</v>
      </c>
      <c r="H118" s="89">
        <v>30944806</v>
      </c>
      <c r="I118" s="89">
        <v>4316588897</v>
      </c>
      <c r="J118" s="90">
        <v>93.18</v>
      </c>
      <c r="K118" s="89">
        <v>315832356</v>
      </c>
      <c r="L118" s="88" t="s">
        <v>654</v>
      </c>
      <c r="M118" s="90">
        <v>0</v>
      </c>
    </row>
    <row r="119" spans="1:13" x14ac:dyDescent="0.25">
      <c r="A119" s="88" t="s">
        <v>639</v>
      </c>
      <c r="B119" s="88" t="s">
        <v>514</v>
      </c>
      <c r="C119" s="88" t="s">
        <v>515</v>
      </c>
      <c r="D119" s="89">
        <v>4641781253</v>
      </c>
      <c r="E119" s="89">
        <v>-9360000</v>
      </c>
      <c r="F119" s="89">
        <v>-9360000</v>
      </c>
      <c r="G119" s="89">
        <v>4632421253</v>
      </c>
      <c r="H119" s="89">
        <v>30944806</v>
      </c>
      <c r="I119" s="89">
        <v>4316588897</v>
      </c>
      <c r="J119" s="90">
        <v>93.18</v>
      </c>
      <c r="K119" s="89">
        <v>315832356</v>
      </c>
      <c r="L119" s="88" t="s">
        <v>654</v>
      </c>
      <c r="M119" s="90">
        <v>0</v>
      </c>
    </row>
    <row r="120" spans="1:13" x14ac:dyDescent="0.25">
      <c r="A120" s="88" t="s">
        <v>639</v>
      </c>
      <c r="B120" s="88" t="s">
        <v>516</v>
      </c>
      <c r="C120" s="88" t="s">
        <v>517</v>
      </c>
      <c r="D120" s="89">
        <v>4641781253</v>
      </c>
      <c r="E120" s="89">
        <v>-9360000</v>
      </c>
      <c r="F120" s="89">
        <v>-9360000</v>
      </c>
      <c r="G120" s="89">
        <v>4632421253</v>
      </c>
      <c r="H120" s="89">
        <v>30944806</v>
      </c>
      <c r="I120" s="89">
        <v>4316588897</v>
      </c>
      <c r="J120" s="90">
        <v>93.18</v>
      </c>
      <c r="K120" s="89">
        <v>315832356</v>
      </c>
      <c r="L120" s="88" t="s">
        <v>654</v>
      </c>
      <c r="M120" s="90">
        <v>0</v>
      </c>
    </row>
    <row r="121" spans="1:13" x14ac:dyDescent="0.25">
      <c r="A121" s="88" t="s">
        <v>639</v>
      </c>
      <c r="B121" s="88" t="s">
        <v>698</v>
      </c>
      <c r="C121" s="88" t="s">
        <v>699</v>
      </c>
      <c r="D121" s="89">
        <v>4641781253</v>
      </c>
      <c r="E121" s="89">
        <v>-9360000</v>
      </c>
      <c r="F121" s="89">
        <v>-9360000</v>
      </c>
      <c r="G121" s="89">
        <v>4632421253</v>
      </c>
      <c r="H121" s="89">
        <v>30944806</v>
      </c>
      <c r="I121" s="89">
        <v>4316588897</v>
      </c>
      <c r="J121" s="90">
        <v>93.18</v>
      </c>
      <c r="K121" s="89">
        <v>315832356</v>
      </c>
      <c r="L121" s="88" t="s">
        <v>654</v>
      </c>
      <c r="M121" s="90">
        <v>0</v>
      </c>
    </row>
    <row r="122" spans="1:13" x14ac:dyDescent="0.25">
      <c r="A122" s="88" t="s">
        <v>639</v>
      </c>
      <c r="B122" s="88" t="s">
        <v>700</v>
      </c>
      <c r="C122" s="88" t="s">
        <v>517</v>
      </c>
      <c r="D122" s="89">
        <v>83669562</v>
      </c>
      <c r="E122" s="89">
        <v>0</v>
      </c>
      <c r="F122" s="89">
        <v>0</v>
      </c>
      <c r="G122" s="89">
        <v>83669562</v>
      </c>
      <c r="H122" s="89">
        <v>0</v>
      </c>
      <c r="I122" s="89">
        <v>0</v>
      </c>
      <c r="J122" s="90">
        <v>0</v>
      </c>
      <c r="K122" s="89">
        <v>83669562</v>
      </c>
      <c r="L122" s="88" t="s">
        <v>654</v>
      </c>
      <c r="M122" s="90">
        <v>0</v>
      </c>
    </row>
    <row r="123" spans="1:13" x14ac:dyDescent="0.25">
      <c r="A123" s="88" t="s">
        <v>639</v>
      </c>
      <c r="B123" s="88" t="s">
        <v>701</v>
      </c>
      <c r="C123" s="88" t="s">
        <v>702</v>
      </c>
      <c r="D123" s="89">
        <v>83669562</v>
      </c>
      <c r="E123" s="89">
        <v>0</v>
      </c>
      <c r="F123" s="89">
        <v>0</v>
      </c>
      <c r="G123" s="89">
        <v>83669562</v>
      </c>
      <c r="H123" s="89">
        <v>0</v>
      </c>
      <c r="I123" s="89">
        <v>0</v>
      </c>
      <c r="J123" s="90">
        <v>0</v>
      </c>
      <c r="K123" s="89">
        <v>83669562</v>
      </c>
      <c r="L123" s="88" t="s">
        <v>654</v>
      </c>
      <c r="M123" s="90">
        <v>0</v>
      </c>
    </row>
    <row r="124" spans="1:13" x14ac:dyDescent="0.25">
      <c r="A124" s="88" t="s">
        <v>639</v>
      </c>
      <c r="B124" s="88" t="s">
        <v>703</v>
      </c>
      <c r="C124" s="88" t="s">
        <v>517</v>
      </c>
      <c r="D124" s="89">
        <v>4558111691</v>
      </c>
      <c r="E124" s="89">
        <v>-9360000</v>
      </c>
      <c r="F124" s="89">
        <v>-9360000</v>
      </c>
      <c r="G124" s="89">
        <v>4548751691</v>
      </c>
      <c r="H124" s="89">
        <v>30944806</v>
      </c>
      <c r="I124" s="89">
        <v>4316588897</v>
      </c>
      <c r="J124" s="90">
        <v>94.9</v>
      </c>
      <c r="K124" s="89">
        <v>232162794</v>
      </c>
      <c r="L124" s="88" t="s">
        <v>654</v>
      </c>
      <c r="M124" s="90">
        <v>0</v>
      </c>
    </row>
    <row r="125" spans="1:13" x14ac:dyDescent="0.25">
      <c r="A125" s="88" t="s">
        <v>639</v>
      </c>
      <c r="B125" s="88" t="s">
        <v>704</v>
      </c>
      <c r="C125" s="88" t="s">
        <v>705</v>
      </c>
      <c r="D125" s="89">
        <v>3059129694</v>
      </c>
      <c r="E125" s="89">
        <v>0</v>
      </c>
      <c r="F125" s="89">
        <v>0</v>
      </c>
      <c r="G125" s="89">
        <v>3059129694</v>
      </c>
      <c r="H125" s="89">
        <v>0</v>
      </c>
      <c r="I125" s="89">
        <v>3059129694</v>
      </c>
      <c r="J125" s="90">
        <v>100</v>
      </c>
      <c r="K125" s="89">
        <v>0</v>
      </c>
      <c r="L125" s="88" t="s">
        <v>654</v>
      </c>
      <c r="M125" s="90">
        <v>0</v>
      </c>
    </row>
    <row r="126" spans="1:13" x14ac:dyDescent="0.25">
      <c r="A126" s="88" t="s">
        <v>639</v>
      </c>
      <c r="B126" s="88" t="s">
        <v>706</v>
      </c>
      <c r="C126" s="88" t="s">
        <v>707</v>
      </c>
      <c r="D126" s="89">
        <v>84500000</v>
      </c>
      <c r="E126" s="89">
        <v>0</v>
      </c>
      <c r="F126" s="89">
        <v>0</v>
      </c>
      <c r="G126" s="89">
        <v>84500000</v>
      </c>
      <c r="H126" s="89">
        <v>0</v>
      </c>
      <c r="I126" s="89">
        <v>27884037</v>
      </c>
      <c r="J126" s="90">
        <v>33</v>
      </c>
      <c r="K126" s="89">
        <v>56615963</v>
      </c>
      <c r="L126" s="88" t="s">
        <v>654</v>
      </c>
      <c r="M126" s="90">
        <v>0</v>
      </c>
    </row>
    <row r="127" spans="1:13" x14ac:dyDescent="0.25">
      <c r="A127" s="88" t="s">
        <v>639</v>
      </c>
      <c r="B127" s="88" t="s">
        <v>708</v>
      </c>
      <c r="C127" s="88" t="s">
        <v>447</v>
      </c>
      <c r="D127" s="89">
        <v>459447510</v>
      </c>
      <c r="E127" s="89">
        <v>0</v>
      </c>
      <c r="F127" s="89">
        <v>0</v>
      </c>
      <c r="G127" s="89">
        <v>459447510</v>
      </c>
      <c r="H127" s="89">
        <v>0</v>
      </c>
      <c r="I127" s="89">
        <v>459447510</v>
      </c>
      <c r="J127" s="90">
        <v>100</v>
      </c>
      <c r="K127" s="89">
        <v>0</v>
      </c>
      <c r="L127" s="88" t="s">
        <v>654</v>
      </c>
      <c r="M127" s="90">
        <v>0</v>
      </c>
    </row>
    <row r="128" spans="1:13" x14ac:dyDescent="0.25">
      <c r="A128" s="88" t="s">
        <v>639</v>
      </c>
      <c r="B128" s="88" t="s">
        <v>672</v>
      </c>
      <c r="C128" s="88" t="s">
        <v>673</v>
      </c>
      <c r="D128" s="89">
        <v>84500000</v>
      </c>
      <c r="E128" s="89">
        <v>0</v>
      </c>
      <c r="F128" s="89">
        <v>0</v>
      </c>
      <c r="G128" s="89">
        <v>84500000</v>
      </c>
      <c r="H128" s="89">
        <v>0</v>
      </c>
      <c r="I128" s="89">
        <v>6300000</v>
      </c>
      <c r="J128" s="90">
        <v>7.46</v>
      </c>
      <c r="K128" s="89">
        <v>78200000</v>
      </c>
      <c r="L128" s="88" t="s">
        <v>654</v>
      </c>
      <c r="M128" s="90">
        <v>0</v>
      </c>
    </row>
    <row r="129" spans="1:13" x14ac:dyDescent="0.25">
      <c r="A129" s="88" t="s">
        <v>639</v>
      </c>
      <c r="B129" s="88" t="s">
        <v>663</v>
      </c>
      <c r="C129" s="88" t="s">
        <v>664</v>
      </c>
      <c r="D129" s="89">
        <v>289262133</v>
      </c>
      <c r="E129" s="89">
        <v>-9360000</v>
      </c>
      <c r="F129" s="89">
        <v>-9360000</v>
      </c>
      <c r="G129" s="89">
        <v>279902133</v>
      </c>
      <c r="H129" s="89">
        <v>8000000</v>
      </c>
      <c r="I129" s="89">
        <v>275202133</v>
      </c>
      <c r="J129" s="90">
        <v>98.32</v>
      </c>
      <c r="K129" s="89">
        <v>4700000</v>
      </c>
      <c r="L129" s="88" t="s">
        <v>654</v>
      </c>
      <c r="M129" s="90">
        <v>0</v>
      </c>
    </row>
    <row r="130" spans="1:13" x14ac:dyDescent="0.25">
      <c r="A130" s="88" t="s">
        <v>639</v>
      </c>
      <c r="B130" s="88" t="s">
        <v>709</v>
      </c>
      <c r="C130" s="88" t="s">
        <v>710</v>
      </c>
      <c r="D130" s="89">
        <v>581272354</v>
      </c>
      <c r="E130" s="89">
        <v>0</v>
      </c>
      <c r="F130" s="89">
        <v>0</v>
      </c>
      <c r="G130" s="89">
        <v>581272354</v>
      </c>
      <c r="H130" s="89">
        <v>22944806</v>
      </c>
      <c r="I130" s="89">
        <v>488625523</v>
      </c>
      <c r="J130" s="90">
        <v>84.06</v>
      </c>
      <c r="K130" s="89">
        <v>92646831</v>
      </c>
      <c r="L130" s="88" t="s">
        <v>654</v>
      </c>
      <c r="M130" s="90">
        <v>0</v>
      </c>
    </row>
    <row r="131" spans="1:13" x14ac:dyDescent="0.25">
      <c r="A131" s="88" t="s">
        <v>639</v>
      </c>
      <c r="B131" s="88" t="s">
        <v>518</v>
      </c>
      <c r="C131" s="88" t="s">
        <v>519</v>
      </c>
      <c r="D131" s="89">
        <v>2736220003</v>
      </c>
      <c r="E131" s="89">
        <v>0</v>
      </c>
      <c r="F131" s="89">
        <v>-4563334</v>
      </c>
      <c r="G131" s="89">
        <v>2731656669</v>
      </c>
      <c r="H131" s="89">
        <v>6533334</v>
      </c>
      <c r="I131" s="89">
        <v>366233336</v>
      </c>
      <c r="J131" s="90">
        <v>13.41</v>
      </c>
      <c r="K131" s="89">
        <v>2365423333</v>
      </c>
      <c r="L131" s="88" t="s">
        <v>654</v>
      </c>
      <c r="M131" s="90">
        <v>0</v>
      </c>
    </row>
    <row r="132" spans="1:13" x14ac:dyDescent="0.25">
      <c r="A132" s="88" t="s">
        <v>639</v>
      </c>
      <c r="B132" s="88" t="s">
        <v>520</v>
      </c>
      <c r="C132" s="88" t="s">
        <v>521</v>
      </c>
      <c r="D132" s="89">
        <v>2736220003</v>
      </c>
      <c r="E132" s="89">
        <v>0</v>
      </c>
      <c r="F132" s="89">
        <v>-4563334</v>
      </c>
      <c r="G132" s="89">
        <v>2731656669</v>
      </c>
      <c r="H132" s="89">
        <v>6533334</v>
      </c>
      <c r="I132" s="89">
        <v>366233336</v>
      </c>
      <c r="J132" s="90">
        <v>13.41</v>
      </c>
      <c r="K132" s="89">
        <v>2365423333</v>
      </c>
      <c r="L132" s="88" t="s">
        <v>654</v>
      </c>
      <c r="M132" s="90">
        <v>0</v>
      </c>
    </row>
    <row r="133" spans="1:13" x14ac:dyDescent="0.25">
      <c r="A133" s="88" t="s">
        <v>639</v>
      </c>
      <c r="B133" s="88" t="s">
        <v>522</v>
      </c>
      <c r="C133" s="88" t="s">
        <v>523</v>
      </c>
      <c r="D133" s="89">
        <v>2736220003</v>
      </c>
      <c r="E133" s="89">
        <v>0</v>
      </c>
      <c r="F133" s="89">
        <v>-4563334</v>
      </c>
      <c r="G133" s="89">
        <v>2731656669</v>
      </c>
      <c r="H133" s="89">
        <v>6533334</v>
      </c>
      <c r="I133" s="89">
        <v>366233336</v>
      </c>
      <c r="J133" s="90">
        <v>13.41</v>
      </c>
      <c r="K133" s="89">
        <v>2365423333</v>
      </c>
      <c r="L133" s="88" t="s">
        <v>654</v>
      </c>
      <c r="M133" s="90">
        <v>0</v>
      </c>
    </row>
    <row r="134" spans="1:13" x14ac:dyDescent="0.25">
      <c r="A134" s="88" t="s">
        <v>639</v>
      </c>
      <c r="B134" s="88" t="s">
        <v>711</v>
      </c>
      <c r="C134" s="88" t="s">
        <v>712</v>
      </c>
      <c r="D134" s="89">
        <v>2736220003</v>
      </c>
      <c r="E134" s="89">
        <v>0</v>
      </c>
      <c r="F134" s="89">
        <v>-4563334</v>
      </c>
      <c r="G134" s="89">
        <v>2731656669</v>
      </c>
      <c r="H134" s="89">
        <v>6533334</v>
      </c>
      <c r="I134" s="89">
        <v>366233336</v>
      </c>
      <c r="J134" s="90">
        <v>13.41</v>
      </c>
      <c r="K134" s="89">
        <v>2365423333</v>
      </c>
      <c r="L134" s="88" t="s">
        <v>654</v>
      </c>
      <c r="M134" s="90">
        <v>0</v>
      </c>
    </row>
    <row r="135" spans="1:13" x14ac:dyDescent="0.25">
      <c r="A135" s="88" t="s">
        <v>639</v>
      </c>
      <c r="B135" s="88" t="s">
        <v>713</v>
      </c>
      <c r="C135" s="88" t="s">
        <v>523</v>
      </c>
      <c r="D135" s="89">
        <v>2736220003</v>
      </c>
      <c r="E135" s="89">
        <v>0</v>
      </c>
      <c r="F135" s="89">
        <v>-4563334</v>
      </c>
      <c r="G135" s="89">
        <v>2731656669</v>
      </c>
      <c r="H135" s="89">
        <v>6533334</v>
      </c>
      <c r="I135" s="89">
        <v>366233336</v>
      </c>
      <c r="J135" s="90">
        <v>13.41</v>
      </c>
      <c r="K135" s="89">
        <v>2365423333</v>
      </c>
      <c r="L135" s="88" t="s">
        <v>654</v>
      </c>
      <c r="M135" s="90">
        <v>0</v>
      </c>
    </row>
    <row r="136" spans="1:13" x14ac:dyDescent="0.25">
      <c r="A136" s="88" t="s">
        <v>639</v>
      </c>
      <c r="B136" s="88" t="s">
        <v>672</v>
      </c>
      <c r="C136" s="88" t="s">
        <v>673</v>
      </c>
      <c r="D136" s="89">
        <v>2360000000</v>
      </c>
      <c r="E136" s="89">
        <v>0</v>
      </c>
      <c r="F136" s="89">
        <v>0</v>
      </c>
      <c r="G136" s="89">
        <v>2360000000</v>
      </c>
      <c r="H136" s="89">
        <v>0</v>
      </c>
      <c r="I136" s="89">
        <v>0</v>
      </c>
      <c r="J136" s="90">
        <v>0</v>
      </c>
      <c r="K136" s="89">
        <v>2360000000</v>
      </c>
      <c r="L136" s="88" t="s">
        <v>654</v>
      </c>
      <c r="M136" s="90">
        <v>0</v>
      </c>
    </row>
    <row r="137" spans="1:13" x14ac:dyDescent="0.25">
      <c r="A137" s="88" t="s">
        <v>639</v>
      </c>
      <c r="B137" s="88" t="s">
        <v>663</v>
      </c>
      <c r="C137" s="88" t="s">
        <v>664</v>
      </c>
      <c r="D137" s="89">
        <v>376220003</v>
      </c>
      <c r="E137" s="89">
        <v>0</v>
      </c>
      <c r="F137" s="89">
        <v>-4563334</v>
      </c>
      <c r="G137" s="89">
        <v>371656669</v>
      </c>
      <c r="H137" s="89">
        <v>6533334</v>
      </c>
      <c r="I137" s="89">
        <v>366233336</v>
      </c>
      <c r="J137" s="90">
        <v>98.54</v>
      </c>
      <c r="K137" s="89">
        <v>5423333</v>
      </c>
      <c r="L137" s="88" t="s">
        <v>654</v>
      </c>
      <c r="M137" s="90">
        <v>0</v>
      </c>
    </row>
    <row r="138" spans="1:13" x14ac:dyDescent="0.25">
      <c r="A138" s="88" t="s">
        <v>639</v>
      </c>
      <c r="B138" s="88" t="s">
        <v>524</v>
      </c>
      <c r="C138" s="88" t="s">
        <v>525</v>
      </c>
      <c r="D138" s="89">
        <v>49257871901</v>
      </c>
      <c r="E138" s="89">
        <v>-91866826</v>
      </c>
      <c r="F138" s="89">
        <v>-450291773</v>
      </c>
      <c r="G138" s="89">
        <v>48807580128</v>
      </c>
      <c r="H138" s="89">
        <v>2204464415</v>
      </c>
      <c r="I138" s="89">
        <v>40780268591</v>
      </c>
      <c r="J138" s="90">
        <v>83.55</v>
      </c>
      <c r="K138" s="89">
        <v>8027311537</v>
      </c>
      <c r="L138" s="88" t="s">
        <v>654</v>
      </c>
      <c r="M138" s="90">
        <v>0</v>
      </c>
    </row>
    <row r="139" spans="1:13" x14ac:dyDescent="0.25">
      <c r="A139" s="88" t="s">
        <v>639</v>
      </c>
      <c r="B139" s="88" t="s">
        <v>526</v>
      </c>
      <c r="C139" s="88" t="s">
        <v>527</v>
      </c>
      <c r="D139" s="89">
        <v>49257871901</v>
      </c>
      <c r="E139" s="89">
        <v>-91866826</v>
      </c>
      <c r="F139" s="89">
        <v>-450291773</v>
      </c>
      <c r="G139" s="89">
        <v>48807580128</v>
      </c>
      <c r="H139" s="89">
        <v>2204464415</v>
      </c>
      <c r="I139" s="89">
        <v>40780268591</v>
      </c>
      <c r="J139" s="90">
        <v>83.55</v>
      </c>
      <c r="K139" s="89">
        <v>8027311537</v>
      </c>
      <c r="L139" s="88" t="s">
        <v>654</v>
      </c>
      <c r="M139" s="90">
        <v>0</v>
      </c>
    </row>
    <row r="140" spans="1:13" x14ac:dyDescent="0.25">
      <c r="A140" s="88" t="s">
        <v>639</v>
      </c>
      <c r="B140" s="88" t="s">
        <v>528</v>
      </c>
      <c r="C140" s="88" t="s">
        <v>529</v>
      </c>
      <c r="D140" s="89">
        <v>7658326395</v>
      </c>
      <c r="E140" s="89">
        <v>0</v>
      </c>
      <c r="F140" s="89">
        <v>-366667</v>
      </c>
      <c r="G140" s="89">
        <v>7657959728</v>
      </c>
      <c r="H140" s="89">
        <v>253840466</v>
      </c>
      <c r="I140" s="89">
        <v>3340897786</v>
      </c>
      <c r="J140" s="90">
        <v>43.63</v>
      </c>
      <c r="K140" s="89">
        <v>4317061942</v>
      </c>
      <c r="L140" s="88" t="s">
        <v>654</v>
      </c>
      <c r="M140" s="90">
        <v>0</v>
      </c>
    </row>
    <row r="141" spans="1:13" x14ac:dyDescent="0.25">
      <c r="A141" s="88" t="s">
        <v>639</v>
      </c>
      <c r="B141" s="88" t="s">
        <v>714</v>
      </c>
      <c r="C141" s="88" t="s">
        <v>715</v>
      </c>
      <c r="D141" s="89">
        <v>7658326395</v>
      </c>
      <c r="E141" s="89">
        <v>0</v>
      </c>
      <c r="F141" s="89">
        <v>-366667</v>
      </c>
      <c r="G141" s="89">
        <v>7657959728</v>
      </c>
      <c r="H141" s="89">
        <v>253840466</v>
      </c>
      <c r="I141" s="89">
        <v>3340897786</v>
      </c>
      <c r="J141" s="90">
        <v>43.63</v>
      </c>
      <c r="K141" s="89">
        <v>4317061942</v>
      </c>
      <c r="L141" s="88" t="s">
        <v>654</v>
      </c>
      <c r="M141" s="90">
        <v>0</v>
      </c>
    </row>
    <row r="142" spans="1:13" x14ac:dyDescent="0.25">
      <c r="A142" s="88" t="s">
        <v>639</v>
      </c>
      <c r="B142" s="88" t="s">
        <v>716</v>
      </c>
      <c r="C142" s="88" t="s">
        <v>529</v>
      </c>
      <c r="D142" s="89">
        <v>28400000</v>
      </c>
      <c r="E142" s="89">
        <v>0</v>
      </c>
      <c r="F142" s="89">
        <v>0</v>
      </c>
      <c r="G142" s="89">
        <v>28400000</v>
      </c>
      <c r="H142" s="89">
        <v>0</v>
      </c>
      <c r="I142" s="89">
        <v>28400000</v>
      </c>
      <c r="J142" s="90">
        <v>100</v>
      </c>
      <c r="K142" s="89">
        <v>0</v>
      </c>
      <c r="L142" s="88" t="s">
        <v>654</v>
      </c>
      <c r="M142" s="90">
        <v>0</v>
      </c>
    </row>
    <row r="143" spans="1:13" x14ac:dyDescent="0.25">
      <c r="A143" s="88" t="s">
        <v>639</v>
      </c>
      <c r="B143" s="88" t="s">
        <v>663</v>
      </c>
      <c r="C143" s="88" t="s">
        <v>664</v>
      </c>
      <c r="D143" s="89">
        <v>28400000</v>
      </c>
      <c r="E143" s="89">
        <v>0</v>
      </c>
      <c r="F143" s="89">
        <v>0</v>
      </c>
      <c r="G143" s="89">
        <v>28400000</v>
      </c>
      <c r="H143" s="89">
        <v>0</v>
      </c>
      <c r="I143" s="89">
        <v>28400000</v>
      </c>
      <c r="J143" s="90">
        <v>100</v>
      </c>
      <c r="K143" s="89">
        <v>0</v>
      </c>
      <c r="L143" s="88" t="s">
        <v>654</v>
      </c>
      <c r="M143" s="90">
        <v>0</v>
      </c>
    </row>
    <row r="144" spans="1:13" x14ac:dyDescent="0.25">
      <c r="A144" s="88" t="s">
        <v>639</v>
      </c>
      <c r="B144" s="88" t="s">
        <v>717</v>
      </c>
      <c r="C144" s="88" t="s">
        <v>529</v>
      </c>
      <c r="D144" s="89">
        <v>7629926395</v>
      </c>
      <c r="E144" s="89">
        <v>0</v>
      </c>
      <c r="F144" s="89">
        <v>-366667</v>
      </c>
      <c r="G144" s="89">
        <v>7629559728</v>
      </c>
      <c r="H144" s="89">
        <v>253840466</v>
      </c>
      <c r="I144" s="89">
        <v>3312497786</v>
      </c>
      <c r="J144" s="90">
        <v>43.42</v>
      </c>
      <c r="K144" s="89">
        <v>4317061942</v>
      </c>
      <c r="L144" s="88" t="s">
        <v>654</v>
      </c>
      <c r="M144" s="90">
        <v>0</v>
      </c>
    </row>
    <row r="145" spans="1:13" x14ac:dyDescent="0.25">
      <c r="A145" s="88" t="s">
        <v>639</v>
      </c>
      <c r="B145" s="88" t="s">
        <v>663</v>
      </c>
      <c r="C145" s="88" t="s">
        <v>664</v>
      </c>
      <c r="D145" s="89">
        <v>655853149</v>
      </c>
      <c r="E145" s="89">
        <v>0</v>
      </c>
      <c r="F145" s="89">
        <v>-366667</v>
      </c>
      <c r="G145" s="89">
        <v>655486482</v>
      </c>
      <c r="H145" s="89">
        <v>0</v>
      </c>
      <c r="I145" s="89">
        <v>564903149</v>
      </c>
      <c r="J145" s="90">
        <v>86.18</v>
      </c>
      <c r="K145" s="89">
        <v>90583333</v>
      </c>
      <c r="L145" s="88" t="s">
        <v>654</v>
      </c>
      <c r="M145" s="90">
        <v>0</v>
      </c>
    </row>
    <row r="146" spans="1:13" x14ac:dyDescent="0.25">
      <c r="A146" s="88" t="s">
        <v>639</v>
      </c>
      <c r="B146" s="88" t="s">
        <v>718</v>
      </c>
      <c r="C146" s="88" t="s">
        <v>719</v>
      </c>
      <c r="D146" s="89">
        <v>6974073246</v>
      </c>
      <c r="E146" s="89">
        <v>0</v>
      </c>
      <c r="F146" s="89">
        <v>0</v>
      </c>
      <c r="G146" s="89">
        <v>6974073246</v>
      </c>
      <c r="H146" s="89">
        <v>253840466</v>
      </c>
      <c r="I146" s="89">
        <v>2747594637</v>
      </c>
      <c r="J146" s="90">
        <v>39.4</v>
      </c>
      <c r="K146" s="89">
        <v>4226478609</v>
      </c>
      <c r="L146" s="88" t="s">
        <v>654</v>
      </c>
      <c r="M146" s="90">
        <v>0</v>
      </c>
    </row>
    <row r="147" spans="1:13" x14ac:dyDescent="0.25">
      <c r="A147" s="88" t="s">
        <v>639</v>
      </c>
      <c r="B147" s="88" t="s">
        <v>530</v>
      </c>
      <c r="C147" s="88" t="s">
        <v>531</v>
      </c>
      <c r="D147" s="89">
        <v>14699546272</v>
      </c>
      <c r="E147" s="89">
        <v>-15351226</v>
      </c>
      <c r="F147" s="89">
        <v>-304848745</v>
      </c>
      <c r="G147" s="89">
        <v>14394697527</v>
      </c>
      <c r="H147" s="89">
        <v>1890976385</v>
      </c>
      <c r="I147" s="89">
        <v>11878922017</v>
      </c>
      <c r="J147" s="90">
        <v>82.52</v>
      </c>
      <c r="K147" s="89">
        <v>2515775510</v>
      </c>
      <c r="L147" s="88" t="s">
        <v>654</v>
      </c>
      <c r="M147" s="90">
        <v>0</v>
      </c>
    </row>
    <row r="148" spans="1:13" x14ac:dyDescent="0.25">
      <c r="A148" s="88" t="s">
        <v>639</v>
      </c>
      <c r="B148" s="88" t="s">
        <v>720</v>
      </c>
      <c r="C148" s="88" t="s">
        <v>721</v>
      </c>
      <c r="D148" s="89">
        <v>14699546272</v>
      </c>
      <c r="E148" s="89">
        <v>-15351226</v>
      </c>
      <c r="F148" s="89">
        <v>-304848745</v>
      </c>
      <c r="G148" s="89">
        <v>14394697527</v>
      </c>
      <c r="H148" s="89">
        <v>1890976385</v>
      </c>
      <c r="I148" s="89">
        <v>11878922017</v>
      </c>
      <c r="J148" s="90">
        <v>82.52</v>
      </c>
      <c r="K148" s="89">
        <v>2515775510</v>
      </c>
      <c r="L148" s="88" t="s">
        <v>654</v>
      </c>
      <c r="M148" s="90">
        <v>0</v>
      </c>
    </row>
    <row r="149" spans="1:13" x14ac:dyDescent="0.25">
      <c r="A149" s="88" t="s">
        <v>639</v>
      </c>
      <c r="B149" s="88" t="s">
        <v>722</v>
      </c>
      <c r="C149" s="88" t="s">
        <v>531</v>
      </c>
      <c r="D149" s="89">
        <v>13375867848</v>
      </c>
      <c r="E149" s="89">
        <v>-15351226</v>
      </c>
      <c r="F149" s="89">
        <v>-304382078</v>
      </c>
      <c r="G149" s="89">
        <v>13071485770</v>
      </c>
      <c r="H149" s="89">
        <v>1890976385</v>
      </c>
      <c r="I149" s="89">
        <v>10932272296</v>
      </c>
      <c r="J149" s="90">
        <v>83.63</v>
      </c>
      <c r="K149" s="89">
        <v>2139213474</v>
      </c>
      <c r="L149" s="88" t="s">
        <v>654</v>
      </c>
      <c r="M149" s="90">
        <v>0</v>
      </c>
    </row>
    <row r="150" spans="1:13" x14ac:dyDescent="0.25">
      <c r="A150" s="88" t="s">
        <v>639</v>
      </c>
      <c r="B150" s="88" t="s">
        <v>701</v>
      </c>
      <c r="C150" s="88" t="s">
        <v>702</v>
      </c>
      <c r="D150" s="89">
        <v>129545678</v>
      </c>
      <c r="E150" s="89">
        <v>0</v>
      </c>
      <c r="F150" s="89">
        <v>0</v>
      </c>
      <c r="G150" s="89">
        <v>129545678</v>
      </c>
      <c r="H150" s="89">
        <v>0</v>
      </c>
      <c r="I150" s="89">
        <v>129545678</v>
      </c>
      <c r="J150" s="90">
        <v>100</v>
      </c>
      <c r="K150" s="89">
        <v>0</v>
      </c>
      <c r="L150" s="88" t="s">
        <v>654</v>
      </c>
      <c r="M150" s="90">
        <v>0</v>
      </c>
    </row>
    <row r="151" spans="1:13" x14ac:dyDescent="0.25">
      <c r="A151" s="88" t="s">
        <v>639</v>
      </c>
      <c r="B151" s="88" t="s">
        <v>671</v>
      </c>
      <c r="C151" s="88" t="s">
        <v>407</v>
      </c>
      <c r="D151" s="89">
        <v>188066847</v>
      </c>
      <c r="E151" s="89">
        <v>0</v>
      </c>
      <c r="F151" s="89">
        <v>-370</v>
      </c>
      <c r="G151" s="89">
        <v>188066477</v>
      </c>
      <c r="H151" s="89">
        <v>0</v>
      </c>
      <c r="I151" s="89">
        <v>188066477</v>
      </c>
      <c r="J151" s="90">
        <v>100</v>
      </c>
      <c r="K151" s="89">
        <v>0</v>
      </c>
      <c r="L151" s="88" t="s">
        <v>654</v>
      </c>
      <c r="M151" s="90">
        <v>0</v>
      </c>
    </row>
    <row r="152" spans="1:13" x14ac:dyDescent="0.25">
      <c r="A152" s="88" t="s">
        <v>639</v>
      </c>
      <c r="B152" s="88" t="s">
        <v>723</v>
      </c>
      <c r="C152" s="88" t="s">
        <v>724</v>
      </c>
      <c r="D152" s="89">
        <v>1760000000</v>
      </c>
      <c r="E152" s="89">
        <v>0</v>
      </c>
      <c r="F152" s="89">
        <v>-149713784</v>
      </c>
      <c r="G152" s="89">
        <v>1610286216</v>
      </c>
      <c r="H152" s="89">
        <v>0</v>
      </c>
      <c r="I152" s="89">
        <v>1610286216</v>
      </c>
      <c r="J152" s="90">
        <v>100</v>
      </c>
      <c r="K152" s="89">
        <v>0</v>
      </c>
      <c r="L152" s="88" t="s">
        <v>654</v>
      </c>
      <c r="M152" s="90">
        <v>0</v>
      </c>
    </row>
    <row r="153" spans="1:13" x14ac:dyDescent="0.25">
      <c r="A153" s="88" t="s">
        <v>639</v>
      </c>
      <c r="B153" s="88" t="s">
        <v>708</v>
      </c>
      <c r="C153" s="88" t="s">
        <v>447</v>
      </c>
      <c r="D153" s="89">
        <v>420000000</v>
      </c>
      <c r="E153" s="89">
        <v>0</v>
      </c>
      <c r="F153" s="89">
        <v>0</v>
      </c>
      <c r="G153" s="89">
        <v>420000000</v>
      </c>
      <c r="H153" s="89">
        <v>0</v>
      </c>
      <c r="I153" s="89">
        <v>420000000</v>
      </c>
      <c r="J153" s="90">
        <v>100</v>
      </c>
      <c r="K153" s="89">
        <v>0</v>
      </c>
      <c r="L153" s="88" t="s">
        <v>654</v>
      </c>
      <c r="M153" s="90">
        <v>0</v>
      </c>
    </row>
    <row r="154" spans="1:13" x14ac:dyDescent="0.25">
      <c r="A154" s="88" t="s">
        <v>639</v>
      </c>
      <c r="B154" s="88" t="s">
        <v>725</v>
      </c>
      <c r="C154" s="88" t="s">
        <v>726</v>
      </c>
      <c r="D154" s="89">
        <v>10565532877</v>
      </c>
      <c r="E154" s="89">
        <v>0</v>
      </c>
      <c r="F154" s="89">
        <v>-137781595</v>
      </c>
      <c r="G154" s="89">
        <v>10427751282</v>
      </c>
      <c r="H154" s="89">
        <v>1890976385</v>
      </c>
      <c r="I154" s="89">
        <v>8293517808</v>
      </c>
      <c r="J154" s="90">
        <v>79.53</v>
      </c>
      <c r="K154" s="89">
        <v>2134233474</v>
      </c>
      <c r="L154" s="88" t="s">
        <v>654</v>
      </c>
      <c r="M154" s="90">
        <v>0</v>
      </c>
    </row>
    <row r="155" spans="1:13" x14ac:dyDescent="0.25">
      <c r="A155" s="88" t="s">
        <v>639</v>
      </c>
      <c r="B155" s="88" t="s">
        <v>672</v>
      </c>
      <c r="C155" s="88" t="s">
        <v>673</v>
      </c>
      <c r="D155" s="89">
        <v>6570780</v>
      </c>
      <c r="E155" s="89">
        <v>-596226</v>
      </c>
      <c r="F155" s="89">
        <v>-1731329</v>
      </c>
      <c r="G155" s="89">
        <v>4839451</v>
      </c>
      <c r="H155" s="89">
        <v>0</v>
      </c>
      <c r="I155" s="89">
        <v>4839451</v>
      </c>
      <c r="J155" s="90">
        <v>100</v>
      </c>
      <c r="K155" s="89">
        <v>0</v>
      </c>
      <c r="L155" s="88" t="s">
        <v>654</v>
      </c>
      <c r="M155" s="90">
        <v>0</v>
      </c>
    </row>
    <row r="156" spans="1:13" x14ac:dyDescent="0.25">
      <c r="A156" s="88" t="s">
        <v>639</v>
      </c>
      <c r="B156" s="88" t="s">
        <v>663</v>
      </c>
      <c r="C156" s="88" t="s">
        <v>664</v>
      </c>
      <c r="D156" s="89">
        <v>306151666</v>
      </c>
      <c r="E156" s="89">
        <v>-14755000</v>
      </c>
      <c r="F156" s="89">
        <v>-15155000</v>
      </c>
      <c r="G156" s="89">
        <v>290996666</v>
      </c>
      <c r="H156" s="89">
        <v>0</v>
      </c>
      <c r="I156" s="89">
        <v>286016666</v>
      </c>
      <c r="J156" s="90">
        <v>98.29</v>
      </c>
      <c r="K156" s="89">
        <v>4980000</v>
      </c>
      <c r="L156" s="88" t="s">
        <v>654</v>
      </c>
      <c r="M156" s="90">
        <v>0</v>
      </c>
    </row>
    <row r="157" spans="1:13" x14ac:dyDescent="0.25">
      <c r="A157" s="88" t="s">
        <v>639</v>
      </c>
      <c r="B157" s="88" t="s">
        <v>727</v>
      </c>
      <c r="C157" s="88" t="s">
        <v>531</v>
      </c>
      <c r="D157" s="89">
        <v>1323678424</v>
      </c>
      <c r="E157" s="89">
        <v>0</v>
      </c>
      <c r="F157" s="89">
        <v>-466667</v>
      </c>
      <c r="G157" s="89">
        <v>1323211757</v>
      </c>
      <c r="H157" s="89">
        <v>0</v>
      </c>
      <c r="I157" s="89">
        <v>946649721</v>
      </c>
      <c r="J157" s="90">
        <v>71.540000000000006</v>
      </c>
      <c r="K157" s="89">
        <v>376562036</v>
      </c>
      <c r="L157" s="88" t="s">
        <v>654</v>
      </c>
      <c r="M157" s="90">
        <v>0</v>
      </c>
    </row>
    <row r="158" spans="1:13" x14ac:dyDescent="0.25">
      <c r="A158" s="88" t="s">
        <v>639</v>
      </c>
      <c r="B158" s="88" t="s">
        <v>728</v>
      </c>
      <c r="C158" s="88" t="s">
        <v>729</v>
      </c>
      <c r="D158" s="89">
        <v>860738424</v>
      </c>
      <c r="E158" s="89">
        <v>0</v>
      </c>
      <c r="F158" s="89">
        <v>0</v>
      </c>
      <c r="G158" s="89">
        <v>860738424</v>
      </c>
      <c r="H158" s="89">
        <v>0</v>
      </c>
      <c r="I158" s="89">
        <v>516443054</v>
      </c>
      <c r="J158" s="90">
        <v>60</v>
      </c>
      <c r="K158" s="89">
        <v>344295370</v>
      </c>
      <c r="L158" s="88" t="s">
        <v>654</v>
      </c>
      <c r="M158" s="90">
        <v>0</v>
      </c>
    </row>
    <row r="159" spans="1:13" x14ac:dyDescent="0.25">
      <c r="A159" s="88" t="s">
        <v>639</v>
      </c>
      <c r="B159" s="88" t="s">
        <v>663</v>
      </c>
      <c r="C159" s="88" t="s">
        <v>664</v>
      </c>
      <c r="D159" s="89">
        <v>462940000</v>
      </c>
      <c r="E159" s="89">
        <v>0</v>
      </c>
      <c r="F159" s="89">
        <v>-466667</v>
      </c>
      <c r="G159" s="89">
        <v>462473333</v>
      </c>
      <c r="H159" s="89">
        <v>0</v>
      </c>
      <c r="I159" s="89">
        <v>430206667</v>
      </c>
      <c r="J159" s="90">
        <v>93.02</v>
      </c>
      <c r="K159" s="89">
        <v>32266666</v>
      </c>
      <c r="L159" s="88" t="s">
        <v>654</v>
      </c>
      <c r="M159" s="90">
        <v>0</v>
      </c>
    </row>
    <row r="160" spans="1:13" x14ac:dyDescent="0.25">
      <c r="A160" s="88" t="s">
        <v>639</v>
      </c>
      <c r="B160" s="88" t="s">
        <v>532</v>
      </c>
      <c r="C160" s="88" t="s">
        <v>533</v>
      </c>
      <c r="D160" s="89">
        <v>19622632027</v>
      </c>
      <c r="E160" s="89">
        <v>0</v>
      </c>
      <c r="F160" s="89">
        <v>0</v>
      </c>
      <c r="G160" s="89">
        <v>19622632027</v>
      </c>
      <c r="H160" s="89">
        <v>6175000</v>
      </c>
      <c r="I160" s="89">
        <v>19342579344</v>
      </c>
      <c r="J160" s="90">
        <v>98.57</v>
      </c>
      <c r="K160" s="89">
        <v>280052683</v>
      </c>
      <c r="L160" s="88" t="s">
        <v>654</v>
      </c>
      <c r="M160" s="90">
        <v>0</v>
      </c>
    </row>
    <row r="161" spans="1:13" x14ac:dyDescent="0.25">
      <c r="A161" s="88" t="s">
        <v>639</v>
      </c>
      <c r="B161" s="88" t="s">
        <v>730</v>
      </c>
      <c r="C161" s="88" t="s">
        <v>715</v>
      </c>
      <c r="D161" s="89">
        <v>19622632027</v>
      </c>
      <c r="E161" s="89">
        <v>0</v>
      </c>
      <c r="F161" s="89">
        <v>0</v>
      </c>
      <c r="G161" s="89">
        <v>19622632027</v>
      </c>
      <c r="H161" s="89">
        <v>6175000</v>
      </c>
      <c r="I161" s="89">
        <v>19342579344</v>
      </c>
      <c r="J161" s="90">
        <v>98.57</v>
      </c>
      <c r="K161" s="89">
        <v>280052683</v>
      </c>
      <c r="L161" s="88" t="s">
        <v>654</v>
      </c>
      <c r="M161" s="90">
        <v>0</v>
      </c>
    </row>
    <row r="162" spans="1:13" x14ac:dyDescent="0.25">
      <c r="A162" s="88" t="s">
        <v>639</v>
      </c>
      <c r="B162" s="88" t="s">
        <v>731</v>
      </c>
      <c r="C162" s="88" t="s">
        <v>533</v>
      </c>
      <c r="D162" s="89">
        <v>404772458</v>
      </c>
      <c r="E162" s="89">
        <v>0</v>
      </c>
      <c r="F162" s="89">
        <v>0</v>
      </c>
      <c r="G162" s="89">
        <v>404772458</v>
      </c>
      <c r="H162" s="89">
        <v>5200000</v>
      </c>
      <c r="I162" s="89">
        <v>404772458</v>
      </c>
      <c r="J162" s="90">
        <v>100</v>
      </c>
      <c r="K162" s="89">
        <v>0</v>
      </c>
      <c r="L162" s="88" t="s">
        <v>654</v>
      </c>
      <c r="M162" s="90">
        <v>0</v>
      </c>
    </row>
    <row r="163" spans="1:13" x14ac:dyDescent="0.25">
      <c r="A163" s="88" t="s">
        <v>639</v>
      </c>
      <c r="B163" s="88" t="s">
        <v>725</v>
      </c>
      <c r="C163" s="88" t="s">
        <v>726</v>
      </c>
      <c r="D163" s="89">
        <v>83114122</v>
      </c>
      <c r="E163" s="89">
        <v>0</v>
      </c>
      <c r="F163" s="89">
        <v>0</v>
      </c>
      <c r="G163" s="89">
        <v>83114122</v>
      </c>
      <c r="H163" s="89">
        <v>0</v>
      </c>
      <c r="I163" s="89">
        <v>83114122</v>
      </c>
      <c r="J163" s="90">
        <v>100</v>
      </c>
      <c r="K163" s="89">
        <v>0</v>
      </c>
      <c r="L163" s="88" t="s">
        <v>654</v>
      </c>
      <c r="M163" s="90">
        <v>0</v>
      </c>
    </row>
    <row r="164" spans="1:13" x14ac:dyDescent="0.25">
      <c r="A164" s="88" t="s">
        <v>639</v>
      </c>
      <c r="B164" s="88" t="s">
        <v>663</v>
      </c>
      <c r="C164" s="88" t="s">
        <v>664</v>
      </c>
      <c r="D164" s="89">
        <v>321658336</v>
      </c>
      <c r="E164" s="89">
        <v>0</v>
      </c>
      <c r="F164" s="89">
        <v>0</v>
      </c>
      <c r="G164" s="89">
        <v>321658336</v>
      </c>
      <c r="H164" s="89">
        <v>5200000</v>
      </c>
      <c r="I164" s="89">
        <v>321658336</v>
      </c>
      <c r="J164" s="90">
        <v>100</v>
      </c>
      <c r="K164" s="89">
        <v>0</v>
      </c>
      <c r="L164" s="88" t="s">
        <v>654</v>
      </c>
      <c r="M164" s="90">
        <v>0</v>
      </c>
    </row>
    <row r="165" spans="1:13" x14ac:dyDescent="0.25">
      <c r="A165" s="88" t="s">
        <v>639</v>
      </c>
      <c r="B165" s="88" t="s">
        <v>732</v>
      </c>
      <c r="C165" s="88" t="s">
        <v>533</v>
      </c>
      <c r="D165" s="89">
        <v>11154613777</v>
      </c>
      <c r="E165" s="89">
        <v>0</v>
      </c>
      <c r="F165" s="89">
        <v>0</v>
      </c>
      <c r="G165" s="89">
        <v>11154613777</v>
      </c>
      <c r="H165" s="89">
        <v>975000</v>
      </c>
      <c r="I165" s="89">
        <v>11154594396</v>
      </c>
      <c r="J165" s="90">
        <v>100</v>
      </c>
      <c r="K165" s="89">
        <v>19381</v>
      </c>
      <c r="L165" s="88" t="s">
        <v>654</v>
      </c>
      <c r="M165" s="90">
        <v>0</v>
      </c>
    </row>
    <row r="166" spans="1:13" x14ac:dyDescent="0.25">
      <c r="A166" s="88" t="s">
        <v>639</v>
      </c>
      <c r="B166" s="88" t="s">
        <v>663</v>
      </c>
      <c r="C166" s="88" t="s">
        <v>664</v>
      </c>
      <c r="D166" s="89">
        <v>70708333</v>
      </c>
      <c r="E166" s="89">
        <v>0</v>
      </c>
      <c r="F166" s="89">
        <v>0</v>
      </c>
      <c r="G166" s="89">
        <v>70708333</v>
      </c>
      <c r="H166" s="89">
        <v>975000</v>
      </c>
      <c r="I166" s="89">
        <v>70708333</v>
      </c>
      <c r="J166" s="90">
        <v>100</v>
      </c>
      <c r="K166" s="89">
        <v>0</v>
      </c>
      <c r="L166" s="88" t="s">
        <v>654</v>
      </c>
      <c r="M166" s="90">
        <v>0</v>
      </c>
    </row>
    <row r="167" spans="1:13" x14ac:dyDescent="0.25">
      <c r="A167" s="88" t="s">
        <v>639</v>
      </c>
      <c r="B167" s="88" t="s">
        <v>674</v>
      </c>
      <c r="C167" s="88" t="s">
        <v>487</v>
      </c>
      <c r="D167" s="89">
        <v>7083905444</v>
      </c>
      <c r="E167" s="89">
        <v>0</v>
      </c>
      <c r="F167" s="89">
        <v>0</v>
      </c>
      <c r="G167" s="89">
        <v>7083905444</v>
      </c>
      <c r="H167" s="89">
        <v>0</v>
      </c>
      <c r="I167" s="89">
        <v>7083886063</v>
      </c>
      <c r="J167" s="90">
        <v>100</v>
      </c>
      <c r="K167" s="89">
        <v>19381</v>
      </c>
      <c r="L167" s="88" t="s">
        <v>654</v>
      </c>
      <c r="M167" s="90">
        <v>0</v>
      </c>
    </row>
    <row r="168" spans="1:13" x14ac:dyDescent="0.25">
      <c r="A168" s="88" t="s">
        <v>639</v>
      </c>
      <c r="B168" s="88" t="s">
        <v>718</v>
      </c>
      <c r="C168" s="88" t="s">
        <v>719</v>
      </c>
      <c r="D168" s="89">
        <v>4000000000</v>
      </c>
      <c r="E168" s="89">
        <v>0</v>
      </c>
      <c r="F168" s="89">
        <v>0</v>
      </c>
      <c r="G168" s="89">
        <v>4000000000</v>
      </c>
      <c r="H168" s="89">
        <v>0</v>
      </c>
      <c r="I168" s="89">
        <v>4000000000</v>
      </c>
      <c r="J168" s="90">
        <v>100</v>
      </c>
      <c r="K168" s="89">
        <v>0</v>
      </c>
      <c r="L168" s="88" t="s">
        <v>654</v>
      </c>
      <c r="M168" s="90">
        <v>0</v>
      </c>
    </row>
    <row r="169" spans="1:13" x14ac:dyDescent="0.25">
      <c r="A169" s="88" t="s">
        <v>639</v>
      </c>
      <c r="B169" s="88" t="s">
        <v>733</v>
      </c>
      <c r="C169" s="88" t="s">
        <v>533</v>
      </c>
      <c r="D169" s="89">
        <v>8063245792</v>
      </c>
      <c r="E169" s="89">
        <v>0</v>
      </c>
      <c r="F169" s="89">
        <v>0</v>
      </c>
      <c r="G169" s="89">
        <v>8063245792</v>
      </c>
      <c r="H169" s="89">
        <v>0</v>
      </c>
      <c r="I169" s="89">
        <v>7783212490</v>
      </c>
      <c r="J169" s="90">
        <v>96.53</v>
      </c>
      <c r="K169" s="89">
        <v>280033302</v>
      </c>
      <c r="L169" s="88" t="s">
        <v>654</v>
      </c>
      <c r="M169" s="90">
        <v>0</v>
      </c>
    </row>
    <row r="170" spans="1:13" x14ac:dyDescent="0.25">
      <c r="A170" s="88" t="s">
        <v>639</v>
      </c>
      <c r="B170" s="88" t="s">
        <v>718</v>
      </c>
      <c r="C170" s="88" t="s">
        <v>719</v>
      </c>
      <c r="D170" s="89">
        <v>8063245792</v>
      </c>
      <c r="E170" s="89">
        <v>0</v>
      </c>
      <c r="F170" s="89">
        <v>0</v>
      </c>
      <c r="G170" s="89">
        <v>8063245792</v>
      </c>
      <c r="H170" s="89">
        <v>0</v>
      </c>
      <c r="I170" s="89">
        <v>7783212490</v>
      </c>
      <c r="J170" s="90">
        <v>96.53</v>
      </c>
      <c r="K170" s="89">
        <v>280033302</v>
      </c>
      <c r="L170" s="88" t="s">
        <v>654</v>
      </c>
      <c r="M170" s="90">
        <v>0</v>
      </c>
    </row>
    <row r="171" spans="1:13" x14ac:dyDescent="0.25">
      <c r="A171" s="88" t="s">
        <v>639</v>
      </c>
      <c r="B171" s="88" t="s">
        <v>534</v>
      </c>
      <c r="C171" s="88" t="s">
        <v>535</v>
      </c>
      <c r="D171" s="89">
        <v>7277367207</v>
      </c>
      <c r="E171" s="89">
        <v>-76515600</v>
      </c>
      <c r="F171" s="89">
        <v>-145076361</v>
      </c>
      <c r="G171" s="89">
        <v>7132290846</v>
      </c>
      <c r="H171" s="89">
        <v>53472564</v>
      </c>
      <c r="I171" s="89">
        <v>6217869444</v>
      </c>
      <c r="J171" s="90">
        <v>87.18</v>
      </c>
      <c r="K171" s="89">
        <v>914421402</v>
      </c>
      <c r="L171" s="88" t="s">
        <v>654</v>
      </c>
      <c r="M171" s="90">
        <v>0</v>
      </c>
    </row>
    <row r="172" spans="1:13" x14ac:dyDescent="0.25">
      <c r="A172" s="88" t="s">
        <v>639</v>
      </c>
      <c r="B172" s="88" t="s">
        <v>734</v>
      </c>
      <c r="C172" s="88" t="s">
        <v>735</v>
      </c>
      <c r="D172" s="89">
        <v>7277367207</v>
      </c>
      <c r="E172" s="89">
        <v>-76515600</v>
      </c>
      <c r="F172" s="89">
        <v>-145076361</v>
      </c>
      <c r="G172" s="89">
        <v>7132290846</v>
      </c>
      <c r="H172" s="89">
        <v>53472564</v>
      </c>
      <c r="I172" s="89">
        <v>6217869444</v>
      </c>
      <c r="J172" s="90">
        <v>87.18</v>
      </c>
      <c r="K172" s="89">
        <v>914421402</v>
      </c>
      <c r="L172" s="88" t="s">
        <v>654</v>
      </c>
      <c r="M172" s="90">
        <v>0</v>
      </c>
    </row>
    <row r="173" spans="1:13" x14ac:dyDescent="0.25">
      <c r="A173" s="88" t="s">
        <v>639</v>
      </c>
      <c r="B173" s="88" t="s">
        <v>736</v>
      </c>
      <c r="C173" s="88" t="s">
        <v>535</v>
      </c>
      <c r="D173" s="89">
        <v>1760941006</v>
      </c>
      <c r="E173" s="89">
        <v>0</v>
      </c>
      <c r="F173" s="89">
        <v>-1</v>
      </c>
      <c r="G173" s="89">
        <v>1760941005</v>
      </c>
      <c r="H173" s="89">
        <v>0</v>
      </c>
      <c r="I173" s="89">
        <v>1050965111</v>
      </c>
      <c r="J173" s="90">
        <v>59.68</v>
      </c>
      <c r="K173" s="89">
        <v>709975894</v>
      </c>
      <c r="L173" s="88" t="s">
        <v>654</v>
      </c>
      <c r="M173" s="90">
        <v>0</v>
      </c>
    </row>
    <row r="174" spans="1:13" x14ac:dyDescent="0.25">
      <c r="A174" s="88" t="s">
        <v>639</v>
      </c>
      <c r="B174" s="88" t="s">
        <v>663</v>
      </c>
      <c r="C174" s="88" t="s">
        <v>664</v>
      </c>
      <c r="D174" s="89">
        <v>297703995</v>
      </c>
      <c r="E174" s="89">
        <v>0</v>
      </c>
      <c r="F174" s="89">
        <v>-1</v>
      </c>
      <c r="G174" s="89">
        <v>297703994</v>
      </c>
      <c r="H174" s="89">
        <v>0</v>
      </c>
      <c r="I174" s="89">
        <v>297703994</v>
      </c>
      <c r="J174" s="90">
        <v>100</v>
      </c>
      <c r="K174" s="89">
        <v>0</v>
      </c>
      <c r="L174" s="88" t="s">
        <v>654</v>
      </c>
      <c r="M174" s="90">
        <v>0</v>
      </c>
    </row>
    <row r="175" spans="1:13" x14ac:dyDescent="0.25">
      <c r="A175" s="88" t="s">
        <v>639</v>
      </c>
      <c r="B175" s="88" t="s">
        <v>675</v>
      </c>
      <c r="C175" s="88" t="s">
        <v>676</v>
      </c>
      <c r="D175" s="89">
        <v>1463237011</v>
      </c>
      <c r="E175" s="89">
        <v>0</v>
      </c>
      <c r="F175" s="89">
        <v>0</v>
      </c>
      <c r="G175" s="89">
        <v>1463237011</v>
      </c>
      <c r="H175" s="89">
        <v>0</v>
      </c>
      <c r="I175" s="89">
        <v>753261117</v>
      </c>
      <c r="J175" s="90">
        <v>51.48</v>
      </c>
      <c r="K175" s="89">
        <v>709975894</v>
      </c>
      <c r="L175" s="88" t="s">
        <v>654</v>
      </c>
      <c r="M175" s="90">
        <v>0</v>
      </c>
    </row>
    <row r="176" spans="1:13" x14ac:dyDescent="0.25">
      <c r="A176" s="88" t="s">
        <v>639</v>
      </c>
      <c r="B176" s="88" t="s">
        <v>737</v>
      </c>
      <c r="C176" s="88" t="s">
        <v>535</v>
      </c>
      <c r="D176" s="89">
        <v>5516426201</v>
      </c>
      <c r="E176" s="89">
        <v>-76515600</v>
      </c>
      <c r="F176" s="89">
        <v>-145076360</v>
      </c>
      <c r="G176" s="89">
        <v>5371349841</v>
      </c>
      <c r="H176" s="89">
        <v>53472564</v>
      </c>
      <c r="I176" s="89">
        <v>5166904333</v>
      </c>
      <c r="J176" s="90">
        <v>96.19</v>
      </c>
      <c r="K176" s="89">
        <v>204445508</v>
      </c>
      <c r="L176" s="88" t="s">
        <v>654</v>
      </c>
      <c r="M176" s="90">
        <v>0</v>
      </c>
    </row>
    <row r="177" spans="1:13" x14ac:dyDescent="0.25">
      <c r="A177" s="88" t="s">
        <v>639</v>
      </c>
      <c r="B177" s="88" t="s">
        <v>708</v>
      </c>
      <c r="C177" s="88" t="s">
        <v>447</v>
      </c>
      <c r="D177" s="89">
        <v>200493100</v>
      </c>
      <c r="E177" s="89">
        <v>0</v>
      </c>
      <c r="F177" s="89">
        <v>0</v>
      </c>
      <c r="G177" s="89">
        <v>200493100</v>
      </c>
      <c r="H177" s="89">
        <v>0</v>
      </c>
      <c r="I177" s="89">
        <v>200493100</v>
      </c>
      <c r="J177" s="90">
        <v>100</v>
      </c>
      <c r="K177" s="89">
        <v>0</v>
      </c>
      <c r="L177" s="88" t="s">
        <v>654</v>
      </c>
      <c r="M177" s="90">
        <v>0</v>
      </c>
    </row>
    <row r="178" spans="1:13" x14ac:dyDescent="0.25">
      <c r="A178" s="88" t="s">
        <v>639</v>
      </c>
      <c r="B178" s="88" t="s">
        <v>738</v>
      </c>
      <c r="C178" s="88" t="s">
        <v>739</v>
      </c>
      <c r="D178" s="89">
        <v>2510936547</v>
      </c>
      <c r="E178" s="89">
        <v>0</v>
      </c>
      <c r="F178" s="89">
        <v>-3456760</v>
      </c>
      <c r="G178" s="89">
        <v>2507479787</v>
      </c>
      <c r="H178" s="89">
        <v>0</v>
      </c>
      <c r="I178" s="89">
        <v>2311873545</v>
      </c>
      <c r="J178" s="90">
        <v>92.2</v>
      </c>
      <c r="K178" s="89">
        <v>195606242</v>
      </c>
      <c r="L178" s="88" t="s">
        <v>654</v>
      </c>
      <c r="M178" s="90">
        <v>0</v>
      </c>
    </row>
    <row r="179" spans="1:13" x14ac:dyDescent="0.25">
      <c r="A179" s="88" t="s">
        <v>639</v>
      </c>
      <c r="B179" s="88" t="s">
        <v>740</v>
      </c>
      <c r="C179" s="88" t="s">
        <v>741</v>
      </c>
      <c r="D179" s="89">
        <v>777568000</v>
      </c>
      <c r="E179" s="89">
        <v>-76515600</v>
      </c>
      <c r="F179" s="89">
        <v>-141619600</v>
      </c>
      <c r="G179" s="89">
        <v>635948400</v>
      </c>
      <c r="H179" s="89">
        <v>0</v>
      </c>
      <c r="I179" s="89">
        <v>635948400</v>
      </c>
      <c r="J179" s="90">
        <v>100</v>
      </c>
      <c r="K179" s="89">
        <v>0</v>
      </c>
      <c r="L179" s="88" t="s">
        <v>654</v>
      </c>
      <c r="M179" s="90">
        <v>0</v>
      </c>
    </row>
    <row r="180" spans="1:13" x14ac:dyDescent="0.25">
      <c r="A180" s="88" t="s">
        <v>639</v>
      </c>
      <c r="B180" s="88" t="s">
        <v>675</v>
      </c>
      <c r="C180" s="88" t="s">
        <v>676</v>
      </c>
      <c r="D180" s="89">
        <v>2027428554</v>
      </c>
      <c r="E180" s="89">
        <v>0</v>
      </c>
      <c r="F180" s="89">
        <v>0</v>
      </c>
      <c r="G180" s="89">
        <v>2027428554</v>
      </c>
      <c r="H180" s="89">
        <v>53472564</v>
      </c>
      <c r="I180" s="89">
        <v>2018589288</v>
      </c>
      <c r="J180" s="90">
        <v>99.56</v>
      </c>
      <c r="K180" s="89">
        <v>8839266</v>
      </c>
      <c r="L180" s="88" t="s">
        <v>654</v>
      </c>
      <c r="M180" s="90">
        <v>0</v>
      </c>
    </row>
    <row r="181" spans="1:13" x14ac:dyDescent="0.25">
      <c r="A181" s="88" t="s">
        <v>639</v>
      </c>
      <c r="B181" s="88" t="s">
        <v>536</v>
      </c>
      <c r="C181" s="88" t="s">
        <v>537</v>
      </c>
      <c r="D181" s="89">
        <v>4141152452</v>
      </c>
      <c r="E181" s="89">
        <v>-9531985</v>
      </c>
      <c r="F181" s="89">
        <v>-66043126</v>
      </c>
      <c r="G181" s="89">
        <v>4075109326</v>
      </c>
      <c r="H181" s="89">
        <v>244553327</v>
      </c>
      <c r="I181" s="89">
        <v>3846453653</v>
      </c>
      <c r="J181" s="90">
        <v>94.39</v>
      </c>
      <c r="K181" s="89">
        <v>228655673</v>
      </c>
      <c r="L181" s="88" t="s">
        <v>654</v>
      </c>
      <c r="M181" s="90">
        <v>0</v>
      </c>
    </row>
    <row r="182" spans="1:13" x14ac:dyDescent="0.25">
      <c r="A182" s="88" t="s">
        <v>639</v>
      </c>
      <c r="B182" s="88" t="s">
        <v>538</v>
      </c>
      <c r="C182" s="88" t="s">
        <v>539</v>
      </c>
      <c r="D182" s="89">
        <v>4141152452</v>
      </c>
      <c r="E182" s="89">
        <v>-9531985</v>
      </c>
      <c r="F182" s="89">
        <v>-66043126</v>
      </c>
      <c r="G182" s="89">
        <v>4075109326</v>
      </c>
      <c r="H182" s="89">
        <v>244553327</v>
      </c>
      <c r="I182" s="89">
        <v>3846453653</v>
      </c>
      <c r="J182" s="90">
        <v>94.39</v>
      </c>
      <c r="K182" s="89">
        <v>228655673</v>
      </c>
      <c r="L182" s="88" t="s">
        <v>654</v>
      </c>
      <c r="M182" s="90">
        <v>0</v>
      </c>
    </row>
    <row r="183" spans="1:13" x14ac:dyDescent="0.25">
      <c r="A183" s="88" t="s">
        <v>639</v>
      </c>
      <c r="B183" s="88" t="s">
        <v>540</v>
      </c>
      <c r="C183" s="88" t="s">
        <v>541</v>
      </c>
      <c r="D183" s="89">
        <v>4141152452</v>
      </c>
      <c r="E183" s="89">
        <v>-9531985</v>
      </c>
      <c r="F183" s="89">
        <v>-66043126</v>
      </c>
      <c r="G183" s="89">
        <v>4075109326</v>
      </c>
      <c r="H183" s="89">
        <v>244553327</v>
      </c>
      <c r="I183" s="89">
        <v>3846453653</v>
      </c>
      <c r="J183" s="90">
        <v>94.39</v>
      </c>
      <c r="K183" s="89">
        <v>228655673</v>
      </c>
      <c r="L183" s="88" t="s">
        <v>654</v>
      </c>
      <c r="M183" s="90">
        <v>0</v>
      </c>
    </row>
    <row r="184" spans="1:13" x14ac:dyDescent="0.25">
      <c r="A184" s="88" t="s">
        <v>639</v>
      </c>
      <c r="B184" s="88" t="s">
        <v>742</v>
      </c>
      <c r="C184" s="88" t="s">
        <v>743</v>
      </c>
      <c r="D184" s="89">
        <v>4141152452</v>
      </c>
      <c r="E184" s="89">
        <v>-9531985</v>
      </c>
      <c r="F184" s="89">
        <v>-66043126</v>
      </c>
      <c r="G184" s="89">
        <v>4075109326</v>
      </c>
      <c r="H184" s="89">
        <v>244553327</v>
      </c>
      <c r="I184" s="89">
        <v>3846453653</v>
      </c>
      <c r="J184" s="90">
        <v>94.39</v>
      </c>
      <c r="K184" s="89">
        <v>228655673</v>
      </c>
      <c r="L184" s="88" t="s">
        <v>654</v>
      </c>
      <c r="M184" s="90">
        <v>0</v>
      </c>
    </row>
    <row r="185" spans="1:13" x14ac:dyDescent="0.25">
      <c r="A185" s="88" t="s">
        <v>639</v>
      </c>
      <c r="B185" s="88" t="s">
        <v>744</v>
      </c>
      <c r="C185" s="88" t="s">
        <v>541</v>
      </c>
      <c r="D185" s="89">
        <v>4141152452</v>
      </c>
      <c r="E185" s="89">
        <v>-9531985</v>
      </c>
      <c r="F185" s="89">
        <v>-66043126</v>
      </c>
      <c r="G185" s="89">
        <v>4075109326</v>
      </c>
      <c r="H185" s="89">
        <v>244553327</v>
      </c>
      <c r="I185" s="89">
        <v>3846453653</v>
      </c>
      <c r="J185" s="90">
        <v>94.39</v>
      </c>
      <c r="K185" s="89">
        <v>228655673</v>
      </c>
      <c r="L185" s="88" t="s">
        <v>654</v>
      </c>
      <c r="M185" s="90">
        <v>0</v>
      </c>
    </row>
    <row r="186" spans="1:13" x14ac:dyDescent="0.25">
      <c r="A186" s="88" t="s">
        <v>639</v>
      </c>
      <c r="B186" s="88" t="s">
        <v>745</v>
      </c>
      <c r="C186" s="88" t="s">
        <v>119</v>
      </c>
      <c r="D186" s="89">
        <v>1242642030</v>
      </c>
      <c r="E186" s="89">
        <v>0</v>
      </c>
      <c r="F186" s="89">
        <v>0</v>
      </c>
      <c r="G186" s="89">
        <v>1242642030</v>
      </c>
      <c r="H186" s="89">
        <v>0</v>
      </c>
      <c r="I186" s="89">
        <v>1242642030</v>
      </c>
      <c r="J186" s="90">
        <v>100</v>
      </c>
      <c r="K186" s="89">
        <v>0</v>
      </c>
      <c r="L186" s="88" t="s">
        <v>654</v>
      </c>
      <c r="M186" s="90">
        <v>0</v>
      </c>
    </row>
    <row r="187" spans="1:13" x14ac:dyDescent="0.25">
      <c r="A187" s="88" t="s">
        <v>639</v>
      </c>
      <c r="B187" s="88" t="s">
        <v>746</v>
      </c>
      <c r="C187" s="88" t="s">
        <v>747</v>
      </c>
      <c r="D187" s="89">
        <v>17838100</v>
      </c>
      <c r="E187" s="89">
        <v>0</v>
      </c>
      <c r="F187" s="89">
        <v>0</v>
      </c>
      <c r="G187" s="89">
        <v>17838100</v>
      </c>
      <c r="H187" s="89">
        <v>0</v>
      </c>
      <c r="I187" s="89">
        <v>17838100</v>
      </c>
      <c r="J187" s="90">
        <v>100</v>
      </c>
      <c r="K187" s="89">
        <v>0</v>
      </c>
      <c r="L187" s="88" t="s">
        <v>654</v>
      </c>
      <c r="M187" s="90">
        <v>0</v>
      </c>
    </row>
    <row r="188" spans="1:13" x14ac:dyDescent="0.25">
      <c r="A188" s="88" t="s">
        <v>639</v>
      </c>
      <c r="B188" s="88" t="s">
        <v>748</v>
      </c>
      <c r="C188" s="88" t="s">
        <v>371</v>
      </c>
      <c r="D188" s="89">
        <v>235885681</v>
      </c>
      <c r="E188" s="89">
        <v>0</v>
      </c>
      <c r="F188" s="89">
        <v>0</v>
      </c>
      <c r="G188" s="89">
        <v>235885681</v>
      </c>
      <c r="H188" s="89">
        <v>229162342</v>
      </c>
      <c r="I188" s="89">
        <v>235885681</v>
      </c>
      <c r="J188" s="90">
        <v>100</v>
      </c>
      <c r="K188" s="89">
        <v>0</v>
      </c>
      <c r="L188" s="88" t="s">
        <v>654</v>
      </c>
      <c r="M188" s="90">
        <v>0</v>
      </c>
    </row>
    <row r="189" spans="1:13" x14ac:dyDescent="0.25">
      <c r="A189" s="88" t="s">
        <v>639</v>
      </c>
      <c r="B189" s="88" t="s">
        <v>749</v>
      </c>
      <c r="C189" s="88" t="s">
        <v>750</v>
      </c>
      <c r="D189" s="89">
        <v>500000000</v>
      </c>
      <c r="E189" s="89">
        <v>0</v>
      </c>
      <c r="F189" s="89">
        <v>-28781141</v>
      </c>
      <c r="G189" s="89">
        <v>471218859</v>
      </c>
      <c r="H189" s="89">
        <v>0</v>
      </c>
      <c r="I189" s="89">
        <v>471218859</v>
      </c>
      <c r="J189" s="90">
        <v>100</v>
      </c>
      <c r="K189" s="89">
        <v>0</v>
      </c>
      <c r="L189" s="88" t="s">
        <v>654</v>
      </c>
      <c r="M189" s="90">
        <v>0</v>
      </c>
    </row>
    <row r="190" spans="1:13" x14ac:dyDescent="0.25">
      <c r="A190" s="88" t="s">
        <v>639</v>
      </c>
      <c r="B190" s="88" t="s">
        <v>691</v>
      </c>
      <c r="C190" s="88" t="s">
        <v>692</v>
      </c>
      <c r="D190" s="89">
        <v>66849952</v>
      </c>
      <c r="E190" s="89">
        <v>0</v>
      </c>
      <c r="F190" s="89">
        <v>0</v>
      </c>
      <c r="G190" s="89">
        <v>66849952</v>
      </c>
      <c r="H190" s="89">
        <v>0</v>
      </c>
      <c r="I190" s="89">
        <v>66849952</v>
      </c>
      <c r="J190" s="90">
        <v>100</v>
      </c>
      <c r="K190" s="89">
        <v>0</v>
      </c>
      <c r="L190" s="88" t="s">
        <v>654</v>
      </c>
      <c r="M190" s="90">
        <v>0</v>
      </c>
    </row>
    <row r="191" spans="1:13" x14ac:dyDescent="0.25">
      <c r="A191" s="88" t="s">
        <v>639</v>
      </c>
      <c r="B191" s="88" t="s">
        <v>693</v>
      </c>
      <c r="C191" s="88" t="s">
        <v>694</v>
      </c>
      <c r="D191" s="89">
        <v>339295988</v>
      </c>
      <c r="E191" s="89">
        <v>0</v>
      </c>
      <c r="F191" s="89">
        <v>0</v>
      </c>
      <c r="G191" s="89">
        <v>339295988</v>
      </c>
      <c r="H191" s="89">
        <v>2917302</v>
      </c>
      <c r="I191" s="89">
        <v>319759017</v>
      </c>
      <c r="J191" s="90">
        <v>94.24</v>
      </c>
      <c r="K191" s="89">
        <v>19536971</v>
      </c>
      <c r="L191" s="88" t="s">
        <v>654</v>
      </c>
      <c r="M191" s="90">
        <v>0</v>
      </c>
    </row>
    <row r="192" spans="1:13" x14ac:dyDescent="0.25">
      <c r="A192" s="88" t="s">
        <v>639</v>
      </c>
      <c r="B192" s="88" t="s">
        <v>751</v>
      </c>
      <c r="C192" s="88" t="s">
        <v>752</v>
      </c>
      <c r="D192" s="89">
        <v>79195016</v>
      </c>
      <c r="E192" s="89">
        <v>0</v>
      </c>
      <c r="F192" s="89">
        <v>0</v>
      </c>
      <c r="G192" s="89">
        <v>79195016</v>
      </c>
      <c r="H192" s="89">
        <v>0</v>
      </c>
      <c r="I192" s="89">
        <v>0</v>
      </c>
      <c r="J192" s="90">
        <v>0</v>
      </c>
      <c r="K192" s="89">
        <v>79195016</v>
      </c>
      <c r="L192" s="88" t="s">
        <v>654</v>
      </c>
      <c r="M192" s="90">
        <v>0</v>
      </c>
    </row>
    <row r="193" spans="1:13" x14ac:dyDescent="0.25">
      <c r="A193" s="88" t="s">
        <v>639</v>
      </c>
      <c r="B193" s="88" t="s">
        <v>695</v>
      </c>
      <c r="C193" s="88" t="s">
        <v>696</v>
      </c>
      <c r="D193" s="89">
        <v>188105417</v>
      </c>
      <c r="E193" s="89">
        <v>0</v>
      </c>
      <c r="F193" s="89">
        <v>0</v>
      </c>
      <c r="G193" s="89">
        <v>188105417</v>
      </c>
      <c r="H193" s="89">
        <v>10749683</v>
      </c>
      <c r="I193" s="89">
        <v>101146061</v>
      </c>
      <c r="J193" s="90">
        <v>53.77</v>
      </c>
      <c r="K193" s="89">
        <v>86959356</v>
      </c>
      <c r="L193" s="88" t="s">
        <v>654</v>
      </c>
      <c r="M193" s="90">
        <v>0</v>
      </c>
    </row>
    <row r="194" spans="1:13" x14ac:dyDescent="0.25">
      <c r="A194" s="88" t="s">
        <v>639</v>
      </c>
      <c r="B194" s="88" t="s">
        <v>708</v>
      </c>
      <c r="C194" s="88" t="s">
        <v>447</v>
      </c>
      <c r="D194" s="89">
        <v>100000000</v>
      </c>
      <c r="E194" s="89">
        <v>-4781985</v>
      </c>
      <c r="F194" s="89">
        <v>-4781985</v>
      </c>
      <c r="G194" s="89">
        <v>95218015</v>
      </c>
      <c r="H194" s="89">
        <v>0</v>
      </c>
      <c r="I194" s="89">
        <v>95218015</v>
      </c>
      <c r="J194" s="90">
        <v>100</v>
      </c>
      <c r="K194" s="89">
        <v>0</v>
      </c>
      <c r="L194" s="88" t="s">
        <v>654</v>
      </c>
      <c r="M194" s="90">
        <v>0</v>
      </c>
    </row>
    <row r="195" spans="1:13" x14ac:dyDescent="0.25">
      <c r="A195" s="88" t="s">
        <v>639</v>
      </c>
      <c r="B195" s="88" t="s">
        <v>753</v>
      </c>
      <c r="C195" s="88" t="s">
        <v>449</v>
      </c>
      <c r="D195" s="89">
        <v>20158600</v>
      </c>
      <c r="E195" s="89">
        <v>0</v>
      </c>
      <c r="F195" s="89">
        <v>0</v>
      </c>
      <c r="G195" s="89">
        <v>20158600</v>
      </c>
      <c r="H195" s="89">
        <v>0</v>
      </c>
      <c r="I195" s="89">
        <v>16761150</v>
      </c>
      <c r="J195" s="90">
        <v>83.15</v>
      </c>
      <c r="K195" s="89">
        <v>3397450</v>
      </c>
      <c r="L195" s="88" t="s">
        <v>654</v>
      </c>
      <c r="M195" s="90">
        <v>0</v>
      </c>
    </row>
    <row r="196" spans="1:13" x14ac:dyDescent="0.25">
      <c r="A196" s="88" t="s">
        <v>639</v>
      </c>
      <c r="B196" s="88" t="s">
        <v>697</v>
      </c>
      <c r="C196" s="88" t="s">
        <v>451</v>
      </c>
      <c r="D196" s="89">
        <v>187313820</v>
      </c>
      <c r="E196" s="89">
        <v>0</v>
      </c>
      <c r="F196" s="89">
        <v>0</v>
      </c>
      <c r="G196" s="89">
        <v>187313820</v>
      </c>
      <c r="H196" s="89">
        <v>0</v>
      </c>
      <c r="I196" s="89">
        <v>187313820</v>
      </c>
      <c r="J196" s="90">
        <v>100</v>
      </c>
      <c r="K196" s="89">
        <v>0</v>
      </c>
      <c r="L196" s="88" t="s">
        <v>654</v>
      </c>
      <c r="M196" s="90">
        <v>0</v>
      </c>
    </row>
    <row r="197" spans="1:13" x14ac:dyDescent="0.25">
      <c r="A197" s="88" t="s">
        <v>639</v>
      </c>
      <c r="B197" s="88" t="s">
        <v>663</v>
      </c>
      <c r="C197" s="88" t="s">
        <v>664</v>
      </c>
      <c r="D197" s="89">
        <v>1163867848</v>
      </c>
      <c r="E197" s="89">
        <v>-4750000</v>
      </c>
      <c r="F197" s="89">
        <v>-32480000</v>
      </c>
      <c r="G197" s="89">
        <v>1131387848</v>
      </c>
      <c r="H197" s="89">
        <v>1724000</v>
      </c>
      <c r="I197" s="89">
        <v>1091820968</v>
      </c>
      <c r="J197" s="90">
        <v>96.5</v>
      </c>
      <c r="K197" s="89">
        <v>39566880</v>
      </c>
      <c r="L197" s="88" t="s">
        <v>654</v>
      </c>
      <c r="M197" s="90">
        <v>0</v>
      </c>
    </row>
  </sheetData>
  <pageMargins left="0.75" right="0.75" top="1" bottom="1" header="0.5" footer="0.5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f93855ac43f0bdaeca2f62ec174b7797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0a01479cced80b84246f7cedc71492f3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AA44A7-4E43-4270-AC5D-C806CEBF6D1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7158b3-b328-4063-8645-e5db4464334b"/>
    <ds:schemaRef ds:uri="69ac8a4a-1dd1-4bc6-8c3a-56bbaa276f25"/>
  </ds:schemaRefs>
</ds:datastoreItem>
</file>

<file path=customXml/itemProps2.xml><?xml version="1.0" encoding="utf-8"?>
<ds:datastoreItem xmlns:ds="http://schemas.openxmlformats.org/officeDocument/2006/customXml" ds:itemID="{0B635585-F238-4D09-ACE7-D7A1D847B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AF495B-E591-470B-A3AE-B75643B4C1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</vt:lpstr>
      <vt:lpstr>Ejecución Gastos</vt:lpstr>
      <vt:lpstr>Ejecucion Reserva Ingresos</vt:lpstr>
      <vt:lpstr>Ejecución Reservas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Sandra Rubiela Ruiz Medellin</cp:lastModifiedBy>
  <dcterms:created xsi:type="dcterms:W3CDTF">2025-10-03T13:40:57Z</dcterms:created>
  <dcterms:modified xsi:type="dcterms:W3CDTF">2025-10-07T14:57:41Z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0x0101007AA4437172DC254CA7F5DEB6E3BFC98A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2025-10-03T16:09:00Z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bb608661-ec0b-4356-a0de-0678fb25cd6d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SIP_Label_5fac521f-e930-485b-97f4-efbe7db8e98f_Tag">
    <vt:lpwstr>10, 3, 0, 1</vt:lpwstr>
  </property>
  <property fmtid="{D5CDD505-2E9C-101B-9397-08002B2CF9AE}" pid="11" name="MediaServiceImageTags">
    <vt:lpwstr/>
  </property>
</Properties>
</file>