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ruiz\OneDrive - UAESP\Presupuesto 2026\EJECUCIONES\EJECUCIONES\2026-03\DEFINITIVA\"/>
    </mc:Choice>
  </mc:AlternateContent>
  <xr:revisionPtr revIDLastSave="0" documentId="13_ncr:1_{98CD9AFB-A329-4246-A3E8-21BCEFF4A2FC}" xr6:coauthVersionLast="47" xr6:coauthVersionMax="47" xr10:uidLastSave="{00000000-0000-0000-0000-000000000000}"/>
  <bookViews>
    <workbookView xWindow="-120" yWindow="-120" windowWidth="29040" windowHeight="15720" activeTab="2" xr2:uid="{60B41553-59C3-4ACD-AAEF-5BDE1ABB73D4}"/>
  </bookViews>
  <sheets>
    <sheet name="Ejecución Ingresos " sheetId="6" r:id="rId1"/>
    <sheet name="Ejecucion Gastos" sheetId="5" r:id="rId2"/>
    <sheet name="Ejecucion Reserva Ingresos" sheetId="4" r:id="rId3"/>
    <sheet name="Ejecucion Reserva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4" l="1"/>
  <c r="H27" i="4"/>
  <c r="H26" i="4"/>
  <c r="H21" i="4" s="1"/>
  <c r="H31" i="4" s="1"/>
  <c r="H33" i="4" s="1"/>
  <c r="H36" i="4"/>
  <c r="H35" i="4"/>
  <c r="H38" i="4" s="1"/>
  <c r="H40" i="4" s="1"/>
  <c r="Q40" i="4"/>
  <c r="P40" i="4"/>
  <c r="O40" i="4"/>
  <c r="N40" i="4"/>
  <c r="M40" i="4"/>
  <c r="Q38" i="4"/>
  <c r="P38" i="4"/>
  <c r="O38" i="4"/>
  <c r="N38" i="4"/>
  <c r="M38" i="4"/>
  <c r="L38" i="4"/>
  <c r="L40" i="4" s="1"/>
  <c r="K38" i="4"/>
  <c r="K40" i="4" s="1"/>
  <c r="J38" i="4"/>
  <c r="J40" i="4" s="1"/>
  <c r="I38" i="4"/>
  <c r="I40" i="4" s="1"/>
  <c r="R37" i="4"/>
  <c r="R36" i="4" s="1"/>
  <c r="R35" i="4" s="1"/>
  <c r="D37" i="4"/>
  <c r="D36" i="4" s="1"/>
  <c r="D35" i="4" s="1"/>
  <c r="D38" i="4" s="1"/>
  <c r="D40" i="4" s="1"/>
  <c r="C37" i="4"/>
  <c r="C36" i="4" s="1"/>
  <c r="G36" i="4"/>
  <c r="G35" i="4" s="1"/>
  <c r="G38" i="4" s="1"/>
  <c r="G40" i="4" s="1"/>
  <c r="F36" i="4"/>
  <c r="F35" i="4" s="1"/>
  <c r="F38" i="4" s="1"/>
  <c r="F40" i="4" s="1"/>
  <c r="N31" i="4"/>
  <c r="N33" i="4" s="1"/>
  <c r="N41" i="4" s="1"/>
  <c r="L31" i="4"/>
  <c r="L33" i="4" s="1"/>
  <c r="G30" i="4"/>
  <c r="G29" i="4" s="1"/>
  <c r="E30" i="4"/>
  <c r="F29" i="4"/>
  <c r="D29" i="4"/>
  <c r="C29" i="4"/>
  <c r="E29" i="4" s="1"/>
  <c r="R28" i="4"/>
  <c r="R27" i="4" s="1"/>
  <c r="E28" i="4"/>
  <c r="P27" i="4"/>
  <c r="P26" i="4" s="1"/>
  <c r="P21" i="4" s="1"/>
  <c r="P31" i="4" s="1"/>
  <c r="P33" i="4" s="1"/>
  <c r="P41" i="4" s="1"/>
  <c r="O27" i="4"/>
  <c r="O26" i="4" s="1"/>
  <c r="N27" i="4"/>
  <c r="M27" i="4"/>
  <c r="M26" i="4" s="1"/>
  <c r="M21" i="4" s="1"/>
  <c r="M31" i="4" s="1"/>
  <c r="M33" i="4" s="1"/>
  <c r="M41" i="4" s="1"/>
  <c r="L27" i="4"/>
  <c r="K27" i="4"/>
  <c r="J27" i="4"/>
  <c r="I27" i="4"/>
  <c r="G27" i="4"/>
  <c r="F27" i="4"/>
  <c r="D27" i="4"/>
  <c r="D26" i="4" s="1"/>
  <c r="C27" i="4"/>
  <c r="C26" i="4" s="1"/>
  <c r="E26" i="4" s="1"/>
  <c r="Q26" i="4"/>
  <c r="N26" i="4"/>
  <c r="L26" i="4"/>
  <c r="K26" i="4"/>
  <c r="J26" i="4"/>
  <c r="I26" i="4"/>
  <c r="F26" i="4"/>
  <c r="R25" i="4"/>
  <c r="E25" i="4"/>
  <c r="R24" i="4"/>
  <c r="E24" i="4"/>
  <c r="Q23" i="4"/>
  <c r="Q22" i="4" s="1"/>
  <c r="Q21" i="4" s="1"/>
  <c r="Q31" i="4" s="1"/>
  <c r="Q33" i="4" s="1"/>
  <c r="Q41" i="4" s="1"/>
  <c r="P23" i="4"/>
  <c r="O23" i="4"/>
  <c r="O22" i="4" s="1"/>
  <c r="O21" i="4" s="1"/>
  <c r="O31" i="4" s="1"/>
  <c r="O33" i="4" s="1"/>
  <c r="O41" i="4" s="1"/>
  <c r="M23" i="4"/>
  <c r="K23" i="4"/>
  <c r="K22" i="4" s="1"/>
  <c r="K21" i="4" s="1"/>
  <c r="K31" i="4" s="1"/>
  <c r="K33" i="4" s="1"/>
  <c r="J23" i="4"/>
  <c r="H23" i="4"/>
  <c r="G23" i="4"/>
  <c r="F23" i="4"/>
  <c r="D23" i="4"/>
  <c r="C23" i="4"/>
  <c r="E23" i="4" s="1"/>
  <c r="P22" i="4"/>
  <c r="M22" i="4"/>
  <c r="J22" i="4"/>
  <c r="H22" i="4"/>
  <c r="G22" i="4"/>
  <c r="F22" i="4"/>
  <c r="D22" i="4"/>
  <c r="C22" i="4"/>
  <c r="N21" i="4"/>
  <c r="L21" i="4"/>
  <c r="J21" i="4"/>
  <c r="J31" i="4" s="1"/>
  <c r="J33" i="4" s="1"/>
  <c r="J41" i="4" s="1"/>
  <c r="I21" i="4"/>
  <c r="I31" i="4" s="1"/>
  <c r="I33" i="4" s="1"/>
  <c r="I41" i="4" s="1"/>
  <c r="F21" i="4"/>
  <c r="H41" i="4" l="1"/>
  <c r="R38" i="4"/>
  <c r="E36" i="4"/>
  <c r="C35" i="4"/>
  <c r="C21" i="4"/>
  <c r="L41" i="4"/>
  <c r="D21" i="4"/>
  <c r="D31" i="4" s="1"/>
  <c r="D33" i="4" s="1"/>
  <c r="D41" i="4" s="1"/>
  <c r="R29" i="4"/>
  <c r="G26" i="4"/>
  <c r="G21" i="4" s="1"/>
  <c r="G31" i="4" s="1"/>
  <c r="G33" i="4" s="1"/>
  <c r="G41" i="4" s="1"/>
  <c r="R22" i="4"/>
  <c r="S22" i="4" s="1"/>
  <c r="K41" i="4"/>
  <c r="E22" i="4"/>
  <c r="R23" i="4"/>
  <c r="S23" i="4" s="1"/>
  <c r="E27" i="4"/>
  <c r="E37" i="4"/>
  <c r="S37" i="4" s="1"/>
  <c r="R30" i="4"/>
  <c r="S30" i="4" s="1"/>
  <c r="S36" i="4"/>
  <c r="F31" i="4"/>
  <c r="F33" i="4" s="1"/>
  <c r="S29" i="4" l="1"/>
  <c r="R26" i="4"/>
  <c r="S26" i="4" s="1"/>
  <c r="E21" i="4"/>
  <c r="E31" i="4" s="1"/>
  <c r="E33" i="4" s="1"/>
  <c r="C31" i="4"/>
  <c r="C33" i="4" s="1"/>
  <c r="R40" i="4"/>
  <c r="F41" i="4"/>
  <c r="R33" i="4"/>
  <c r="C38" i="4"/>
  <c r="C40" i="4" s="1"/>
  <c r="E40" i="4" s="1"/>
  <c r="E35" i="4"/>
  <c r="R21" i="4"/>
  <c r="S21" i="4" l="1"/>
  <c r="R31" i="4"/>
  <c r="S31" i="4" s="1"/>
  <c r="E38" i="4"/>
  <c r="S38" i="4" s="1"/>
  <c r="S35" i="4"/>
  <c r="C41" i="4"/>
  <c r="S40" i="4"/>
  <c r="R41" i="4"/>
  <c r="S33" i="4"/>
  <c r="E41" i="4"/>
  <c r="S41" i="4" l="1"/>
</calcChain>
</file>

<file path=xl/sharedStrings.xml><?xml version="1.0" encoding="utf-8"?>
<sst xmlns="http://schemas.openxmlformats.org/spreadsheetml/2006/main" count="1347" uniqueCount="675">
  <si>
    <t>Código</t>
  </si>
  <si>
    <t>012050204</t>
  </si>
  <si>
    <t>Recursos propios con destinacion especifica</t>
  </si>
  <si>
    <t>0150101</t>
  </si>
  <si>
    <t>Vigencia</t>
  </si>
  <si>
    <t>01210020402</t>
  </si>
  <si>
    <t>012050205</t>
  </si>
  <si>
    <t>012100202</t>
  </si>
  <si>
    <t>Superavit fiscal</t>
  </si>
  <si>
    <t>Reservas Presupuestales</t>
  </si>
  <si>
    <t>Presupuesto de Rentas e Ingresos</t>
  </si>
  <si>
    <t>Entidad: UNIDAD ADMINISTRATIVA ESPECIAL DE SERVICIOS PUBLICOS - UAESP</t>
  </si>
  <si>
    <t xml:space="preserve">      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</si>
  <si>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</si>
  <si>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</si>
  <si>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</si>
  <si>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</si>
  <si>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</si>
  <si>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</si>
  <si>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</si>
  <si>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</si>
  <si>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</si>
  <si>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</si>
  <si>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</si>
  <si>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</si>
  <si>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</si>
  <si>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</si>
  <si>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</si>
  <si>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</si>
  <si>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</si>
  <si>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</si>
  <si>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</si>
  <si>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</si>
  <si>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</si>
  <si>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Ingresos Corrientes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</si>
  <si>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</si>
  <si>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</si>
  <si>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</si>
  <si>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</si>
  <si>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</si>
  <si>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</si>
  <si>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</si>
  <si>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</si>
  <si>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</si>
  <si>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</si>
  <si>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</si>
  <si>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</si>
  <si>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</si>
  <si>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</si>
  <si>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</si>
  <si>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</si>
  <si>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</si>
  <si>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</si>
  <si>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</si>
  <si>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</si>
  <si>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</si>
  <si>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</si>
  <si>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</si>
  <si>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</si>
  <si>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</si>
  <si>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</si>
  <si>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Recursos propios de libre destinacion</t>
  </si>
  <si>
    <t>01210</t>
  </si>
  <si>
    <t>Recursos de Balance</t>
  </si>
  <si>
    <t>0121002</t>
  </si>
  <si>
    <t>Ingresos de destinacion especifica</t>
  </si>
  <si>
    <t>012100204</t>
  </si>
  <si>
    <t>No incorporado de Vigencias Anteriores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</si>
  <si>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</si>
  <si>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</si>
  <si>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</si>
  <si>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</si>
  <si>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</si>
  <si>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</si>
  <si>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</si>
  <si>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TOTAL  RECURSOS DE BALANCE</t>
  </si>
  <si>
    <t>TOTAL  RECURSOS DE CAPITAL Y DE BALANCE</t>
  </si>
  <si>
    <t>DOLLY ARIAS CASAS</t>
  </si>
  <si>
    <t>Subdirectora Administrativa</t>
  </si>
  <si>
    <t xml:space="preserve">SERGIO ALEJANDRO </t>
  </si>
  <si>
    <t>SERGIO ALEJANDRO JIMENEZ GONZALEZ</t>
  </si>
  <si>
    <t>Responsable de Presupuesto</t>
  </si>
  <si>
    <t>Vigencia fiscal 2026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</si>
  <si>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</si>
  <si>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</si>
  <si>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MARZO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</si>
  <si>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</si>
  <si>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</si>
  <si>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</si>
  <si>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</si>
  <si>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</si>
  <si>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</si>
  <si>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</si>
  <si>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</si>
  <si>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</si>
  <si>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</si>
  <si>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</si>
  <si>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</si>
  <si>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</si>
  <si>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</si>
  <si>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</si>
  <si>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</si>
  <si>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</si>
  <si>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</si>
  <si>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</si>
  <si>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</si>
  <si>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</si>
  <si>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</si>
  <si>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</si>
  <si>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</si>
  <si>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</si>
  <si>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</si>
  <si>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</si>
  <si>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</si>
  <si>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</si>
  <si>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</si>
  <si>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</si>
  <si>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</si>
  <si>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</si>
  <si>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</si>
  <si>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</si>
  <si>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</si>
  <si>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</si>
  <si>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</si>
  <si>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</si>
  <si>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</si>
  <si>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</si>
  <si>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</si>
  <si>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</si>
  <si>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</si>
  <si>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</si>
  <si>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</si>
  <si>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</si>
  <si>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</si>
  <si>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</si>
  <si>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</si>
  <si>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</si>
  <si>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</si>
  <si>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</si>
  <si>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</si>
  <si>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</si>
  <si>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</si>
  <si>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</si>
  <si>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</si>
  <si>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</si>
  <si>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</si>
  <si>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</si>
  <si>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</si>
  <si>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</si>
  <si>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</si>
  <si>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</si>
  <si>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</si>
  <si>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</si>
  <si>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</si>
  <si>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</si>
  <si>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</si>
  <si>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</si>
  <si>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</si>
  <si>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</si>
  <si>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</si>
  <si>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</si>
  <si>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</si>
  <si>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</si>
  <si>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</si>
  <si>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</si>
  <si>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</si>
  <si>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</si>
  <si>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</si>
  <si>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</si>
  <si>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</si>
  <si>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</si>
  <si>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</si>
  <si>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</si>
  <si>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</si>
  <si>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</si>
  <si>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</si>
  <si>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</si>
  <si>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</si>
  <si>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</si>
  <si>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</si>
  <si>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</si>
  <si>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</si>
  <si>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</si>
  <si>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</si>
  <si>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</si>
  <si>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</si>
  <si>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</si>
  <si>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</si>
  <si>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</si>
  <si>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</si>
  <si>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</si>
  <si>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</si>
  <si>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</si>
  <si>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</si>
  <si>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</si>
  <si>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</si>
  <si>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</si>
  <si>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</si>
  <si>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O212020100204</t>
  </si>
  <si>
    <t>Bebidas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</si>
  <si>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</si>
  <si>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</si>
  <si>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</si>
  <si>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</si>
  <si>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</si>
  <si>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</si>
  <si>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</si>
  <si>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</si>
  <si>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</si>
  <si>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</si>
  <si>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</si>
  <si>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</si>
  <si>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</si>
  <si>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</si>
  <si>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</si>
  <si>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</si>
  <si>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O2120201002082824401</t>
  </si>
  <si>
    <t>Guantes plásticos desechables</t>
  </si>
  <si>
    <t>O2120201002082826207</t>
  </si>
  <si>
    <t>Boinas y cachuchas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</si>
  <si>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</si>
  <si>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</si>
  <si>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</si>
  <si>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</si>
  <si>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</si>
  <si>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</si>
  <si>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O2120201002092933010</t>
  </si>
  <si>
    <t>Calzado de cuero para protección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</si>
  <si>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</si>
  <si>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</si>
  <si>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</si>
  <si>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</si>
  <si>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O2120201003023212901</t>
  </si>
  <si>
    <t>Papel bond</t>
  </si>
  <si>
    <t>O2120201003023212904</t>
  </si>
  <si>
    <t>Cartulina opalina</t>
  </si>
  <si>
    <t>O2120201003023213901</t>
  </si>
  <si>
    <t>Papel kraft</t>
  </si>
  <si>
    <t>O2120201003023270112</t>
  </si>
  <si>
    <t>Blocs de papel cuadriculado o rayado</t>
  </si>
  <si>
    <t>O212020100303</t>
  </si>
  <si>
    <t>Productos de hornos de coque; productos de refinación de petróleo y combustible nuclear</t>
  </si>
  <si>
    <t>O2120201003033331301</t>
  </si>
  <si>
    <t>Gasolina motor corriente mezclada con etanol - E10, E20, etc.</t>
  </si>
  <si>
    <t>O2120201003033336103</t>
  </si>
  <si>
    <t>Diésel oil ACPM (fuel gas gasoil marine gas)</t>
  </si>
  <si>
    <t>O212020100304</t>
  </si>
  <si>
    <t>Químicos básicos</t>
  </si>
  <si>
    <t>O2120201003043413903</t>
  </si>
  <si>
    <t>Alcohol propílico y alcohol isopropílico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</si>
  <si>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</si>
  <si>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</si>
  <si>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</si>
  <si>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</si>
  <si>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O2120201003053544203</t>
  </si>
  <si>
    <t>Mezclas químicas para extintores</t>
  </si>
  <si>
    <t>O212020100306</t>
  </si>
  <si>
    <t>Productos de caucho y plástico</t>
  </si>
  <si>
    <t>O2120201003063626004</t>
  </si>
  <si>
    <t>Guantes de cirugía</t>
  </si>
  <si>
    <t>O2120201003063694012</t>
  </si>
  <si>
    <t>Recipientes de material plástico-canecas para la basura</t>
  </si>
  <si>
    <t>O2120201003063699022</t>
  </si>
  <si>
    <t>Caretas de material plástico para protección</t>
  </si>
  <si>
    <t>O2120201003063699023</t>
  </si>
  <si>
    <t>Respiradores plásticos para protección</t>
  </si>
  <si>
    <t>O212020100307</t>
  </si>
  <si>
    <t>Vidrio y productos de vidrio y otros productos no metálicos n.c.p.</t>
  </si>
  <si>
    <t>O2120201003073722102</t>
  </si>
  <si>
    <t>Utensilios de loza para mesa y la cocina</t>
  </si>
  <si>
    <t>O2120201003073722103</t>
  </si>
  <si>
    <t>Vajillas de porcelana</t>
  </si>
  <si>
    <t>O212020100308</t>
  </si>
  <si>
    <t>Muebles; otros bienes transportables n.c.p.</t>
  </si>
  <si>
    <t>O2120201003083812206</t>
  </si>
  <si>
    <t>Muebles modulares de madera para oficina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</si>
  <si>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</si>
  <si>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</si>
  <si>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</si>
  <si>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</si>
  <si>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</si>
  <si>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</si>
  <si>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</si>
  <si>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</si>
  <si>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O2120201003083899918</t>
  </si>
  <si>
    <t>Guantes industriales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</si>
  <si>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</si>
  <si>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</si>
  <si>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</si>
  <si>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</si>
  <si>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O2120201004024292202</t>
  </si>
  <si>
    <t>Partes y accesorios para herramientas</t>
  </si>
  <si>
    <t>O212020100404</t>
  </si>
  <si>
    <t>Maquinaria para usos especiales</t>
  </si>
  <si>
    <t>O2120201004044481708</t>
  </si>
  <si>
    <t>Hornos microondas</t>
  </si>
  <si>
    <t>O212020100405</t>
  </si>
  <si>
    <t>Maquinaria de oficina, contabilidad e informática</t>
  </si>
  <si>
    <t>O21202010040545272</t>
  </si>
  <si>
    <t>Unidades removibles de almacenamiento</t>
  </si>
  <si>
    <t>O2120201004054529001</t>
  </si>
  <si>
    <t>Partes y accesorios para computadores y minicomputadores</t>
  </si>
  <si>
    <t>O212020100406</t>
  </si>
  <si>
    <t>Maquinaria y aparatos eléctricos</t>
  </si>
  <si>
    <t>O2120201004064641004</t>
  </si>
  <si>
    <t>Baterías para automotores</t>
  </si>
  <si>
    <t>O2120201004064641007</t>
  </si>
  <si>
    <t>Pilas alcalinas</t>
  </si>
  <si>
    <t>O2120201004064653901</t>
  </si>
  <si>
    <t>Reflectores</t>
  </si>
  <si>
    <t>O212020100408</t>
  </si>
  <si>
    <t>Aparatos médicos, instrumentos ópticos y de precisión, relojes</t>
  </si>
  <si>
    <t>O2120201004084825101</t>
  </si>
  <si>
    <t>Termómetros</t>
  </si>
  <si>
    <t>O2120201004084831204</t>
  </si>
  <si>
    <t>Anteojos, gafas, monogafas y similares de plástico para protección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</si>
  <si>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</si>
  <si>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</si>
  <si>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</si>
  <si>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</si>
  <si>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</si>
  <si>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</si>
  <si>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</si>
  <si>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</si>
  <si>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</si>
  <si>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</si>
  <si>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</si>
  <si>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</si>
  <si>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</si>
  <si>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</si>
  <si>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O21202020060868014</t>
  </si>
  <si>
    <t>Servicios de gestión documental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</si>
  <si>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</si>
  <si>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</si>
  <si>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</si>
  <si>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</si>
  <si>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</si>
  <si>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</si>
  <si>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O21202020060969210</t>
  </si>
  <si>
    <t>Servicios de distribución de agua por tuberías (excepto vapor y agua caliente), por cuenta propia</t>
  </si>
  <si>
    <t>O21202020060969230</t>
  </si>
  <si>
    <t>Servicios de distribución de agua (excepto por tuberías), por cuenta propia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</si>
  <si>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</si>
  <si>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</si>
  <si>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</si>
  <si>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</si>
  <si>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</si>
  <si>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</si>
  <si>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</si>
  <si>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</si>
  <si>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</si>
  <si>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</si>
  <si>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</si>
  <si>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</si>
  <si>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</si>
  <si>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</si>
  <si>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</si>
  <si>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</si>
  <si>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</si>
  <si>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</si>
  <si>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</si>
  <si>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</si>
  <si>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</si>
  <si>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</si>
  <si>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</si>
  <si>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</si>
  <si>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</si>
  <si>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</si>
  <si>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</si>
  <si>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</si>
  <si>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</si>
  <si>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</si>
  <si>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</si>
  <si>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</si>
  <si>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O21202020070272240</t>
  </si>
  <si>
    <t>Servicios de avalúo inmobiliario a comisión o por contrato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</si>
  <si>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</si>
  <si>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</si>
  <si>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</si>
  <si>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</si>
  <si>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</si>
  <si>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</si>
  <si>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</si>
  <si>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</si>
  <si>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</si>
  <si>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</si>
  <si>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</si>
  <si>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</si>
  <si>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</si>
  <si>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</si>
  <si>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O21202020080282191</t>
  </si>
  <si>
    <t>Servicios de arbitraje y conciliación</t>
  </si>
  <si>
    <t>O212020200803</t>
  </si>
  <si>
    <t>Servicios profesionales, científicos y técnicos (excepto los servicios de investigación, urbanismo, jurídicos y de contabilidad)</t>
  </si>
  <si>
    <t>O21202020080383159</t>
  </si>
  <si>
    <t>Otros servicios de alojamiento y suministro de infraestructura en tecnología de la información (TI)</t>
  </si>
  <si>
    <t>O21202020080383211</t>
  </si>
  <si>
    <t>Servicios de asesoría en arquitectura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</si>
  <si>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</si>
  <si>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</si>
  <si>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</si>
  <si>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</si>
  <si>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O21202020080484140</t>
  </si>
  <si>
    <t>Servicios de redes privadas</t>
  </si>
  <si>
    <t>O21202020080484210</t>
  </si>
  <si>
    <t>Servicios básicos de Internet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</si>
  <si>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</si>
  <si>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</si>
  <si>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</si>
  <si>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</si>
  <si>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</si>
  <si>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</si>
  <si>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</si>
  <si>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</si>
  <si>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</si>
  <si>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</si>
  <si>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</si>
  <si>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</si>
  <si>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O212020200806</t>
  </si>
  <si>
    <t>Servicios de apoyo y de operación para la agricultura, la caza, la silvicultura, la pesca, la minería y los servicios públicos</t>
  </si>
  <si>
    <t>O21202020080686350</t>
  </si>
  <si>
    <t>Servicios de distribución de agua, excepto a través de la red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</si>
  <si>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</si>
  <si>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</si>
  <si>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</si>
  <si>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</si>
  <si>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</si>
  <si>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</si>
  <si>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</si>
  <si>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</si>
  <si>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</si>
  <si>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</si>
  <si>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</si>
  <si>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</si>
  <si>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</si>
  <si>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</si>
  <si>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</si>
  <si>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</si>
  <si>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</si>
  <si>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</si>
  <si>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</si>
  <si>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</si>
  <si>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</si>
  <si>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</si>
  <si>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</si>
  <si>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</si>
  <si>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</si>
  <si>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</si>
  <si>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O21202020090696590</t>
  </si>
  <si>
    <t>Otros servicios deportivos y recreativos</t>
  </si>
  <si>
    <t>O213</t>
  </si>
  <si>
    <t>Transferencias corrientes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</si>
  <si>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</si>
  <si>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</si>
  <si>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</si>
  <si>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</si>
  <si>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</si>
  <si>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</si>
  <si>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O23</t>
  </si>
  <si>
    <t>Inversión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</si>
  <si>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</si>
  <si>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</si>
  <si>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</si>
  <si>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</si>
  <si>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</si>
  <si>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</si>
  <si>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</si>
  <si>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</si>
  <si>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</si>
  <si>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</si>
  <si>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</si>
  <si>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</si>
  <si>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</si>
  <si>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</si>
  <si>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</si>
  <si>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</si>
  <si>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</si>
  <si>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</si>
  <si>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</si>
  <si>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</si>
  <si>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</si>
  <si>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</si>
  <si>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O230117400320240302</t>
  </si>
  <si>
    <t>Fortalecimiento de la actividad de aprovechamiento en Bogotá D.C.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</si>
  <si>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</si>
  <si>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</si>
  <si>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O230117400320240321</t>
  </si>
  <si>
    <t>Implementación y transformación del Relleno Sanitario Doña Juana hacia un parque Tecnológico en manejo de residuos,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</si>
  <si>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</si>
  <si>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</si>
  <si>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</si>
  <si>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</si>
  <si>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</si>
  <si>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</si>
  <si>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RESPONSABLE DEL PRESUPUESTO</t>
  </si>
  <si>
    <t>ORDENADOR DEL GASTO</t>
  </si>
  <si>
    <t>TOTAL RENTAS E INGRESOS + TRANSFERENCIAS</t>
  </si>
  <si>
    <t>TOTAL TRANSFERENCIAS</t>
  </si>
  <si>
    <t>O150101</t>
  </si>
  <si>
    <t>Aporte ordinario</t>
  </si>
  <si>
    <t>O1501</t>
  </si>
  <si>
    <t>Transferencias administración central</t>
  </si>
  <si>
    <t>O15</t>
  </si>
  <si>
    <t>ACUMULADO
8</t>
  </si>
  <si>
    <t>MES
7</t>
  </si>
  <si>
    <t>ACUMULADO
5</t>
  </si>
  <si>
    <t>MES
4</t>
  </si>
  <si>
    <t>RECAUDO
ACUMULADO
RECURSOS
RESERVAS
RESERVAS
12=(8+11)</t>
  </si>
  <si>
    <t>RECURSOS
RESERVAS
11</t>
  </si>
  <si>
    <t>SALDO POR
RECAUDAR
10=(6-8)</t>
  </si>
  <si>
    <t>EJEC.
PRES.
%
9=(8/6)</t>
  </si>
  <si>
    <t>RECAUDOS</t>
  </si>
  <si>
    <t>PRESUPUESTO
DEFINITIVO
6 =(3+5)</t>
  </si>
  <si>
    <t>PRESUPUESTO
INICIAL
3</t>
  </si>
  <si>
    <t>TRANSFERENCIAS</t>
  </si>
  <si>
    <t>TOTAL RENTAS E INGRESOS</t>
  </si>
  <si>
    <t>Ingresos de destinación específica</t>
  </si>
  <si>
    <t>O1210020402</t>
  </si>
  <si>
    <t>No incorporado de vigencias anteriores</t>
  </si>
  <si>
    <t>O12100204</t>
  </si>
  <si>
    <t>O12100202</t>
  </si>
  <si>
    <t>Superávit fiscal</t>
  </si>
  <si>
    <t>O121002</t>
  </si>
  <si>
    <t>Recursos del balance</t>
  </si>
  <si>
    <t>O1210</t>
  </si>
  <si>
    <t>Recursos propios de libre destinación</t>
  </si>
  <si>
    <t>O12050205</t>
  </si>
  <si>
    <t>Depósitos</t>
  </si>
  <si>
    <t>O120502</t>
  </si>
  <si>
    <t>Rendimientos financieros</t>
  </si>
  <si>
    <t>O1205</t>
  </si>
  <si>
    <t>Recursos de capital</t>
  </si>
  <si>
    <t>O12</t>
  </si>
  <si>
    <t>O11020500107020112</t>
  </si>
  <si>
    <t>Servicios inmobiliarios relativos a bienes inmuebles propios o arrendados</t>
  </si>
  <si>
    <t>O110205001070201</t>
  </si>
  <si>
    <t>Servicios Inmobiliarios</t>
  </si>
  <si>
    <t>O1102050010702</t>
  </si>
  <si>
    <t>O11020500107</t>
  </si>
  <si>
    <t>Gas de carbón, gas de agua, gas pobre y otros gases similares, (excepto los gases de petróleo y otros hidrocarburos gaseosos)</t>
  </si>
  <si>
    <t>O110205001011702</t>
  </si>
  <si>
    <t>Electricidad, Gas De Ciudad, Vapor Y Agua Caliente</t>
  </si>
  <si>
    <t>O1102050010117</t>
  </si>
  <si>
    <t>Minerales; electricidad, gas y agua</t>
  </si>
  <si>
    <t>O11020500101</t>
  </si>
  <si>
    <t>Ventas de establecimientos de mercado</t>
  </si>
  <si>
    <t>O110205001</t>
  </si>
  <si>
    <t>Venta de bienes y servicios</t>
  </si>
  <si>
    <t>O110205</t>
  </si>
  <si>
    <t>Ingresos no tributarios</t>
  </si>
  <si>
    <t>O1102</t>
  </si>
  <si>
    <t>O11</t>
  </si>
  <si>
    <t>Ingresos</t>
  </si>
  <si>
    <t>O1</t>
  </si>
  <si>
    <t>RECAUDO
ACUMULADO
RECURSOS
RESERVAS
12=(8+11)</t>
  </si>
  <si>
    <t>MES:                            MARZO</t>
  </si>
  <si>
    <t>UNIDAD EJECUTORA       UNIDAD EJECUTORA 01</t>
  </si>
  <si>
    <t>VIGENCIA FISCAL:     2026</t>
  </si>
  <si>
    <t>ENTIDAD                       0228 - UNIDAD ADMINISTRATIVA ESPECIAL DE SERVICIOS PÚBLICOS - UAESP</t>
  </si>
  <si>
    <t>Ejercicio</t>
  </si>
  <si>
    <t>Pos.presupuestaria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</si>
  <si>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</si>
  <si>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</si>
  <si>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</si>
  <si>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</si>
  <si>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</si>
  <si>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</si>
  <si>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</si>
  <si>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</si>
  <si>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</si>
  <si>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</si>
  <si>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2026</t>
  </si>
  <si>
    <t>1</t>
  </si>
  <si>
    <t>TOTALES</t>
  </si>
  <si>
    <t/>
  </si>
  <si>
    <t>F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</si>
  <si>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</si>
  <si>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</si>
  <si>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</si>
  <si>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</si>
  <si>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</si>
  <si>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</si>
  <si>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</si>
  <si>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</si>
  <si>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</si>
  <si>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</si>
  <si>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</si>
  <si>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</si>
  <si>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O2120201003033331101</t>
  </si>
  <si>
    <t>Gasolina motor corriente</t>
  </si>
  <si>
    <t>O2120201003033338004</t>
  </si>
  <si>
    <t>Aceites lubricantes</t>
  </si>
  <si>
    <t>O21202020060868019</t>
  </si>
  <si>
    <t>Otros servicios postales n.c.p.</t>
  </si>
  <si>
    <t>O212020200701030571359</t>
  </si>
  <si>
    <t>Otros servicios de seguros distintos de los seguros de vida n.c.p.</t>
  </si>
  <si>
    <t>O21202020080282199</t>
  </si>
  <si>
    <t>Otros servicios jurídicos n.c.p.</t>
  </si>
  <si>
    <t>O21202020080383117</t>
  </si>
  <si>
    <t>Servicios de gestión de desarrollo empresarial</t>
  </si>
  <si>
    <t>O21202020080383121</t>
  </si>
  <si>
    <t>Servicios de relaciones públicas</t>
  </si>
  <si>
    <t>O21202020080383990</t>
  </si>
  <si>
    <t>Otros servicios profesionales, técnicos y empresariales n.c.p.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</si>
  <si>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</si>
  <si>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</si>
  <si>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</si>
  <si>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</si>
  <si>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O21202020090292919</t>
  </si>
  <si>
    <t>Otros tipos de servicios educativos y de formación, n.c.p.</t>
  </si>
  <si>
    <t>O21202020090494239</t>
  </si>
  <si>
    <t>Servicios generales de recolección de otros desechos</t>
  </si>
  <si>
    <t>O21202020090696990</t>
  </si>
  <si>
    <t>Otros servicios de diversión y entretenimiento n.c.p.</t>
  </si>
  <si>
    <t>O</t>
  </si>
  <si>
    <t>H</t>
  </si>
  <si>
    <t>O23011719052024029111</t>
  </si>
  <si>
    <t>Servicios funerarios en los cementerios de propiedad del Distrito Capital</t>
  </si>
  <si>
    <t>O23011719052024029111053</t>
  </si>
  <si>
    <t>O232020200991191</t>
  </si>
  <si>
    <t>O232020200885120</t>
  </si>
  <si>
    <t>Servicios de intermediación laboral</t>
  </si>
  <si>
    <t>O232020200991123</t>
  </si>
  <si>
    <t>Servicios de la administración pública relacionados con la vivienda e infraestructura de servicios públicos</t>
  </si>
  <si>
    <t>O232020200885330</t>
  </si>
  <si>
    <t>O232020200997310</t>
  </si>
  <si>
    <t>Servicios de mantenimiento de cementerios y servicios de cremación</t>
  </si>
  <si>
    <t>O232020200885250</t>
  </si>
  <si>
    <t>O23011721022024026310</t>
  </si>
  <si>
    <t>Servicio de  Alumbrado Público</t>
  </si>
  <si>
    <t>O23011721022024026310069</t>
  </si>
  <si>
    <t>O232020200664114</t>
  </si>
  <si>
    <t>Servicios de transporte terrestre especial local de pasajeros</t>
  </si>
  <si>
    <t>O23011740032024027603</t>
  </si>
  <si>
    <t>Servicio de gestión de residuos sólidos en el componente de recolección, barrido y limpieza.</t>
  </si>
  <si>
    <t>O23011740032024027603042</t>
  </si>
  <si>
    <t>O232020200994590</t>
  </si>
  <si>
    <t>Otros servicios de saneamiento</t>
  </si>
  <si>
    <t>O23011740032024030209</t>
  </si>
  <si>
    <t>Servicio de gestión de residuos sólidos en el componente de Aprovechamiento</t>
  </si>
  <si>
    <t>O23011740032024030209010</t>
  </si>
  <si>
    <t>O232020200991119</t>
  </si>
  <si>
    <t>Otros servicios de la administración pública n.c.p.</t>
  </si>
  <si>
    <t>O2320202005030253290</t>
  </si>
  <si>
    <t>Otras obras de ingeniería civil</t>
  </si>
  <si>
    <t>O232020200772112</t>
  </si>
  <si>
    <t>O232020200883326</t>
  </si>
  <si>
    <t>Servicios de ingeniería en proyectos de gestión de residuos (peligrosos y no peligrosos)</t>
  </si>
  <si>
    <t>O23011740032024030209021</t>
  </si>
  <si>
    <t>O23011740032024032003</t>
  </si>
  <si>
    <t>O23011740032024032003006</t>
  </si>
  <si>
    <t>O23011740032024032003008</t>
  </si>
  <si>
    <t>O232020200994239</t>
  </si>
  <si>
    <t>O23011740032024032003012</t>
  </si>
  <si>
    <t>O232020200994332</t>
  </si>
  <si>
    <t>Otros servicios de relleno sanitario para desechos no peligrosos</t>
  </si>
  <si>
    <t>O23011740032024032102</t>
  </si>
  <si>
    <t>Servicio de gestión de residuos sólidos en el componente de disposición final.</t>
  </si>
  <si>
    <t>O23011740032024032102006</t>
  </si>
  <si>
    <t>O232020200882191</t>
  </si>
  <si>
    <t>O23011740032024032102012</t>
  </si>
  <si>
    <t>O23011740032024032102022</t>
  </si>
  <si>
    <t>O232020200991114</t>
  </si>
  <si>
    <t>Servicios de planificación económica, social y estadística de la administración publica</t>
  </si>
  <si>
    <t>O232020200992511</t>
  </si>
  <si>
    <t>Servicios de educación superior nivel pregrado técnica profesional y tecnológica</t>
  </si>
  <si>
    <t>O23011745992024010713</t>
  </si>
  <si>
    <t>Servicios de apoyo para el fortalecimiento institucional para la prestación de los servicios</t>
  </si>
  <si>
    <t>O23011745992024010713023</t>
  </si>
  <si>
    <t>O232020200884210</t>
  </si>
  <si>
    <t>O232020200883159</t>
  </si>
  <si>
    <t>O232020200883143</t>
  </si>
  <si>
    <t>Software originales</t>
  </si>
  <si>
    <t>O23201010030208</t>
  </si>
  <si>
    <t>Otra maquinaria para usos especiales y sus partes y piezas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</si>
</sst>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_-* #,##0.0_-;\-* #,##0.0_-;_-* &quot;-&quot;?_-;_-@_-"/>
    <numFmt numFmtId="167" formatCode="#,##0.00_ ;\-#,##0.00\ "/>
    <numFmt numFmtId="168" formatCode="#,##0_ ;\-#,##0\ "/>
    <numFmt numFmtId="169" formatCode="_-* #,##0_-;\-* #,##0_-;_-* &quot;-&quot;?_-;_-@_-"/>
    <numFmt numFmtId="170" formatCode="_-&quot;$&quot;* #,##0.00_-;\-&quot;$&quot;* #,##0.00_-;_-&quot;$&quot;* &quot;-&quot;??_-;_-@_-"/>
    <numFmt numFmtId="171" formatCode="_(&quot;$&quot;\ * #,##0_);_(&quot;$&quot;\ * \(#,##0\);_(&quot;$&quot;\ * &quot;-&quot;_);_(@_)"/>
    <numFmt numFmtId="172" formatCode="_(&quot;$&quot;\ * #,##0.00_);_(&quot;$&quot;\ * \(#,##0.00\);_(&quot;$&quot;\ * &quot;-&quot;??_);_(@_)"/>
    <numFmt numFmtId="173" formatCode="d\/mm\/yyyy"/>
    <numFmt numFmtId="174" formatCode="h\:mm\:ss"/>
    <numFmt numFmtId="175" formatCode="#,##0.0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u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7"/>
      <color rgb="FF333333"/>
      <name val="Arial"/>
      <family val="2"/>
    </font>
    <font>
      <sz val="7"/>
      <color rgb="FF000000"/>
      <name val="Arial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DDDDDD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171" fontId="14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" fillId="0" borderId="0"/>
    <xf numFmtId="172" fontId="10" fillId="0" borderId="0" applyFill="0" applyBorder="0" applyAlignment="0" applyProtection="0"/>
    <xf numFmtId="9" fontId="10" fillId="0" borderId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4" fillId="0" borderId="0"/>
    <xf numFmtId="0" fontId="10" fillId="0" borderId="0"/>
    <xf numFmtId="43" fontId="1" fillId="0" borderId="0" applyFont="0" applyFill="0" applyBorder="0" applyAlignment="0" applyProtection="0"/>
    <xf numFmtId="0" fontId="15" fillId="0" borderId="0"/>
  </cellStyleXfs>
  <cellXfs count="186">
    <xf numFmtId="0" fontId="0" fillId="0" borderId="0" xfId="0"/>
    <xf numFmtId="0" fontId="2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/>
    <xf numFmtId="0" fontId="7" fillId="0" borderId="0" xfId="0" applyFont="1"/>
    <xf numFmtId="166" fontId="7" fillId="0" borderId="0" xfId="0" applyNumberFormat="1" applyFont="1"/>
    <xf numFmtId="0" fontId="6" fillId="0" borderId="0" xfId="0" applyFont="1"/>
    <xf numFmtId="0" fontId="6" fillId="0" borderId="0" xfId="0" quotePrefix="1" applyFont="1" applyAlignment="1">
      <alignment horizontal="left"/>
    </xf>
    <xf numFmtId="3" fontId="7" fillId="0" borderId="0" xfId="0" applyNumberFormat="1" applyFont="1"/>
    <xf numFmtId="4" fontId="7" fillId="0" borderId="0" xfId="0" applyNumberFormat="1" applyFont="1"/>
    <xf numFmtId="167" fontId="7" fillId="0" borderId="0" xfId="3" applyNumberFormat="1" applyFont="1"/>
    <xf numFmtId="164" fontId="4" fillId="0" borderId="0" xfId="0" applyNumberFormat="1" applyFont="1"/>
    <xf numFmtId="0" fontId="0" fillId="0" borderId="2" xfId="0" applyBorder="1"/>
    <xf numFmtId="0" fontId="7" fillId="0" borderId="2" xfId="0" applyFont="1" applyBorder="1"/>
    <xf numFmtId="3" fontId="7" fillId="0" borderId="2" xfId="0" applyNumberFormat="1" applyFont="1" applyBorder="1"/>
    <xf numFmtId="4" fontId="7" fillId="0" borderId="2" xfId="0" applyNumberFormat="1" applyFont="1" applyBorder="1"/>
    <xf numFmtId="49" fontId="0" fillId="0" borderId="2" xfId="0" applyNumberFormat="1" applyBorder="1"/>
    <xf numFmtId="0" fontId="2" fillId="0" borderId="2" xfId="0" applyFont="1" applyBorder="1"/>
    <xf numFmtId="49" fontId="0" fillId="3" borderId="2" xfId="0" applyNumberFormat="1" applyFill="1" applyBorder="1"/>
    <xf numFmtId="0" fontId="0" fillId="3" borderId="2" xfId="0" applyFill="1" applyBorder="1"/>
    <xf numFmtId="0" fontId="2" fillId="4" borderId="2" xfId="0" applyFont="1" applyFill="1" applyBorder="1"/>
    <xf numFmtId="166" fontId="7" fillId="4" borderId="2" xfId="0" applyNumberFormat="1" applyFont="1" applyFill="1" applyBorder="1"/>
    <xf numFmtId="3" fontId="7" fillId="4" borderId="2" xfId="0" applyNumberFormat="1" applyFont="1" applyFill="1" applyBorder="1"/>
    <xf numFmtId="0" fontId="0" fillId="4" borderId="2" xfId="0" applyFill="1" applyBorder="1"/>
    <xf numFmtId="0" fontId="3" fillId="4" borderId="2" xfId="0" applyFont="1" applyFill="1" applyBorder="1"/>
    <xf numFmtId="165" fontId="10" fillId="4" borderId="2" xfId="0" applyNumberFormat="1" applyFont="1" applyFill="1" applyBorder="1"/>
    <xf numFmtId="3" fontId="10" fillId="4" borderId="2" xfId="0" applyNumberFormat="1" applyFont="1" applyFill="1" applyBorder="1"/>
    <xf numFmtId="0" fontId="11" fillId="4" borderId="2" xfId="0" applyFont="1" applyFill="1" applyBorder="1"/>
    <xf numFmtId="164" fontId="10" fillId="4" borderId="2" xfId="0" applyNumberFormat="1" applyFont="1" applyFill="1" applyBorder="1"/>
    <xf numFmtId="164" fontId="12" fillId="4" borderId="2" xfId="0" applyNumberFormat="1" applyFont="1" applyFill="1" applyBorder="1"/>
    <xf numFmtId="165" fontId="8" fillId="4" borderId="2" xfId="0" applyNumberFormat="1" applyFont="1" applyFill="1" applyBorder="1"/>
    <xf numFmtId="3" fontId="8" fillId="4" borderId="2" xfId="0" applyNumberFormat="1" applyFont="1" applyFill="1" applyBorder="1"/>
    <xf numFmtId="4" fontId="8" fillId="0" borderId="0" xfId="0" applyNumberFormat="1" applyFont="1"/>
    <xf numFmtId="0" fontId="8" fillId="0" borderId="0" xfId="0" applyFont="1"/>
    <xf numFmtId="169" fontId="8" fillId="4" borderId="2" xfId="0" applyNumberFormat="1" applyFont="1" applyFill="1" applyBorder="1"/>
    <xf numFmtId="169" fontId="7" fillId="4" borderId="2" xfId="0" applyNumberFormat="1" applyFont="1" applyFill="1" applyBorder="1"/>
    <xf numFmtId="169" fontId="10" fillId="4" borderId="2" xfId="0" applyNumberFormat="1" applyFont="1" applyFill="1" applyBorder="1"/>
    <xf numFmtId="169" fontId="2" fillId="4" borderId="2" xfId="0" applyNumberFormat="1" applyFont="1" applyFill="1" applyBorder="1"/>
    <xf numFmtId="168" fontId="7" fillId="4" borderId="2" xfId="0" applyNumberFormat="1" applyFont="1" applyFill="1" applyBorder="1" applyAlignment="1">
      <alignment horizontal="right"/>
    </xf>
    <xf numFmtId="3" fontId="10" fillId="4" borderId="2" xfId="0" applyNumberFormat="1" applyFont="1" applyFill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8" fillId="4" borderId="2" xfId="0" applyNumberFormat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9" fontId="7" fillId="0" borderId="0" xfId="0" applyNumberFormat="1" applyFont="1"/>
    <xf numFmtId="164" fontId="8" fillId="4" borderId="2" xfId="0" applyNumberFormat="1" applyFont="1" applyFill="1" applyBorder="1"/>
    <xf numFmtId="164" fontId="5" fillId="0" borderId="1" xfId="0" applyNumberFormat="1" applyFont="1" applyBorder="1"/>
    <xf numFmtId="3" fontId="13" fillId="0" borderId="0" xfId="0" applyNumberFormat="1" applyFont="1"/>
    <xf numFmtId="0" fontId="6" fillId="0" borderId="0" xfId="0" quotePrefix="1" applyFont="1" applyAlignment="1">
      <alignment vertical="top"/>
    </xf>
    <xf numFmtId="4" fontId="7" fillId="0" borderId="0" xfId="0" applyNumberFormat="1" applyFont="1" applyAlignment="1">
      <alignment horizontal="left"/>
    </xf>
    <xf numFmtId="3" fontId="7" fillId="0" borderId="4" xfId="0" applyNumberFormat="1" applyFont="1" applyBorder="1"/>
    <xf numFmtId="0" fontId="0" fillId="0" borderId="4" xfId="0" applyBorder="1"/>
    <xf numFmtId="0" fontId="6" fillId="0" borderId="0" xfId="0" quotePrefix="1" applyFont="1" applyAlignment="1">
      <alignment wrapText="1"/>
    </xf>
    <xf numFmtId="0" fontId="6" fillId="0" borderId="0" xfId="0" applyFont="1" applyAlignment="1">
      <alignment vertical="center"/>
    </xf>
    <xf numFmtId="3" fontId="7" fillId="0" borderId="2" xfId="1" applyNumberFormat="1" applyFont="1" applyFill="1" applyBorder="1"/>
    <xf numFmtId="3" fontId="10" fillId="0" borderId="2" xfId="1" applyNumberFormat="1" applyFont="1" applyFill="1" applyBorder="1"/>
    <xf numFmtId="3" fontId="10" fillId="0" borderId="2" xfId="0" applyNumberFormat="1" applyFont="1" applyBorder="1"/>
    <xf numFmtId="3" fontId="8" fillId="0" borderId="2" xfId="1" applyNumberFormat="1" applyFont="1" applyFill="1" applyBorder="1"/>
    <xf numFmtId="3" fontId="8" fillId="0" borderId="2" xfId="0" applyNumberFormat="1" applyFont="1" applyBorder="1"/>
    <xf numFmtId="0" fontId="6" fillId="0" borderId="3" xfId="0" quotePrefix="1" applyFont="1" applyBorder="1" applyAlignment="1">
      <alignment vertical="center"/>
    </xf>
    <xf numFmtId="0" fontId="6" fillId="0" borderId="0" xfId="0" quotePrefix="1" applyFont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3" fontId="13" fillId="0" borderId="4" xfId="0" applyNumberFormat="1" applyFont="1" applyBorder="1"/>
    <xf numFmtId="0" fontId="0" fillId="0" borderId="5" xfId="0" applyBorder="1"/>
    <xf numFmtId="49" fontId="2" fillId="0" borderId="5" xfId="0" applyNumberFormat="1" applyFont="1" applyBorder="1"/>
    <xf numFmtId="0" fontId="7" fillId="0" borderId="5" xfId="0" applyFont="1" applyBorder="1"/>
    <xf numFmtId="3" fontId="7" fillId="0" borderId="5" xfId="0" applyNumberFormat="1" applyFont="1" applyBorder="1"/>
    <xf numFmtId="4" fontId="7" fillId="0" borderId="5" xfId="0" applyNumberFormat="1" applyFont="1" applyBorder="1"/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3" fontId="8" fillId="2" borderId="7" xfId="0" quotePrefix="1" applyNumberFormat="1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49" fontId="0" fillId="3" borderId="9" xfId="0" applyNumberFormat="1" applyFill="1" applyBorder="1"/>
    <xf numFmtId="0" fontId="0" fillId="3" borderId="9" xfId="0" applyFill="1" applyBorder="1"/>
    <xf numFmtId="0" fontId="7" fillId="0" borderId="9" xfId="0" applyFont="1" applyBorder="1"/>
    <xf numFmtId="3" fontId="7" fillId="0" borderId="9" xfId="0" applyNumberFormat="1" applyFont="1" applyBorder="1"/>
    <xf numFmtId="4" fontId="7" fillId="0" borderId="9" xfId="0" applyNumberFormat="1" applyFont="1" applyBorder="1"/>
    <xf numFmtId="49" fontId="2" fillId="4" borderId="10" xfId="0" applyNumberFormat="1" applyFont="1" applyFill="1" applyBorder="1"/>
    <xf numFmtId="0" fontId="2" fillId="4" borderId="11" xfId="0" applyFont="1" applyFill="1" applyBorder="1"/>
    <xf numFmtId="169" fontId="8" fillId="4" borderId="11" xfId="0" applyNumberFormat="1" applyFont="1" applyFill="1" applyBorder="1"/>
    <xf numFmtId="3" fontId="8" fillId="4" borderId="11" xfId="0" applyNumberFormat="1" applyFont="1" applyFill="1" applyBorder="1"/>
    <xf numFmtId="168" fontId="8" fillId="4" borderId="11" xfId="0" applyNumberFormat="1" applyFont="1" applyFill="1" applyBorder="1" applyAlignment="1">
      <alignment horizontal="right"/>
    </xf>
    <xf numFmtId="166" fontId="8" fillId="4" borderId="11" xfId="0" applyNumberFormat="1" applyFont="1" applyFill="1" applyBorder="1"/>
    <xf numFmtId="3" fontId="8" fillId="4" borderId="11" xfId="1" applyNumberFormat="1" applyFont="1" applyFill="1" applyBorder="1"/>
    <xf numFmtId="4" fontId="7" fillId="4" borderId="12" xfId="2" applyNumberFormat="1" applyFont="1" applyFill="1" applyBorder="1"/>
    <xf numFmtId="49" fontId="0" fillId="4" borderId="13" xfId="0" applyNumberFormat="1" applyFill="1" applyBorder="1"/>
    <xf numFmtId="4" fontId="7" fillId="4" borderId="14" xfId="2" applyNumberFormat="1" applyFont="1" applyFill="1" applyBorder="1"/>
    <xf numFmtId="49" fontId="3" fillId="4" borderId="13" xfId="0" applyNumberFormat="1" applyFont="1" applyFill="1" applyBorder="1"/>
    <xf numFmtId="164" fontId="12" fillId="0" borderId="0" xfId="0" applyNumberFormat="1" applyFont="1"/>
    <xf numFmtId="0" fontId="2" fillId="4" borderId="13" xfId="0" applyFont="1" applyFill="1" applyBorder="1" applyAlignment="1">
      <alignment vertical="center"/>
    </xf>
    <xf numFmtId="0" fontId="0" fillId="4" borderId="13" xfId="0" applyFill="1" applyBorder="1"/>
    <xf numFmtId="4" fontId="7" fillId="4" borderId="14" xfId="0" applyNumberFormat="1" applyFont="1" applyFill="1" applyBorder="1"/>
    <xf numFmtId="4" fontId="8" fillId="4" borderId="14" xfId="2" applyNumberFormat="1" applyFont="1" applyFill="1" applyBorder="1"/>
    <xf numFmtId="4" fontId="10" fillId="4" borderId="14" xfId="2" applyNumberFormat="1" applyFont="1" applyFill="1" applyBorder="1"/>
    <xf numFmtId="0" fontId="2" fillId="4" borderId="13" xfId="0" applyFont="1" applyFill="1" applyBorder="1"/>
    <xf numFmtId="4" fontId="8" fillId="4" borderId="14" xfId="0" applyNumberFormat="1" applyFont="1" applyFill="1" applyBorder="1"/>
    <xf numFmtId="0" fontId="2" fillId="4" borderId="15" xfId="0" applyFont="1" applyFill="1" applyBorder="1" applyAlignment="1">
      <alignment vertical="center"/>
    </xf>
    <xf numFmtId="0" fontId="2" fillId="4" borderId="16" xfId="0" applyFont="1" applyFill="1" applyBorder="1"/>
    <xf numFmtId="169" fontId="8" fillId="4" borderId="16" xfId="0" applyNumberFormat="1" applyFont="1" applyFill="1" applyBorder="1"/>
    <xf numFmtId="3" fontId="8" fillId="4" borderId="16" xfId="0" applyNumberFormat="1" applyFont="1" applyFill="1" applyBorder="1"/>
    <xf numFmtId="3" fontId="8" fillId="4" borderId="16" xfId="0" applyNumberFormat="1" applyFont="1" applyFill="1" applyBorder="1" applyAlignment="1">
      <alignment horizontal="right"/>
    </xf>
    <xf numFmtId="166" fontId="8" fillId="4" borderId="16" xfId="0" applyNumberFormat="1" applyFont="1" applyFill="1" applyBorder="1"/>
    <xf numFmtId="164" fontId="8" fillId="4" borderId="16" xfId="0" applyNumberFormat="1" applyFont="1" applyFill="1" applyBorder="1"/>
    <xf numFmtId="4" fontId="8" fillId="4" borderId="17" xfId="2" applyNumberFormat="1" applyFont="1" applyFill="1" applyBorder="1"/>
    <xf numFmtId="168" fontId="10" fillId="4" borderId="2" xfId="0" applyNumberFormat="1" applyFont="1" applyFill="1" applyBorder="1" applyAlignment="1">
      <alignment horizontal="right"/>
    </xf>
    <xf numFmtId="166" fontId="10" fillId="4" borderId="2" xfId="0" applyNumberFormat="1" applyFont="1" applyFill="1" applyBorder="1"/>
    <xf numFmtId="0" fontId="10" fillId="0" borderId="0" xfId="0" applyFont="1"/>
    <xf numFmtId="0" fontId="3" fillId="0" borderId="0" xfId="0" applyFont="1"/>
    <xf numFmtId="0" fontId="6" fillId="0" borderId="0" xfId="0" quotePrefix="1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8" fillId="5" borderId="0" xfId="19" applyFont="1" applyFill="1" applyAlignment="1">
      <alignment horizontal="left"/>
    </xf>
    <xf numFmtId="173" fontId="19" fillId="5" borderId="0" xfId="19" applyNumberFormat="1" applyFont="1" applyFill="1" applyAlignment="1">
      <alignment horizontal="right" vertical="center"/>
    </xf>
    <xf numFmtId="174" fontId="19" fillId="5" borderId="0" xfId="19" applyNumberFormat="1" applyFont="1" applyFill="1" applyAlignment="1">
      <alignment horizontal="right" vertical="center"/>
    </xf>
    <xf numFmtId="49" fontId="20" fillId="5" borderId="0" xfId="19" applyNumberFormat="1" applyFont="1" applyFill="1" applyAlignment="1">
      <alignment horizontal="left" vertical="center" wrapText="1"/>
    </xf>
    <xf numFmtId="0" fontId="22" fillId="5" borderId="20" xfId="19" applyFont="1" applyFill="1" applyBorder="1" applyAlignment="1">
      <alignment horizontal="center" vertical="center" wrapText="1"/>
    </xf>
    <xf numFmtId="0" fontId="22" fillId="5" borderId="20" xfId="19" applyFont="1" applyFill="1" applyBorder="1" applyAlignment="1">
      <alignment horizontal="center" vertical="center"/>
    </xf>
    <xf numFmtId="0" fontId="22" fillId="5" borderId="21" xfId="19" applyFont="1" applyFill="1" applyBorder="1" applyAlignment="1">
      <alignment horizontal="center" vertical="center" wrapText="1"/>
    </xf>
    <xf numFmtId="0" fontId="22" fillId="5" borderId="0" xfId="19" applyFont="1" applyFill="1" applyAlignment="1">
      <alignment horizontal="center" vertical="center" wrapText="1"/>
    </xf>
    <xf numFmtId="0" fontId="22" fillId="5" borderId="0" xfId="19" applyFont="1" applyFill="1" applyAlignment="1">
      <alignment horizontal="center" vertical="center"/>
    </xf>
    <xf numFmtId="0" fontId="22" fillId="5" borderId="23" xfId="19" applyFont="1" applyFill="1" applyBorder="1" applyAlignment="1">
      <alignment horizontal="center" vertical="center" wrapText="1"/>
    </xf>
    <xf numFmtId="0" fontId="22" fillId="5" borderId="24" xfId="19" applyFont="1" applyFill="1" applyBorder="1" applyAlignment="1">
      <alignment horizontal="center" vertical="center" wrapText="1"/>
    </xf>
    <xf numFmtId="49" fontId="23" fillId="5" borderId="25" xfId="19" applyNumberFormat="1" applyFont="1" applyFill="1" applyBorder="1" applyAlignment="1">
      <alignment horizontal="left" vertical="center" wrapText="1"/>
    </xf>
    <xf numFmtId="49" fontId="23" fillId="5" borderId="23" xfId="19" applyNumberFormat="1" applyFont="1" applyFill="1" applyBorder="1" applyAlignment="1">
      <alignment horizontal="left" vertical="center" wrapText="1"/>
    </xf>
    <xf numFmtId="3" fontId="23" fillId="5" borderId="23" xfId="19" applyNumberFormat="1" applyFont="1" applyFill="1" applyBorder="1" applyAlignment="1">
      <alignment horizontal="right"/>
    </xf>
    <xf numFmtId="175" fontId="23" fillId="5" borderId="23" xfId="19" applyNumberFormat="1" applyFont="1" applyFill="1" applyBorder="1" applyAlignment="1">
      <alignment horizontal="right"/>
    </xf>
    <xf numFmtId="49" fontId="23" fillId="5" borderId="26" xfId="19" applyNumberFormat="1" applyFont="1" applyFill="1" applyBorder="1" applyAlignment="1">
      <alignment horizontal="left" vertical="center" wrapText="1"/>
    </xf>
    <xf numFmtId="49" fontId="23" fillId="5" borderId="27" xfId="19" applyNumberFormat="1" applyFont="1" applyFill="1" applyBorder="1" applyAlignment="1">
      <alignment horizontal="left" vertical="center" wrapText="1"/>
    </xf>
    <xf numFmtId="3" fontId="23" fillId="5" borderId="27" xfId="19" applyNumberFormat="1" applyFont="1" applyFill="1" applyBorder="1" applyAlignment="1">
      <alignment horizontal="right"/>
    </xf>
    <xf numFmtId="175" fontId="23" fillId="5" borderId="27" xfId="19" applyNumberFormat="1" applyFont="1" applyFill="1" applyBorder="1" applyAlignment="1">
      <alignment horizontal="right"/>
    </xf>
    <xf numFmtId="0" fontId="15" fillId="0" borderId="0" xfId="19"/>
    <xf numFmtId="3" fontId="22" fillId="5" borderId="24" xfId="19" applyNumberFormat="1" applyFont="1" applyFill="1" applyBorder="1" applyAlignment="1">
      <alignment horizontal="right" vertical="center" wrapText="1"/>
    </xf>
    <xf numFmtId="175" fontId="22" fillId="5" borderId="24" xfId="19" applyNumberFormat="1" applyFont="1" applyFill="1" applyBorder="1" applyAlignment="1">
      <alignment horizontal="right" vertical="center" wrapText="1"/>
    </xf>
    <xf numFmtId="3" fontId="26" fillId="5" borderId="24" xfId="19" applyNumberFormat="1" applyFont="1" applyFill="1" applyBorder="1" applyAlignment="1">
      <alignment horizontal="right" vertical="center"/>
    </xf>
    <xf numFmtId="175" fontId="26" fillId="5" borderId="24" xfId="19" applyNumberFormat="1" applyFont="1" applyFill="1" applyBorder="1" applyAlignment="1">
      <alignment horizontal="right" vertical="center"/>
    </xf>
    <xf numFmtId="3" fontId="22" fillId="5" borderId="24" xfId="19" applyNumberFormat="1" applyFont="1" applyFill="1" applyBorder="1" applyAlignment="1">
      <alignment horizontal="right" vertical="center"/>
    </xf>
    <xf numFmtId="3" fontId="23" fillId="6" borderId="25" xfId="19" applyNumberFormat="1" applyFont="1" applyFill="1" applyBorder="1" applyAlignment="1">
      <alignment horizontal="right" vertical="center"/>
    </xf>
    <xf numFmtId="175" fontId="23" fillId="6" borderId="25" xfId="19" applyNumberFormat="1" applyFont="1" applyFill="1" applyBorder="1" applyAlignment="1">
      <alignment horizontal="right" vertical="center"/>
    </xf>
    <xf numFmtId="3" fontId="27" fillId="5" borderId="25" xfId="19" applyNumberFormat="1" applyFont="1" applyFill="1" applyBorder="1" applyAlignment="1">
      <alignment horizontal="right" vertical="center"/>
    </xf>
    <xf numFmtId="49" fontId="27" fillId="5" borderId="25" xfId="19" applyNumberFormat="1" applyFont="1" applyFill="1" applyBorder="1" applyAlignment="1">
      <alignment horizontal="left" vertical="center" wrapText="1"/>
    </xf>
    <xf numFmtId="49" fontId="27" fillId="5" borderId="25" xfId="19" applyNumberFormat="1" applyFont="1" applyFill="1" applyBorder="1" applyAlignment="1">
      <alignment horizontal="left" vertical="center"/>
    </xf>
    <xf numFmtId="3" fontId="23" fillId="5" borderId="25" xfId="19" applyNumberFormat="1" applyFont="1" applyFill="1" applyBorder="1" applyAlignment="1">
      <alignment horizontal="right" vertical="center"/>
    </xf>
    <xf numFmtId="175" fontId="23" fillId="5" borderId="25" xfId="19" applyNumberFormat="1" applyFont="1" applyFill="1" applyBorder="1" applyAlignment="1">
      <alignment horizontal="right" vertical="center"/>
    </xf>
    <xf numFmtId="0" fontId="22" fillId="5" borderId="24" xfId="19" applyFont="1" applyFill="1" applyBorder="1" applyAlignment="1">
      <alignment horizontal="center" wrapText="1"/>
    </xf>
    <xf numFmtId="3" fontId="26" fillId="5" borderId="24" xfId="19" applyNumberFormat="1" applyFont="1" applyFill="1" applyBorder="1" applyAlignment="1">
      <alignment horizontal="right" vertical="center" wrapText="1"/>
    </xf>
    <xf numFmtId="175" fontId="23" fillId="5" borderId="24" xfId="19" applyNumberFormat="1" applyFont="1" applyFill="1" applyBorder="1" applyAlignment="1">
      <alignment horizontal="right" vertical="center" wrapText="1"/>
    </xf>
    <xf numFmtId="3" fontId="23" fillId="6" borderId="25" xfId="19" applyNumberFormat="1" applyFont="1" applyFill="1" applyBorder="1" applyAlignment="1">
      <alignment horizontal="right" vertical="center" wrapText="1"/>
    </xf>
    <xf numFmtId="175" fontId="23" fillId="6" borderId="25" xfId="19" applyNumberFormat="1" applyFont="1" applyFill="1" applyBorder="1" applyAlignment="1">
      <alignment horizontal="right" vertical="center" wrapText="1"/>
    </xf>
    <xf numFmtId="49" fontId="23" fillId="6" borderId="25" xfId="19" applyNumberFormat="1" applyFont="1" applyFill="1" applyBorder="1" applyAlignment="1">
      <alignment horizontal="left" vertical="center"/>
    </xf>
    <xf numFmtId="3" fontId="23" fillId="5" borderId="25" xfId="19" applyNumberFormat="1" applyFont="1" applyFill="1" applyBorder="1" applyAlignment="1">
      <alignment horizontal="right" vertical="center" wrapText="1"/>
    </xf>
    <xf numFmtId="175" fontId="23" fillId="5" borderId="25" xfId="19" applyNumberFormat="1" applyFont="1" applyFill="1" applyBorder="1" applyAlignment="1">
      <alignment horizontal="right" vertical="center" wrapText="1"/>
    </xf>
    <xf numFmtId="49" fontId="23" fillId="5" borderId="25" xfId="19" applyNumberFormat="1" applyFont="1" applyFill="1" applyBorder="1" applyAlignment="1">
      <alignment horizontal="left" vertical="center"/>
    </xf>
    <xf numFmtId="0" fontId="28" fillId="7" borderId="0" xfId="0" applyFont="1" applyFill="1" applyAlignment="1">
      <alignment vertical="top"/>
    </xf>
    <xf numFmtId="0" fontId="0" fillId="0" borderId="0" xfId="0" applyAlignment="1">
      <alignment vertical="top"/>
    </xf>
    <xf numFmtId="0" fontId="28" fillId="0" borderId="0" xfId="0" applyFont="1" applyAlignment="1">
      <alignment vertical="top"/>
    </xf>
    <xf numFmtId="3" fontId="28" fillId="0" borderId="0" xfId="0" applyNumberFormat="1" applyFont="1" applyAlignment="1">
      <alignment vertical="top"/>
    </xf>
    <xf numFmtId="3" fontId="28" fillId="0" borderId="0" xfId="0" quotePrefix="1" applyNumberFormat="1" applyFont="1" applyAlignment="1">
      <alignment vertical="top"/>
    </xf>
    <xf numFmtId="4" fontId="28" fillId="0" borderId="0" xfId="0" applyNumberFormat="1" applyFont="1" applyAlignment="1">
      <alignment vertical="top"/>
    </xf>
    <xf numFmtId="49" fontId="25" fillId="5" borderId="0" xfId="19" applyNumberFormat="1" applyFont="1" applyFill="1" applyAlignment="1">
      <alignment horizontal="center" vertical="center"/>
    </xf>
    <xf numFmtId="0" fontId="22" fillId="5" borderId="24" xfId="19" applyFont="1" applyFill="1" applyBorder="1" applyAlignment="1">
      <alignment horizontal="center" vertical="center" wrapText="1"/>
    </xf>
    <xf numFmtId="49" fontId="24" fillId="5" borderId="28" xfId="19" applyNumberFormat="1" applyFont="1" applyFill="1" applyBorder="1" applyAlignment="1">
      <alignment horizontal="left"/>
    </xf>
    <xf numFmtId="49" fontId="18" fillId="5" borderId="0" xfId="19" applyNumberFormat="1" applyFont="1" applyFill="1" applyAlignment="1">
      <alignment horizontal="center" vertical="center"/>
    </xf>
    <xf numFmtId="49" fontId="22" fillId="5" borderId="24" xfId="19" applyNumberFormat="1" applyFont="1" applyFill="1" applyBorder="1" applyAlignment="1">
      <alignment horizontal="center" vertical="center"/>
    </xf>
    <xf numFmtId="0" fontId="16" fillId="5" borderId="0" xfId="19" applyFont="1" applyFill="1" applyAlignment="1">
      <alignment horizontal="left" vertical="center"/>
    </xf>
    <xf numFmtId="0" fontId="17" fillId="5" borderId="0" xfId="19" applyFont="1" applyFill="1" applyAlignment="1">
      <alignment horizontal="center" vertical="top" wrapText="1"/>
    </xf>
    <xf numFmtId="49" fontId="21" fillId="5" borderId="19" xfId="19" applyNumberFormat="1" applyFont="1" applyFill="1" applyBorder="1" applyAlignment="1">
      <alignment horizontal="left" vertical="center"/>
    </xf>
    <xf numFmtId="49" fontId="21" fillId="5" borderId="20" xfId="19" applyNumberFormat="1" applyFont="1" applyFill="1" applyBorder="1" applyAlignment="1">
      <alignment horizontal="left" vertical="center"/>
    </xf>
    <xf numFmtId="49" fontId="21" fillId="5" borderId="22" xfId="19" applyNumberFormat="1" applyFont="1" applyFill="1" applyBorder="1" applyAlignment="1">
      <alignment horizontal="left" vertical="center"/>
    </xf>
    <xf numFmtId="49" fontId="21" fillId="5" borderId="0" xfId="19" applyNumberFormat="1" applyFont="1" applyFill="1" applyAlignment="1">
      <alignment horizontal="left" vertical="center"/>
    </xf>
    <xf numFmtId="49" fontId="22" fillId="5" borderId="19" xfId="19" applyNumberFormat="1" applyFont="1" applyFill="1" applyBorder="1" applyAlignment="1">
      <alignment horizontal="left"/>
    </xf>
    <xf numFmtId="49" fontId="22" fillId="5" borderId="24" xfId="19" applyNumberFormat="1" applyFont="1" applyFill="1" applyBorder="1" applyAlignment="1">
      <alignment horizontal="center"/>
    </xf>
    <xf numFmtId="49" fontId="19" fillId="5" borderId="24" xfId="19" applyNumberFormat="1" applyFont="1" applyFill="1" applyBorder="1" applyAlignment="1">
      <alignment horizontal="center" vertical="center"/>
    </xf>
    <xf numFmtId="49" fontId="19" fillId="6" borderId="24" xfId="19" applyNumberFormat="1" applyFont="1" applyFill="1" applyBorder="1" applyAlignment="1">
      <alignment horizontal="center"/>
    </xf>
    <xf numFmtId="49" fontId="22" fillId="5" borderId="29" xfId="19" applyNumberFormat="1" applyFont="1" applyFill="1" applyBorder="1" applyAlignment="1">
      <alignment horizontal="left"/>
    </xf>
    <xf numFmtId="49" fontId="18" fillId="5" borderId="0" xfId="19" applyNumberFormat="1" applyFont="1" applyFill="1" applyAlignment="1">
      <alignment horizontal="center"/>
    </xf>
    <xf numFmtId="49" fontId="25" fillId="5" borderId="0" xfId="19" applyNumberFormat="1" applyFont="1" applyFill="1" applyAlignment="1">
      <alignment horizontal="center"/>
    </xf>
    <xf numFmtId="49" fontId="19" fillId="5" borderId="24" xfId="19" applyNumberFormat="1" applyFont="1" applyFill="1" applyBorder="1" applyAlignment="1">
      <alignment horizontal="center"/>
    </xf>
    <xf numFmtId="3" fontId="23" fillId="6" borderId="25" xfId="19" applyNumberFormat="1" applyFont="1" applyFill="1" applyBorder="1" applyAlignment="1">
      <alignment horizontal="right" vertical="center"/>
    </xf>
    <xf numFmtId="3" fontId="23" fillId="5" borderId="25" xfId="19" applyNumberFormat="1" applyFont="1" applyFill="1" applyBorder="1" applyAlignment="1">
      <alignment horizontal="right" vertical="center"/>
    </xf>
    <xf numFmtId="3" fontId="26" fillId="5" borderId="24" xfId="19" applyNumberFormat="1" applyFont="1" applyFill="1" applyBorder="1" applyAlignment="1">
      <alignment horizontal="right" vertical="center"/>
    </xf>
    <xf numFmtId="49" fontId="22" fillId="5" borderId="21" xfId="19" applyNumberFormat="1" applyFont="1" applyFill="1" applyBorder="1" applyAlignment="1">
      <alignment horizontal="left"/>
    </xf>
    <xf numFmtId="49" fontId="22" fillId="5" borderId="27" xfId="19" applyNumberFormat="1" applyFont="1" applyFill="1" applyBorder="1" applyAlignment="1">
      <alignment horizontal="left"/>
    </xf>
    <xf numFmtId="0" fontId="6" fillId="0" borderId="0" xfId="0" quotePrefix="1" applyFont="1" applyAlignment="1">
      <alignment horizontal="center" vertical="center"/>
    </xf>
    <xf numFmtId="0" fontId="6" fillId="0" borderId="18" xfId="0" quotePrefix="1" applyFont="1" applyBorder="1" applyAlignment="1">
      <alignment horizontal="center" vertical="center"/>
    </xf>
  </cellXfs>
  <cellStyles count="20">
    <cellStyle name="Millares" xfId="1" builtinId="3"/>
    <cellStyle name="Millares [0]" xfId="3" builtinId="6"/>
    <cellStyle name="Millares [0] 2" xfId="10" xr:uid="{A6108142-4231-4C5B-8789-4D79263F5E85}"/>
    <cellStyle name="Millares [0] 3" xfId="6" xr:uid="{05AE5C29-B08D-4C7D-B0D5-B3413776D444}"/>
    <cellStyle name="Millares 2" xfId="5" xr:uid="{0A367673-8D9A-44D5-980C-DEB78123075A}"/>
    <cellStyle name="Millares 3" xfId="8" xr:uid="{B119D6C3-2CAB-4D10-A033-C7955F87251E}"/>
    <cellStyle name="Millares 4" xfId="7" xr:uid="{4CE2DC52-E385-4D9D-8905-24DF17C311F7}"/>
    <cellStyle name="Millares 5" xfId="15" xr:uid="{CA7A33D7-1FB6-4A7E-AB47-7459DA3CDAAC}"/>
    <cellStyle name="Millares 6" xfId="18" xr:uid="{C05EB2C7-A8E3-4E73-8134-5685CED320DA}"/>
    <cellStyle name="Moneda 2" xfId="9" xr:uid="{6A98D102-BE21-4E40-AAAC-66218236E1A7}"/>
    <cellStyle name="Moneda 3" xfId="12" xr:uid="{19168590-3603-42B0-882F-B08F71312138}"/>
    <cellStyle name="Normal" xfId="0" builtinId="0"/>
    <cellStyle name="Normal 2" xfId="4" xr:uid="{62F803A3-AF9C-4325-AF79-22D24EF83C2D}"/>
    <cellStyle name="Normal 2 2" xfId="16" xr:uid="{34502CC1-72C1-4321-9BF8-CBC1802541D9}"/>
    <cellStyle name="Normal 2 3" xfId="14" xr:uid="{9DD800D9-6671-43DF-A476-823260B24BE4}"/>
    <cellStyle name="Normal 3" xfId="11" xr:uid="{2BEBC6D8-93FA-432C-9CF0-335DA3CAA0A4}"/>
    <cellStyle name="Normal 4" xfId="19" xr:uid="{12922E13-63D2-4DF6-BD5E-F31EC9A466E4}"/>
    <cellStyle name="Normal 6" xfId="17" xr:uid="{6D94876E-74B6-4F86-9F89-4062A6C4EBAE}"/>
    <cellStyle name="Porcentaje" xfId="2" builtinId="5"/>
    <cellStyle name="Porcentaje 2" xfId="13" xr:uid="{4A59D943-69A7-42FB-9F86-C60C64CC084E}"/>
  </cellStyles>
  <dxfs count="0"/>
  <tableStyles count="1" defaultTableStyle="TableStyleMedium2" defaultPivotStyle="PivotStyleLight16">
    <tableStyle name="Invisible" pivot="0" table="0" count="0" xr9:uid="{F8246235-3886-4700-B0B9-96EA22B7AB8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5518D20D-2841-4156-B261-37BD6BE9A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C184-0FB7-4154-8110-F1BA4AA9CB78}">
  <dimension ref="A1:M42"/>
  <sheetViews>
    <sheetView topLeftCell="A18" zoomScale="130" zoomScaleNormal="130" workbookViewId="0">
      <selection activeCell="C11" sqref="C11"/>
    </sheetView>
  </sheetViews>
  <sheetFormatPr baseColWidth="10" defaultRowHeight="12.75" x14ac:dyDescent="0.2"/>
  <cols>
    <col min="1" max="1" width="14" style="132" customWidth="1"/>
    <col min="2" max="2" width="33.85546875" style="132" customWidth="1"/>
    <col min="3" max="3" width="14.7109375" style="132" customWidth="1"/>
    <col min="4" max="5" width="13" style="132" customWidth="1"/>
    <col min="6" max="6" width="14.85546875" style="132" customWidth="1"/>
    <col min="7" max="7" width="14.28515625" style="132" customWidth="1"/>
    <col min="8" max="8" width="15.140625" style="132" customWidth="1"/>
    <col min="9" max="9" width="7.7109375" style="132" customWidth="1"/>
    <col min="10" max="10" width="16.28515625" style="132" customWidth="1"/>
    <col min="11" max="12" width="13" style="132" customWidth="1"/>
    <col min="13" max="16384" width="11.42578125" style="132"/>
  </cols>
  <sheetData>
    <row r="1" spans="1:12" s="113" customFormat="1" ht="3.75" customHeight="1" x14ac:dyDescent="0.2"/>
    <row r="2" spans="1:12" s="113" customFormat="1" ht="5.85" customHeight="1" x14ac:dyDescent="0.2">
      <c r="A2" s="116"/>
    </row>
    <row r="3" spans="1:12" s="113" customFormat="1" ht="21.4" customHeight="1" x14ac:dyDescent="0.2">
      <c r="A3" s="171" t="s">
        <v>558</v>
      </c>
      <c r="B3" s="171"/>
      <c r="C3" s="171"/>
      <c r="D3" s="171"/>
      <c r="E3" s="171"/>
      <c r="F3" s="171"/>
      <c r="G3" s="171"/>
      <c r="H3" s="171"/>
      <c r="I3" s="171"/>
      <c r="J3" s="182" t="s">
        <v>557</v>
      </c>
      <c r="K3" s="182"/>
      <c r="L3" s="182"/>
    </row>
    <row r="4" spans="1:12" s="113" customFormat="1" ht="21.4" customHeight="1" x14ac:dyDescent="0.2">
      <c r="A4" s="175" t="s">
        <v>556</v>
      </c>
      <c r="B4" s="175"/>
      <c r="C4" s="175"/>
      <c r="D4" s="175"/>
      <c r="E4" s="175"/>
      <c r="F4" s="175"/>
      <c r="G4" s="175"/>
      <c r="H4" s="175"/>
      <c r="I4" s="175"/>
      <c r="J4" s="183" t="s">
        <v>555</v>
      </c>
      <c r="K4" s="183"/>
      <c r="L4" s="183"/>
    </row>
    <row r="5" spans="1:12" s="113" customFormat="1" ht="22.35" customHeight="1" x14ac:dyDescent="0.2">
      <c r="A5" s="172" t="s">
        <v>88</v>
      </c>
      <c r="B5" s="172"/>
      <c r="C5" s="161" t="s">
        <v>513</v>
      </c>
      <c r="D5" s="172" t="s">
        <v>97</v>
      </c>
      <c r="E5" s="172"/>
      <c r="F5" s="161" t="s">
        <v>512</v>
      </c>
      <c r="G5" s="172" t="s">
        <v>511</v>
      </c>
      <c r="H5" s="172"/>
      <c r="I5" s="161" t="s">
        <v>510</v>
      </c>
      <c r="J5" s="161" t="s">
        <v>509</v>
      </c>
      <c r="K5" s="161" t="s">
        <v>508</v>
      </c>
      <c r="L5" s="161" t="s">
        <v>554</v>
      </c>
    </row>
    <row r="6" spans="1:12" s="113" customFormat="1" ht="32.450000000000003" customHeight="1" x14ac:dyDescent="0.2">
      <c r="A6" s="145" t="s">
        <v>94</v>
      </c>
      <c r="B6" s="145" t="s">
        <v>95</v>
      </c>
      <c r="C6" s="161"/>
      <c r="D6" s="145" t="s">
        <v>506</v>
      </c>
      <c r="E6" s="145" t="s">
        <v>505</v>
      </c>
      <c r="F6" s="161"/>
      <c r="G6" s="123" t="s">
        <v>504</v>
      </c>
      <c r="H6" s="123" t="s">
        <v>503</v>
      </c>
      <c r="I6" s="161"/>
      <c r="J6" s="161"/>
      <c r="K6" s="161"/>
      <c r="L6" s="161"/>
    </row>
    <row r="7" spans="1:12" s="113" customFormat="1" ht="18.2" customHeight="1" x14ac:dyDescent="0.2">
      <c r="A7" s="150" t="s">
        <v>553</v>
      </c>
      <c r="B7" s="141" t="s">
        <v>552</v>
      </c>
      <c r="C7" s="148">
        <v>21057356000</v>
      </c>
      <c r="D7" s="148">
        <v>0</v>
      </c>
      <c r="E7" s="148">
        <v>0</v>
      </c>
      <c r="F7" s="148">
        <v>21057356000</v>
      </c>
      <c r="G7" s="148">
        <v>1237206333</v>
      </c>
      <c r="H7" s="148">
        <v>20251677650</v>
      </c>
      <c r="I7" s="149">
        <v>0.961738864556405</v>
      </c>
      <c r="J7" s="148">
        <v>805678350</v>
      </c>
      <c r="K7" s="148">
        <v>0</v>
      </c>
      <c r="L7" s="148">
        <v>20251677650</v>
      </c>
    </row>
    <row r="8" spans="1:12" s="113" customFormat="1" ht="18.2" customHeight="1" x14ac:dyDescent="0.2">
      <c r="A8" s="153" t="s">
        <v>551</v>
      </c>
      <c r="B8" s="141" t="s">
        <v>34</v>
      </c>
      <c r="C8" s="151">
        <v>2053212000</v>
      </c>
      <c r="D8" s="151">
        <v>0</v>
      </c>
      <c r="E8" s="151">
        <v>0</v>
      </c>
      <c r="F8" s="151">
        <v>2053212000</v>
      </c>
      <c r="G8" s="151">
        <v>1237192856</v>
      </c>
      <c r="H8" s="151">
        <v>1247496766</v>
      </c>
      <c r="I8" s="152">
        <v>0.60758302893222904</v>
      </c>
      <c r="J8" s="151">
        <v>805715234</v>
      </c>
      <c r="K8" s="151">
        <v>0</v>
      </c>
      <c r="L8" s="151">
        <v>1247496766</v>
      </c>
    </row>
    <row r="9" spans="1:12" s="113" customFormat="1" ht="18.2" customHeight="1" x14ac:dyDescent="0.2">
      <c r="A9" s="150" t="s">
        <v>550</v>
      </c>
      <c r="B9" s="141" t="s">
        <v>549</v>
      </c>
      <c r="C9" s="148">
        <v>2053212000</v>
      </c>
      <c r="D9" s="148">
        <v>0</v>
      </c>
      <c r="E9" s="148">
        <v>0</v>
      </c>
      <c r="F9" s="148">
        <v>2053212000</v>
      </c>
      <c r="G9" s="148">
        <v>1237192856</v>
      </c>
      <c r="H9" s="148">
        <v>1247496766</v>
      </c>
      <c r="I9" s="149">
        <v>0.60758302893222904</v>
      </c>
      <c r="J9" s="148">
        <v>805715234</v>
      </c>
      <c r="K9" s="148">
        <v>0</v>
      </c>
      <c r="L9" s="148">
        <v>1247496766</v>
      </c>
    </row>
    <row r="10" spans="1:12" s="113" customFormat="1" ht="18.2" customHeight="1" x14ac:dyDescent="0.2">
      <c r="A10" s="153" t="s">
        <v>548</v>
      </c>
      <c r="B10" s="141" t="s">
        <v>547</v>
      </c>
      <c r="C10" s="151">
        <v>2053212000</v>
      </c>
      <c r="D10" s="151">
        <v>0</v>
      </c>
      <c r="E10" s="151">
        <v>0</v>
      </c>
      <c r="F10" s="151">
        <v>2053212000</v>
      </c>
      <c r="G10" s="151">
        <v>1237192856</v>
      </c>
      <c r="H10" s="151">
        <v>1247496766</v>
      </c>
      <c r="I10" s="152">
        <v>0.60758302893222904</v>
      </c>
      <c r="J10" s="151">
        <v>805715234</v>
      </c>
      <c r="K10" s="151">
        <v>0</v>
      </c>
      <c r="L10" s="151">
        <v>1247496766</v>
      </c>
    </row>
    <row r="11" spans="1:12" s="113" customFormat="1" ht="18.2" customHeight="1" x14ac:dyDescent="0.2">
      <c r="A11" s="150" t="s">
        <v>546</v>
      </c>
      <c r="B11" s="141" t="s">
        <v>545</v>
      </c>
      <c r="C11" s="148">
        <v>2053212000</v>
      </c>
      <c r="D11" s="148">
        <v>0</v>
      </c>
      <c r="E11" s="148">
        <v>0</v>
      </c>
      <c r="F11" s="148">
        <v>2053212000</v>
      </c>
      <c r="G11" s="148">
        <v>1237192856</v>
      </c>
      <c r="H11" s="148">
        <v>1247496766</v>
      </c>
      <c r="I11" s="149">
        <v>0.60758302893222904</v>
      </c>
      <c r="J11" s="148">
        <v>805715234</v>
      </c>
      <c r="K11" s="148">
        <v>0</v>
      </c>
      <c r="L11" s="148">
        <v>1247496766</v>
      </c>
    </row>
    <row r="12" spans="1:12" s="113" customFormat="1" ht="18.2" customHeight="1" x14ac:dyDescent="0.2">
      <c r="A12" s="153" t="s">
        <v>544</v>
      </c>
      <c r="B12" s="141" t="s">
        <v>543</v>
      </c>
      <c r="C12" s="151">
        <v>2053212000</v>
      </c>
      <c r="D12" s="151">
        <v>0</v>
      </c>
      <c r="E12" s="151">
        <v>0</v>
      </c>
      <c r="F12" s="151">
        <v>2053212000</v>
      </c>
      <c r="G12" s="151">
        <v>1234886000</v>
      </c>
      <c r="H12" s="151">
        <v>1234886000</v>
      </c>
      <c r="I12" s="152">
        <v>0.60144105917947099</v>
      </c>
      <c r="J12" s="151">
        <v>818326000</v>
      </c>
      <c r="K12" s="151">
        <v>0</v>
      </c>
      <c r="L12" s="151">
        <v>1234886000</v>
      </c>
    </row>
    <row r="13" spans="1:12" s="113" customFormat="1" ht="25.5" customHeight="1" x14ac:dyDescent="0.2">
      <c r="A13" s="150" t="s">
        <v>542</v>
      </c>
      <c r="B13" s="141" t="s">
        <v>541</v>
      </c>
      <c r="C13" s="148">
        <v>2053212000</v>
      </c>
      <c r="D13" s="148">
        <v>0</v>
      </c>
      <c r="E13" s="148">
        <v>0</v>
      </c>
      <c r="F13" s="148">
        <v>2053212000</v>
      </c>
      <c r="G13" s="148">
        <v>1234886000</v>
      </c>
      <c r="H13" s="148">
        <v>1234886000</v>
      </c>
      <c r="I13" s="149">
        <v>0.60144105917947099</v>
      </c>
      <c r="J13" s="148">
        <v>818326000</v>
      </c>
      <c r="K13" s="148">
        <v>0</v>
      </c>
      <c r="L13" s="148">
        <v>1234886000</v>
      </c>
    </row>
    <row r="14" spans="1:12" s="113" customFormat="1" ht="34.15" customHeight="1" x14ac:dyDescent="0.2">
      <c r="A14" s="153" t="s">
        <v>540</v>
      </c>
      <c r="B14" s="141" t="s">
        <v>539</v>
      </c>
      <c r="C14" s="151">
        <v>2053212000</v>
      </c>
      <c r="D14" s="151">
        <v>0</v>
      </c>
      <c r="E14" s="151">
        <v>0</v>
      </c>
      <c r="F14" s="151">
        <v>2053212000</v>
      </c>
      <c r="G14" s="151">
        <v>1234886000</v>
      </c>
      <c r="H14" s="151">
        <v>1234886000</v>
      </c>
      <c r="I14" s="152">
        <v>0.60144105917947099</v>
      </c>
      <c r="J14" s="151">
        <v>818326000</v>
      </c>
      <c r="K14" s="151">
        <v>0</v>
      </c>
      <c r="L14" s="151">
        <v>1234886000</v>
      </c>
    </row>
    <row r="15" spans="1:12" s="113" customFormat="1" ht="25.5" customHeight="1" x14ac:dyDescent="0.2">
      <c r="A15" s="150" t="s">
        <v>538</v>
      </c>
      <c r="B15" s="141" t="s">
        <v>345</v>
      </c>
      <c r="C15" s="148">
        <v>0</v>
      </c>
      <c r="D15" s="148">
        <v>0</v>
      </c>
      <c r="E15" s="148">
        <v>0</v>
      </c>
      <c r="F15" s="148">
        <v>0</v>
      </c>
      <c r="G15" s="148">
        <v>2306856</v>
      </c>
      <c r="H15" s="148">
        <v>12610766</v>
      </c>
      <c r="I15" s="149">
        <v>0</v>
      </c>
      <c r="J15" s="148">
        <v>-12610766</v>
      </c>
      <c r="K15" s="148">
        <v>0</v>
      </c>
      <c r="L15" s="148">
        <v>12610766</v>
      </c>
    </row>
    <row r="16" spans="1:12" s="113" customFormat="1" ht="18.2" customHeight="1" x14ac:dyDescent="0.2">
      <c r="A16" s="153" t="s">
        <v>537</v>
      </c>
      <c r="B16" s="141" t="s">
        <v>536</v>
      </c>
      <c r="C16" s="151">
        <v>0</v>
      </c>
      <c r="D16" s="151">
        <v>0</v>
      </c>
      <c r="E16" s="151">
        <v>0</v>
      </c>
      <c r="F16" s="151">
        <v>0</v>
      </c>
      <c r="G16" s="151">
        <v>2306856</v>
      </c>
      <c r="H16" s="151">
        <v>12610766</v>
      </c>
      <c r="I16" s="152">
        <v>0</v>
      </c>
      <c r="J16" s="151">
        <v>-12610766</v>
      </c>
      <c r="K16" s="151">
        <v>0</v>
      </c>
      <c r="L16" s="151">
        <v>12610766</v>
      </c>
    </row>
    <row r="17" spans="1:13" s="113" customFormat="1" ht="25.5" customHeight="1" x14ac:dyDescent="0.2">
      <c r="A17" s="150" t="s">
        <v>535</v>
      </c>
      <c r="B17" s="141" t="s">
        <v>534</v>
      </c>
      <c r="C17" s="148">
        <v>0</v>
      </c>
      <c r="D17" s="148">
        <v>0</v>
      </c>
      <c r="E17" s="148">
        <v>0</v>
      </c>
      <c r="F17" s="148">
        <v>0</v>
      </c>
      <c r="G17" s="148">
        <v>2306856</v>
      </c>
      <c r="H17" s="148">
        <v>12610766</v>
      </c>
      <c r="I17" s="149">
        <v>0</v>
      </c>
      <c r="J17" s="148">
        <v>-12610766</v>
      </c>
      <c r="K17" s="148">
        <v>0</v>
      </c>
      <c r="L17" s="148">
        <v>12610766</v>
      </c>
    </row>
    <row r="18" spans="1:13" s="113" customFormat="1" ht="42.6" customHeight="1" x14ac:dyDescent="0.2">
      <c r="A18" s="153" t="s">
        <v>533</v>
      </c>
      <c r="B18" s="141" t="s">
        <v>373</v>
      </c>
      <c r="C18" s="151">
        <v>0</v>
      </c>
      <c r="D18" s="151">
        <v>0</v>
      </c>
      <c r="E18" s="151">
        <v>0</v>
      </c>
      <c r="F18" s="151">
        <v>0</v>
      </c>
      <c r="G18" s="151">
        <v>2306856</v>
      </c>
      <c r="H18" s="151">
        <v>12610766</v>
      </c>
      <c r="I18" s="152">
        <v>0</v>
      </c>
      <c r="J18" s="151">
        <v>-12610766</v>
      </c>
      <c r="K18" s="151">
        <v>0</v>
      </c>
      <c r="L18" s="151">
        <v>12610766</v>
      </c>
    </row>
    <row r="19" spans="1:13" s="113" customFormat="1" ht="18.2" customHeight="1" x14ac:dyDescent="0.2">
      <c r="A19" s="150" t="s">
        <v>532</v>
      </c>
      <c r="B19" s="141" t="s">
        <v>531</v>
      </c>
      <c r="C19" s="148">
        <v>19004144000</v>
      </c>
      <c r="D19" s="148">
        <v>0</v>
      </c>
      <c r="E19" s="148">
        <v>0</v>
      </c>
      <c r="F19" s="148">
        <v>19004144000</v>
      </c>
      <c r="G19" s="148">
        <v>13477</v>
      </c>
      <c r="H19" s="148">
        <v>19004180884</v>
      </c>
      <c r="I19" s="149">
        <v>1.0000019408398499</v>
      </c>
      <c r="J19" s="148">
        <v>-36884</v>
      </c>
      <c r="K19" s="148">
        <v>0</v>
      </c>
      <c r="L19" s="148">
        <v>19004180884</v>
      </c>
    </row>
    <row r="20" spans="1:13" s="113" customFormat="1" ht="18.2" customHeight="1" x14ac:dyDescent="0.2">
      <c r="A20" s="153" t="s">
        <v>530</v>
      </c>
      <c r="B20" s="141" t="s">
        <v>529</v>
      </c>
      <c r="C20" s="151">
        <v>0</v>
      </c>
      <c r="D20" s="151">
        <v>0</v>
      </c>
      <c r="E20" s="151">
        <v>0</v>
      </c>
      <c r="F20" s="151">
        <v>0</v>
      </c>
      <c r="G20" s="151">
        <v>13477</v>
      </c>
      <c r="H20" s="151">
        <v>36884</v>
      </c>
      <c r="I20" s="152">
        <v>0</v>
      </c>
      <c r="J20" s="151">
        <v>-36884</v>
      </c>
      <c r="K20" s="151">
        <v>0</v>
      </c>
      <c r="L20" s="151">
        <v>36884</v>
      </c>
    </row>
    <row r="21" spans="1:13" s="113" customFormat="1" ht="18.2" customHeight="1" x14ac:dyDescent="0.2">
      <c r="A21" s="150" t="s">
        <v>528</v>
      </c>
      <c r="B21" s="141" t="s">
        <v>527</v>
      </c>
      <c r="C21" s="148">
        <v>0</v>
      </c>
      <c r="D21" s="148">
        <v>0</v>
      </c>
      <c r="E21" s="148">
        <v>0</v>
      </c>
      <c r="F21" s="148">
        <v>0</v>
      </c>
      <c r="G21" s="148">
        <v>13477</v>
      </c>
      <c r="H21" s="148">
        <v>36884</v>
      </c>
      <c r="I21" s="149">
        <v>0</v>
      </c>
      <c r="J21" s="148">
        <v>-36884</v>
      </c>
      <c r="K21" s="148">
        <v>0</v>
      </c>
      <c r="L21" s="148">
        <v>36884</v>
      </c>
    </row>
    <row r="22" spans="1:13" s="113" customFormat="1" ht="18.2" customHeight="1" x14ac:dyDescent="0.2">
      <c r="A22" s="153" t="s">
        <v>526</v>
      </c>
      <c r="B22" s="141" t="s">
        <v>525</v>
      </c>
      <c r="C22" s="151">
        <v>0</v>
      </c>
      <c r="D22" s="151">
        <v>0</v>
      </c>
      <c r="E22" s="151">
        <v>0</v>
      </c>
      <c r="F22" s="151">
        <v>0</v>
      </c>
      <c r="G22" s="151">
        <v>13477</v>
      </c>
      <c r="H22" s="151">
        <v>36884</v>
      </c>
      <c r="I22" s="152">
        <v>0</v>
      </c>
      <c r="J22" s="151">
        <v>-36884</v>
      </c>
      <c r="K22" s="151">
        <v>0</v>
      </c>
      <c r="L22" s="151">
        <v>36884</v>
      </c>
    </row>
    <row r="23" spans="1:13" s="113" customFormat="1" ht="18.2" customHeight="1" x14ac:dyDescent="0.2">
      <c r="A23" s="150" t="s">
        <v>524</v>
      </c>
      <c r="B23" s="141" t="s">
        <v>523</v>
      </c>
      <c r="C23" s="148">
        <v>19004144000</v>
      </c>
      <c r="D23" s="148">
        <v>0</v>
      </c>
      <c r="E23" s="148">
        <v>0</v>
      </c>
      <c r="F23" s="148">
        <v>19004144000</v>
      </c>
      <c r="G23" s="148">
        <v>0</v>
      </c>
      <c r="H23" s="148">
        <v>19004144000</v>
      </c>
      <c r="I23" s="149">
        <v>1</v>
      </c>
      <c r="J23" s="148">
        <v>0</v>
      </c>
      <c r="K23" s="148">
        <v>0</v>
      </c>
      <c r="L23" s="148">
        <v>19004144000</v>
      </c>
    </row>
    <row r="24" spans="1:13" s="113" customFormat="1" ht="18.2" customHeight="1" x14ac:dyDescent="0.2">
      <c r="A24" s="153" t="s">
        <v>522</v>
      </c>
      <c r="B24" s="141" t="s">
        <v>521</v>
      </c>
      <c r="C24" s="151">
        <v>19004144000</v>
      </c>
      <c r="D24" s="151">
        <v>0</v>
      </c>
      <c r="E24" s="151">
        <v>0</v>
      </c>
      <c r="F24" s="151">
        <v>19004144000</v>
      </c>
      <c r="G24" s="151">
        <v>0</v>
      </c>
      <c r="H24" s="151">
        <v>19004144000</v>
      </c>
      <c r="I24" s="152">
        <v>1</v>
      </c>
      <c r="J24" s="151">
        <v>0</v>
      </c>
      <c r="K24" s="151">
        <v>0</v>
      </c>
      <c r="L24" s="151">
        <v>19004144000</v>
      </c>
    </row>
    <row r="25" spans="1:13" s="113" customFormat="1" ht="18.2" customHeight="1" x14ac:dyDescent="0.2">
      <c r="A25" s="150" t="s">
        <v>520</v>
      </c>
      <c r="B25" s="141" t="s">
        <v>516</v>
      </c>
      <c r="C25" s="148">
        <v>9461635000</v>
      </c>
      <c r="D25" s="148">
        <v>0</v>
      </c>
      <c r="E25" s="148">
        <v>0</v>
      </c>
      <c r="F25" s="148">
        <v>9461635000</v>
      </c>
      <c r="G25" s="148">
        <v>0</v>
      </c>
      <c r="H25" s="148">
        <v>9461635000</v>
      </c>
      <c r="I25" s="149">
        <v>1</v>
      </c>
      <c r="J25" s="148">
        <v>0</v>
      </c>
      <c r="K25" s="148">
        <v>0</v>
      </c>
      <c r="L25" s="148">
        <v>9461635000</v>
      </c>
    </row>
    <row r="26" spans="1:13" s="113" customFormat="1" ht="18.2" customHeight="1" x14ac:dyDescent="0.2">
      <c r="A26" s="153" t="s">
        <v>519</v>
      </c>
      <c r="B26" s="141" t="s">
        <v>518</v>
      </c>
      <c r="C26" s="151">
        <v>9542509000</v>
      </c>
      <c r="D26" s="151">
        <v>0</v>
      </c>
      <c r="E26" s="151">
        <v>0</v>
      </c>
      <c r="F26" s="151">
        <v>9542509000</v>
      </c>
      <c r="G26" s="151">
        <v>0</v>
      </c>
      <c r="H26" s="151">
        <v>9542509000</v>
      </c>
      <c r="I26" s="152">
        <v>1</v>
      </c>
      <c r="J26" s="151">
        <v>0</v>
      </c>
      <c r="K26" s="151">
        <v>0</v>
      </c>
      <c r="L26" s="151">
        <v>9542509000</v>
      </c>
    </row>
    <row r="27" spans="1:13" s="113" customFormat="1" ht="18.2" customHeight="1" x14ac:dyDescent="0.2">
      <c r="A27" s="150" t="s">
        <v>517</v>
      </c>
      <c r="B27" s="141" t="s">
        <v>516</v>
      </c>
      <c r="C27" s="148">
        <v>9542509000</v>
      </c>
      <c r="D27" s="148">
        <v>0</v>
      </c>
      <c r="E27" s="148">
        <v>0</v>
      </c>
      <c r="F27" s="148">
        <v>9542509000</v>
      </c>
      <c r="G27" s="148">
        <v>0</v>
      </c>
      <c r="H27" s="148">
        <v>9542509000</v>
      </c>
      <c r="I27" s="149">
        <v>1</v>
      </c>
      <c r="J27" s="148">
        <v>0</v>
      </c>
      <c r="K27" s="148">
        <v>0</v>
      </c>
      <c r="L27" s="148">
        <v>9542509000</v>
      </c>
    </row>
    <row r="28" spans="1:13" s="113" customFormat="1" ht="18.600000000000001" customHeight="1" x14ac:dyDescent="0.2">
      <c r="A28" s="178" t="s">
        <v>515</v>
      </c>
      <c r="B28" s="178"/>
      <c r="C28" s="146">
        <v>21057356000</v>
      </c>
      <c r="D28" s="146">
        <v>0</v>
      </c>
      <c r="E28" s="146">
        <v>0</v>
      </c>
      <c r="F28" s="146">
        <v>21057356000</v>
      </c>
      <c r="G28" s="146">
        <v>1237206333</v>
      </c>
      <c r="H28" s="146">
        <v>20251677650</v>
      </c>
      <c r="I28" s="147">
        <v>0.961738864556405</v>
      </c>
      <c r="J28" s="146">
        <v>805678350</v>
      </c>
      <c r="K28" s="146">
        <v>0</v>
      </c>
      <c r="L28" s="146">
        <v>20251677650</v>
      </c>
    </row>
    <row r="29" spans="1:13" s="113" customFormat="1" ht="28.7" customHeight="1" x14ac:dyDescent="0.2"/>
    <row r="30" spans="1:13" s="113" customFormat="1" ht="21.4" customHeight="1" x14ac:dyDescent="0.2">
      <c r="A30" s="172" t="s">
        <v>514</v>
      </c>
      <c r="B30" s="172"/>
      <c r="C30" s="161" t="s">
        <v>513</v>
      </c>
      <c r="D30" s="172" t="s">
        <v>97</v>
      </c>
      <c r="E30" s="172"/>
      <c r="F30" s="161" t="s">
        <v>512</v>
      </c>
      <c r="G30" s="164" t="s">
        <v>511</v>
      </c>
      <c r="H30" s="164"/>
      <c r="I30" s="161" t="s">
        <v>510</v>
      </c>
      <c r="J30" s="161" t="s">
        <v>509</v>
      </c>
      <c r="K30" s="161" t="s">
        <v>508</v>
      </c>
      <c r="L30" s="161" t="s">
        <v>507</v>
      </c>
      <c r="M30" s="161"/>
    </row>
    <row r="31" spans="1:13" s="113" customFormat="1" ht="42.2" customHeight="1" x14ac:dyDescent="0.2">
      <c r="A31" s="145" t="s">
        <v>94</v>
      </c>
      <c r="B31" s="145" t="s">
        <v>95</v>
      </c>
      <c r="C31" s="161"/>
      <c r="D31" s="145" t="s">
        <v>506</v>
      </c>
      <c r="E31" s="145" t="s">
        <v>505</v>
      </c>
      <c r="F31" s="161"/>
      <c r="G31" s="123" t="s">
        <v>504</v>
      </c>
      <c r="H31" s="123" t="s">
        <v>503</v>
      </c>
      <c r="I31" s="161"/>
      <c r="J31" s="161"/>
      <c r="K31" s="161"/>
      <c r="L31" s="161"/>
      <c r="M31" s="161"/>
    </row>
    <row r="32" spans="1:13" s="113" customFormat="1" ht="18.2" customHeight="1" x14ac:dyDescent="0.2">
      <c r="A32" s="142" t="s">
        <v>502</v>
      </c>
      <c r="B32" s="141" t="s">
        <v>501</v>
      </c>
      <c r="C32" s="138">
        <v>547345407000</v>
      </c>
      <c r="D32" s="140">
        <v>0</v>
      </c>
      <c r="E32" s="140">
        <v>0</v>
      </c>
      <c r="F32" s="138">
        <v>547345407000</v>
      </c>
      <c r="G32" s="138">
        <v>32999280128</v>
      </c>
      <c r="H32" s="138">
        <v>36377909826</v>
      </c>
      <c r="I32" s="139">
        <v>6.6462437358134299E-2</v>
      </c>
      <c r="J32" s="138">
        <v>510967497174</v>
      </c>
      <c r="K32" s="138">
        <v>0</v>
      </c>
      <c r="L32" s="179">
        <v>36377909826</v>
      </c>
      <c r="M32" s="179"/>
    </row>
    <row r="33" spans="1:13" s="113" customFormat="1" ht="18.2" customHeight="1" x14ac:dyDescent="0.2">
      <c r="A33" s="142" t="s">
        <v>500</v>
      </c>
      <c r="B33" s="141" t="s">
        <v>499</v>
      </c>
      <c r="C33" s="143">
        <v>547345407000</v>
      </c>
      <c r="D33" s="140">
        <v>0</v>
      </c>
      <c r="E33" s="140">
        <v>0</v>
      </c>
      <c r="F33" s="143">
        <v>547345407000</v>
      </c>
      <c r="G33" s="143">
        <v>32999280128</v>
      </c>
      <c r="H33" s="143">
        <v>36377909826</v>
      </c>
      <c r="I33" s="144">
        <v>6.6462437358134299E-2</v>
      </c>
      <c r="J33" s="143">
        <v>510967497174</v>
      </c>
      <c r="K33" s="143">
        <v>0</v>
      </c>
      <c r="L33" s="180">
        <v>36377909826</v>
      </c>
      <c r="M33" s="180"/>
    </row>
    <row r="34" spans="1:13" s="113" customFormat="1" ht="18.2" customHeight="1" x14ac:dyDescent="0.2">
      <c r="A34" s="142" t="s">
        <v>498</v>
      </c>
      <c r="B34" s="141" t="s">
        <v>4</v>
      </c>
      <c r="C34" s="138">
        <v>547345407000</v>
      </c>
      <c r="D34" s="140">
        <v>0</v>
      </c>
      <c r="E34" s="140">
        <v>0</v>
      </c>
      <c r="F34" s="138">
        <v>547345407000</v>
      </c>
      <c r="G34" s="138">
        <v>32999280128</v>
      </c>
      <c r="H34" s="138">
        <v>36377909826</v>
      </c>
      <c r="I34" s="139">
        <v>6.6462437358134299E-2</v>
      </c>
      <c r="J34" s="138">
        <v>510967497174</v>
      </c>
      <c r="K34" s="138">
        <v>0</v>
      </c>
      <c r="L34" s="179">
        <v>36377909826</v>
      </c>
      <c r="M34" s="179"/>
    </row>
    <row r="35" spans="1:13" s="113" customFormat="1" ht="18.600000000000001" customHeight="1" x14ac:dyDescent="0.2">
      <c r="A35" s="173" t="s">
        <v>497</v>
      </c>
      <c r="B35" s="173"/>
      <c r="C35" s="135">
        <v>547345407000</v>
      </c>
      <c r="D35" s="137">
        <v>0</v>
      </c>
      <c r="E35" s="137">
        <v>0</v>
      </c>
      <c r="F35" s="135">
        <v>547345407000</v>
      </c>
      <c r="G35" s="135">
        <v>32999280128</v>
      </c>
      <c r="H35" s="135">
        <v>36377909826</v>
      </c>
      <c r="I35" s="136">
        <v>6.6462437358134299E-2</v>
      </c>
      <c r="J35" s="135">
        <v>510967497174</v>
      </c>
      <c r="K35" s="135">
        <v>0</v>
      </c>
      <c r="L35" s="181">
        <v>36377909826</v>
      </c>
      <c r="M35" s="181"/>
    </row>
    <row r="36" spans="1:13" s="113" customFormat="1" ht="18.600000000000001" customHeight="1" x14ac:dyDescent="0.2">
      <c r="A36" s="174" t="s">
        <v>496</v>
      </c>
      <c r="B36" s="174"/>
      <c r="C36" s="133">
        <v>568402763000</v>
      </c>
      <c r="D36" s="133">
        <v>0</v>
      </c>
      <c r="E36" s="133">
        <v>0</v>
      </c>
      <c r="F36" s="133">
        <v>568402763000</v>
      </c>
      <c r="G36" s="133">
        <v>34236486461</v>
      </c>
      <c r="H36" s="133">
        <v>56629587476</v>
      </c>
      <c r="I36" s="134">
        <v>9.96293318088603E-2</v>
      </c>
      <c r="J36" s="133">
        <v>511773175524</v>
      </c>
      <c r="K36" s="133">
        <v>0</v>
      </c>
      <c r="L36" s="133">
        <v>56629587476</v>
      </c>
    </row>
    <row r="37" spans="1:13" s="113" customFormat="1" ht="35.65" customHeight="1" x14ac:dyDescent="0.2"/>
    <row r="38" spans="1:13" s="113" customFormat="1" ht="22.35" customHeight="1" x14ac:dyDescent="0.2">
      <c r="B38" s="162"/>
      <c r="C38" s="162"/>
      <c r="F38" s="162"/>
      <c r="G38" s="162"/>
      <c r="H38" s="162"/>
      <c r="I38" s="162"/>
    </row>
    <row r="39" spans="1:13" s="113" customFormat="1" ht="19.7" customHeight="1" x14ac:dyDescent="0.2">
      <c r="B39" s="176" t="s">
        <v>80</v>
      </c>
      <c r="C39" s="176"/>
      <c r="F39" s="176" t="s">
        <v>77</v>
      </c>
      <c r="G39" s="176"/>
      <c r="H39" s="176"/>
      <c r="I39" s="176"/>
    </row>
    <row r="40" spans="1:13" s="113" customFormat="1" ht="19.7" customHeight="1" x14ac:dyDescent="0.2">
      <c r="B40" s="177" t="s">
        <v>494</v>
      </c>
      <c r="C40" s="177"/>
      <c r="F40" s="177" t="s">
        <v>495</v>
      </c>
      <c r="G40" s="177"/>
      <c r="H40" s="177"/>
      <c r="I40" s="177"/>
    </row>
    <row r="41" spans="1:13" s="113" customFormat="1" ht="22.9" customHeight="1" x14ac:dyDescent="0.2"/>
    <row r="42" spans="1:13" s="113" customFormat="1" ht="30.4" customHeight="1" x14ac:dyDescent="0.2"/>
  </sheetData>
  <mergeCells count="35">
    <mergeCell ref="J3:L3"/>
    <mergeCell ref="J30:J31"/>
    <mergeCell ref="J4:L4"/>
    <mergeCell ref="J5:J6"/>
    <mergeCell ref="K30:K31"/>
    <mergeCell ref="K5:K6"/>
    <mergeCell ref="L30:M31"/>
    <mergeCell ref="F38:I38"/>
    <mergeCell ref="F39:I39"/>
    <mergeCell ref="F40:I40"/>
    <mergeCell ref="F5:F6"/>
    <mergeCell ref="G30:H30"/>
    <mergeCell ref="G5:H5"/>
    <mergeCell ref="I30:I31"/>
    <mergeCell ref="I5:I6"/>
    <mergeCell ref="L32:M32"/>
    <mergeCell ref="L33:M33"/>
    <mergeCell ref="L34:M34"/>
    <mergeCell ref="L35:M35"/>
    <mergeCell ref="L5:L6"/>
    <mergeCell ref="B38:C38"/>
    <mergeCell ref="B39:C39"/>
    <mergeCell ref="B40:C40"/>
    <mergeCell ref="C30:C31"/>
    <mergeCell ref="C5:C6"/>
    <mergeCell ref="A28:B28"/>
    <mergeCell ref="A3:I3"/>
    <mergeCell ref="A30:B30"/>
    <mergeCell ref="A35:B35"/>
    <mergeCell ref="A36:B36"/>
    <mergeCell ref="A4:I4"/>
    <mergeCell ref="A5:B5"/>
    <mergeCell ref="D30:E30"/>
    <mergeCell ref="D5:E5"/>
    <mergeCell ref="F30:F31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9DE0-CAE3-4CDD-B450-760C7641E375}">
  <dimension ref="A1:N212"/>
  <sheetViews>
    <sheetView topLeftCell="A194" zoomScale="136" zoomScaleNormal="136" workbookViewId="0">
      <selection activeCell="E202" sqref="E202"/>
    </sheetView>
  </sheetViews>
  <sheetFormatPr baseColWidth="10" defaultRowHeight="12.75" x14ac:dyDescent="0.2"/>
  <cols>
    <col min="1" max="1" width="19.42578125" style="132" customWidth="1"/>
    <col min="2" max="2" width="31.140625" style="132" customWidth="1"/>
    <col min="3" max="6" width="13" style="132" customWidth="1"/>
    <col min="7" max="7" width="13.5703125" style="132" customWidth="1"/>
    <col min="8" max="9" width="13" style="132" customWidth="1"/>
    <col min="10" max="10" width="12.5703125" style="132" customWidth="1"/>
    <col min="11" max="11" width="7.42578125" style="132" customWidth="1"/>
    <col min="12" max="13" width="13" style="132" customWidth="1"/>
    <col min="14" max="14" width="7.42578125" style="132" customWidth="1"/>
    <col min="15" max="16384" width="11.42578125" style="132"/>
  </cols>
  <sheetData>
    <row r="1" spans="1:14" s="113" customFormat="1" ht="12.2" customHeight="1" x14ac:dyDescent="0.2">
      <c r="A1" s="165"/>
      <c r="B1" s="166" t="s">
        <v>83</v>
      </c>
      <c r="C1" s="166"/>
      <c r="D1" s="166"/>
      <c r="E1" s="166"/>
      <c r="F1" s="166"/>
      <c r="G1" s="166"/>
      <c r="H1" s="166"/>
      <c r="I1" s="166"/>
      <c r="J1" s="166"/>
      <c r="K1" s="166"/>
    </row>
    <row r="2" spans="1:14" s="113" customFormat="1" ht="12.2" customHeight="1" x14ac:dyDescent="0.2">
      <c r="A2" s="165"/>
      <c r="B2" s="166"/>
      <c r="C2" s="166"/>
      <c r="D2" s="166"/>
      <c r="E2" s="166"/>
      <c r="F2" s="166"/>
      <c r="G2" s="166"/>
      <c r="H2" s="166"/>
      <c r="I2" s="166"/>
      <c r="J2" s="166"/>
      <c r="K2" s="166"/>
      <c r="M2" s="114">
        <v>46122.532392499998</v>
      </c>
    </row>
    <row r="3" spans="1:14" s="113" customFormat="1" ht="1.1499999999999999" customHeight="1" x14ac:dyDescent="0.2">
      <c r="A3" s="165"/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4" s="113" customFormat="1" ht="10.15" customHeight="1" x14ac:dyDescent="0.2">
      <c r="A4" s="165"/>
      <c r="B4" s="166"/>
      <c r="C4" s="166"/>
      <c r="D4" s="166"/>
      <c r="E4" s="166"/>
      <c r="F4" s="166"/>
      <c r="G4" s="166"/>
      <c r="H4" s="166"/>
      <c r="I4" s="166"/>
      <c r="J4" s="166"/>
      <c r="K4" s="166"/>
      <c r="M4" s="115">
        <v>46122.532392499998</v>
      </c>
    </row>
    <row r="5" spans="1:14" s="113" customFormat="1" ht="7.5" customHeight="1" x14ac:dyDescent="0.2">
      <c r="A5" s="165"/>
      <c r="B5" s="166"/>
      <c r="C5" s="166"/>
      <c r="D5" s="166"/>
      <c r="E5" s="166"/>
      <c r="F5" s="166"/>
      <c r="G5" s="166"/>
      <c r="H5" s="166"/>
      <c r="I5" s="166"/>
      <c r="J5" s="166"/>
      <c r="K5" s="166"/>
    </row>
    <row r="6" spans="1:14" s="113" customFormat="1" ht="9.6" customHeight="1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</row>
    <row r="7" spans="1:14" s="113" customFormat="1" ht="5.85" customHeight="1" x14ac:dyDescent="0.2">
      <c r="A7" s="116"/>
    </row>
    <row r="8" spans="1:14" s="113" customFormat="1" ht="17.649999999999999" customHeight="1" x14ac:dyDescent="0.2">
      <c r="A8" s="167" t="s">
        <v>84</v>
      </c>
      <c r="B8" s="167"/>
      <c r="C8" s="167"/>
      <c r="D8" s="167"/>
      <c r="E8" s="167"/>
      <c r="F8" s="117"/>
      <c r="G8" s="118"/>
      <c r="H8" s="118"/>
      <c r="I8" s="168" t="s">
        <v>85</v>
      </c>
      <c r="J8" s="168"/>
      <c r="K8" s="118"/>
      <c r="L8" s="118"/>
      <c r="M8" s="118"/>
      <c r="N8" s="119"/>
    </row>
    <row r="9" spans="1:14" s="113" customFormat="1" ht="17.649999999999999" customHeight="1" x14ac:dyDescent="0.2">
      <c r="A9" s="169" t="s">
        <v>86</v>
      </c>
      <c r="B9" s="169"/>
      <c r="C9" s="169"/>
      <c r="D9" s="169"/>
      <c r="E9" s="169"/>
      <c r="F9" s="120"/>
      <c r="G9" s="121"/>
      <c r="H9" s="121"/>
      <c r="I9" s="170" t="s">
        <v>87</v>
      </c>
      <c r="J9" s="170"/>
      <c r="K9" s="121"/>
      <c r="L9" s="121"/>
      <c r="M9" s="121"/>
      <c r="N9" s="122"/>
    </row>
    <row r="10" spans="1:14" s="113" customFormat="1" ht="21.4" customHeight="1" x14ac:dyDescent="0.2">
      <c r="A10" s="164" t="s">
        <v>88</v>
      </c>
      <c r="B10" s="164"/>
      <c r="C10" s="164" t="s">
        <v>89</v>
      </c>
      <c r="D10" s="164"/>
      <c r="E10" s="164"/>
      <c r="F10" s="164"/>
      <c r="G10" s="164"/>
      <c r="H10" s="164"/>
      <c r="I10" s="164" t="s">
        <v>90</v>
      </c>
      <c r="J10" s="164"/>
      <c r="K10" s="161" t="s">
        <v>91</v>
      </c>
      <c r="L10" s="164" t="s">
        <v>92</v>
      </c>
      <c r="M10" s="164"/>
      <c r="N10" s="161" t="s">
        <v>93</v>
      </c>
    </row>
    <row r="11" spans="1:14" s="113" customFormat="1" ht="20.25" customHeight="1" x14ac:dyDescent="0.2">
      <c r="A11" s="161" t="s">
        <v>94</v>
      </c>
      <c r="B11" s="161" t="s">
        <v>95</v>
      </c>
      <c r="C11" s="161" t="s">
        <v>96</v>
      </c>
      <c r="D11" s="164" t="s">
        <v>97</v>
      </c>
      <c r="E11" s="164"/>
      <c r="F11" s="161" t="s">
        <v>98</v>
      </c>
      <c r="G11" s="161" t="s">
        <v>99</v>
      </c>
      <c r="H11" s="161" t="s">
        <v>100</v>
      </c>
      <c r="I11" s="161" t="s">
        <v>101</v>
      </c>
      <c r="J11" s="161" t="s">
        <v>102</v>
      </c>
      <c r="K11" s="161"/>
      <c r="L11" s="161" t="s">
        <v>103</v>
      </c>
      <c r="M11" s="161" t="s">
        <v>104</v>
      </c>
      <c r="N11" s="161"/>
    </row>
    <row r="12" spans="1:14" s="113" customFormat="1" ht="21.4" customHeight="1" x14ac:dyDescent="0.2">
      <c r="A12" s="161"/>
      <c r="B12" s="161"/>
      <c r="C12" s="161"/>
      <c r="D12" s="123" t="s">
        <v>105</v>
      </c>
      <c r="E12" s="123" t="s">
        <v>106</v>
      </c>
      <c r="F12" s="161"/>
      <c r="G12" s="161"/>
      <c r="H12" s="161"/>
      <c r="I12" s="161"/>
      <c r="J12" s="161"/>
      <c r="K12" s="161"/>
      <c r="L12" s="161"/>
      <c r="M12" s="161"/>
      <c r="N12" s="161"/>
    </row>
    <row r="13" spans="1:14" s="113" customFormat="1" ht="17.100000000000001" customHeight="1" x14ac:dyDescent="0.2">
      <c r="A13" s="124" t="s">
        <v>107</v>
      </c>
      <c r="B13" s="125" t="s">
        <v>108</v>
      </c>
      <c r="C13" s="126">
        <v>568402763000</v>
      </c>
      <c r="D13" s="126">
        <v>0</v>
      </c>
      <c r="E13" s="126">
        <v>0</v>
      </c>
      <c r="F13" s="126">
        <v>568402763000</v>
      </c>
      <c r="G13" s="126">
        <v>0</v>
      </c>
      <c r="H13" s="126">
        <v>568402763000</v>
      </c>
      <c r="I13" s="126">
        <v>316160283602</v>
      </c>
      <c r="J13" s="126">
        <v>436373257458</v>
      </c>
      <c r="K13" s="127">
        <v>0.767718395939606</v>
      </c>
      <c r="L13" s="126">
        <v>33135045717</v>
      </c>
      <c r="M13" s="126">
        <v>36513784657</v>
      </c>
      <c r="N13" s="127">
        <v>6.42392807246083E-2</v>
      </c>
    </row>
    <row r="14" spans="1:14" s="113" customFormat="1" ht="17.100000000000001" customHeight="1" x14ac:dyDescent="0.2">
      <c r="A14" s="124" t="s">
        <v>109</v>
      </c>
      <c r="B14" s="125" t="s">
        <v>110</v>
      </c>
      <c r="C14" s="126">
        <v>340834172000</v>
      </c>
      <c r="D14" s="126">
        <v>0</v>
      </c>
      <c r="E14" s="126">
        <v>0</v>
      </c>
      <c r="F14" s="126">
        <v>340834172000</v>
      </c>
      <c r="G14" s="126">
        <v>0</v>
      </c>
      <c r="H14" s="126">
        <v>340834172000</v>
      </c>
      <c r="I14" s="126">
        <v>304230607795</v>
      </c>
      <c r="J14" s="126">
        <v>309719732650</v>
      </c>
      <c r="K14" s="127">
        <v>0.90871091602282195</v>
      </c>
      <c r="L14" s="126">
        <v>25237852946</v>
      </c>
      <c r="M14" s="126">
        <v>27971556948</v>
      </c>
      <c r="N14" s="127">
        <v>8.2067935805450895E-2</v>
      </c>
    </row>
    <row r="15" spans="1:14" s="113" customFormat="1" ht="17.100000000000001" customHeight="1" x14ac:dyDescent="0.2">
      <c r="A15" s="124" t="s">
        <v>111</v>
      </c>
      <c r="B15" s="125" t="s">
        <v>112</v>
      </c>
      <c r="C15" s="126">
        <v>26381965000</v>
      </c>
      <c r="D15" s="126">
        <v>0</v>
      </c>
      <c r="E15" s="126">
        <v>0</v>
      </c>
      <c r="F15" s="126">
        <v>26381965000</v>
      </c>
      <c r="G15" s="126">
        <v>0</v>
      </c>
      <c r="H15" s="126">
        <v>26381965000</v>
      </c>
      <c r="I15" s="126">
        <v>2010105691</v>
      </c>
      <c r="J15" s="126">
        <v>4877703624</v>
      </c>
      <c r="K15" s="127">
        <v>0.18488780589315501</v>
      </c>
      <c r="L15" s="126">
        <v>2011306800</v>
      </c>
      <c r="M15" s="126">
        <v>4691896657</v>
      </c>
      <c r="N15" s="127">
        <v>0.17784485185239199</v>
      </c>
    </row>
    <row r="16" spans="1:14" s="113" customFormat="1" ht="17.100000000000001" customHeight="1" x14ac:dyDescent="0.2">
      <c r="A16" s="124" t="s">
        <v>113</v>
      </c>
      <c r="B16" s="125" t="s">
        <v>114</v>
      </c>
      <c r="C16" s="126">
        <v>26381965000</v>
      </c>
      <c r="D16" s="126">
        <v>0</v>
      </c>
      <c r="E16" s="126">
        <v>0</v>
      </c>
      <c r="F16" s="126">
        <v>26381965000</v>
      </c>
      <c r="G16" s="126">
        <v>0</v>
      </c>
      <c r="H16" s="126">
        <v>26381965000</v>
      </c>
      <c r="I16" s="126">
        <v>2010105691</v>
      </c>
      <c r="J16" s="126">
        <v>4877703624</v>
      </c>
      <c r="K16" s="127">
        <v>0.18488780589315501</v>
      </c>
      <c r="L16" s="126">
        <v>2011306800</v>
      </c>
      <c r="M16" s="126">
        <v>4691896657</v>
      </c>
      <c r="N16" s="127">
        <v>0.17784485185239199</v>
      </c>
    </row>
    <row r="17" spans="1:14" s="113" customFormat="1" ht="17.100000000000001" customHeight="1" x14ac:dyDescent="0.2">
      <c r="A17" s="124" t="s">
        <v>115</v>
      </c>
      <c r="B17" s="125" t="s">
        <v>116</v>
      </c>
      <c r="C17" s="126">
        <v>19385559000</v>
      </c>
      <c r="D17" s="126">
        <v>0</v>
      </c>
      <c r="E17" s="126">
        <v>-230000000</v>
      </c>
      <c r="F17" s="126">
        <v>19155559000</v>
      </c>
      <c r="G17" s="126">
        <v>0</v>
      </c>
      <c r="H17" s="126">
        <v>19155559000</v>
      </c>
      <c r="I17" s="126">
        <v>1540409900</v>
      </c>
      <c r="J17" s="126">
        <v>3847080586</v>
      </c>
      <c r="K17" s="127">
        <v>0.20083363717028599</v>
      </c>
      <c r="L17" s="126">
        <v>1546466909</v>
      </c>
      <c r="M17" s="126">
        <v>3718873619</v>
      </c>
      <c r="N17" s="127">
        <v>0.194140699261243</v>
      </c>
    </row>
    <row r="18" spans="1:14" s="113" customFormat="1" ht="17.100000000000001" customHeight="1" x14ac:dyDescent="0.2">
      <c r="A18" s="124" t="s">
        <v>117</v>
      </c>
      <c r="B18" s="125" t="s">
        <v>118</v>
      </c>
      <c r="C18" s="126">
        <v>17507035000</v>
      </c>
      <c r="D18" s="126">
        <v>0</v>
      </c>
      <c r="E18" s="126">
        <v>-230000000</v>
      </c>
      <c r="F18" s="126">
        <v>17277035000</v>
      </c>
      <c r="G18" s="126">
        <v>0</v>
      </c>
      <c r="H18" s="126">
        <v>17277035000</v>
      </c>
      <c r="I18" s="126">
        <v>1515086581</v>
      </c>
      <c r="J18" s="126">
        <v>3788766704</v>
      </c>
      <c r="K18" s="127">
        <v>0.21929496027530199</v>
      </c>
      <c r="L18" s="126">
        <v>1521143590</v>
      </c>
      <c r="M18" s="126">
        <v>3660559737</v>
      </c>
      <c r="N18" s="127">
        <v>0.211874302332547</v>
      </c>
    </row>
    <row r="19" spans="1:14" s="113" customFormat="1" ht="17.100000000000001" customHeight="1" x14ac:dyDescent="0.2">
      <c r="A19" s="124" t="s">
        <v>119</v>
      </c>
      <c r="B19" s="125" t="s">
        <v>120</v>
      </c>
      <c r="C19" s="126">
        <v>10616789000</v>
      </c>
      <c r="D19" s="126">
        <v>0</v>
      </c>
      <c r="E19" s="126">
        <v>-150000000</v>
      </c>
      <c r="F19" s="126">
        <v>10466789000</v>
      </c>
      <c r="G19" s="126">
        <v>0</v>
      </c>
      <c r="H19" s="126">
        <v>10466789000</v>
      </c>
      <c r="I19" s="126">
        <v>1001175044</v>
      </c>
      <c r="J19" s="126">
        <v>2512194978</v>
      </c>
      <c r="K19" s="127">
        <v>0.24001582319085599</v>
      </c>
      <c r="L19" s="126">
        <v>979689353</v>
      </c>
      <c r="M19" s="126">
        <v>2384442711</v>
      </c>
      <c r="N19" s="127">
        <v>0.22781033524225999</v>
      </c>
    </row>
    <row r="20" spans="1:14" s="113" customFormat="1" ht="17.100000000000001" customHeight="1" x14ac:dyDescent="0.2">
      <c r="A20" s="124" t="s">
        <v>121</v>
      </c>
      <c r="B20" s="125" t="s">
        <v>122</v>
      </c>
      <c r="C20" s="126">
        <v>110356000</v>
      </c>
      <c r="D20" s="126">
        <v>0</v>
      </c>
      <c r="E20" s="126">
        <v>0</v>
      </c>
      <c r="F20" s="126">
        <v>110356000</v>
      </c>
      <c r="G20" s="126">
        <v>0</v>
      </c>
      <c r="H20" s="126">
        <v>110356000</v>
      </c>
      <c r="I20" s="126">
        <v>7670442</v>
      </c>
      <c r="J20" s="126">
        <v>13533848</v>
      </c>
      <c r="K20" s="127">
        <v>0.12263808039436</v>
      </c>
      <c r="L20" s="126">
        <v>7670442</v>
      </c>
      <c r="M20" s="126">
        <v>13533848</v>
      </c>
      <c r="N20" s="127">
        <v>0.12263808039436</v>
      </c>
    </row>
    <row r="21" spans="1:14" s="113" customFormat="1" ht="17.100000000000001" customHeight="1" x14ac:dyDescent="0.2">
      <c r="A21" s="124" t="s">
        <v>123</v>
      </c>
      <c r="B21" s="125" t="s">
        <v>124</v>
      </c>
      <c r="C21" s="126">
        <v>812158000</v>
      </c>
      <c r="D21" s="126">
        <v>0</v>
      </c>
      <c r="E21" s="126">
        <v>0</v>
      </c>
      <c r="F21" s="126">
        <v>812158000</v>
      </c>
      <c r="G21" s="126">
        <v>0</v>
      </c>
      <c r="H21" s="126">
        <v>812158000</v>
      </c>
      <c r="I21" s="126">
        <v>79385118</v>
      </c>
      <c r="J21" s="126">
        <v>208694269</v>
      </c>
      <c r="K21" s="127">
        <v>0.25696264643086703</v>
      </c>
      <c r="L21" s="126">
        <v>79385118</v>
      </c>
      <c r="M21" s="126">
        <v>208694269</v>
      </c>
      <c r="N21" s="127">
        <v>0.25696264643086703</v>
      </c>
    </row>
    <row r="22" spans="1:14" s="113" customFormat="1" ht="17.100000000000001" customHeight="1" x14ac:dyDescent="0.2">
      <c r="A22" s="124" t="s">
        <v>125</v>
      </c>
      <c r="B22" s="125" t="s">
        <v>126</v>
      </c>
      <c r="C22" s="126">
        <v>22734000</v>
      </c>
      <c r="D22" s="126">
        <v>0</v>
      </c>
      <c r="E22" s="126">
        <v>0</v>
      </c>
      <c r="F22" s="126">
        <v>22734000</v>
      </c>
      <c r="G22" s="126">
        <v>0</v>
      </c>
      <c r="H22" s="126">
        <v>22734000</v>
      </c>
      <c r="I22" s="126">
        <v>1121220</v>
      </c>
      <c r="J22" s="126">
        <v>2793154</v>
      </c>
      <c r="K22" s="127">
        <v>0.12286240872701699</v>
      </c>
      <c r="L22" s="126">
        <v>1121220</v>
      </c>
      <c r="M22" s="126">
        <v>2793154</v>
      </c>
      <c r="N22" s="127">
        <v>0.12286240872701699</v>
      </c>
    </row>
    <row r="23" spans="1:14" s="113" customFormat="1" ht="17.100000000000001" customHeight="1" x14ac:dyDescent="0.2">
      <c r="A23" s="124" t="s">
        <v>127</v>
      </c>
      <c r="B23" s="125" t="s">
        <v>128</v>
      </c>
      <c r="C23" s="126">
        <v>45972000</v>
      </c>
      <c r="D23" s="126">
        <v>0</v>
      </c>
      <c r="E23" s="126">
        <v>0</v>
      </c>
      <c r="F23" s="126">
        <v>45972000</v>
      </c>
      <c r="G23" s="126">
        <v>0</v>
      </c>
      <c r="H23" s="126">
        <v>45972000</v>
      </c>
      <c r="I23" s="126">
        <v>4276130</v>
      </c>
      <c r="J23" s="126">
        <v>11091033</v>
      </c>
      <c r="K23" s="127">
        <v>0.24125626468285</v>
      </c>
      <c r="L23" s="126">
        <v>4276130</v>
      </c>
      <c r="M23" s="126">
        <v>11091033</v>
      </c>
      <c r="N23" s="127">
        <v>0.24125626468285</v>
      </c>
    </row>
    <row r="24" spans="1:14" s="113" customFormat="1" ht="17.100000000000001" customHeight="1" x14ac:dyDescent="0.2">
      <c r="A24" s="124" t="s">
        <v>129</v>
      </c>
      <c r="B24" s="125" t="s">
        <v>130</v>
      </c>
      <c r="C24" s="126">
        <v>347665000</v>
      </c>
      <c r="D24" s="126">
        <v>0</v>
      </c>
      <c r="E24" s="126">
        <v>0</v>
      </c>
      <c r="F24" s="126">
        <v>347665000</v>
      </c>
      <c r="G24" s="126">
        <v>0</v>
      </c>
      <c r="H24" s="126">
        <v>347665000</v>
      </c>
      <c r="I24" s="126">
        <v>25744818</v>
      </c>
      <c r="J24" s="126">
        <v>82395753</v>
      </c>
      <c r="K24" s="127">
        <v>0.23699754936504999</v>
      </c>
      <c r="L24" s="126">
        <v>30463818</v>
      </c>
      <c r="M24" s="126">
        <v>81941053</v>
      </c>
      <c r="N24" s="127">
        <v>0.23568968115858699</v>
      </c>
    </row>
    <row r="25" spans="1:14" s="113" customFormat="1" ht="17.100000000000001" customHeight="1" x14ac:dyDescent="0.2">
      <c r="A25" s="124" t="s">
        <v>131</v>
      </c>
      <c r="B25" s="125" t="s">
        <v>132</v>
      </c>
      <c r="C25" s="126">
        <v>2194409000</v>
      </c>
      <c r="D25" s="126">
        <v>0</v>
      </c>
      <c r="E25" s="126">
        <v>0</v>
      </c>
      <c r="F25" s="126">
        <v>2194409000</v>
      </c>
      <c r="G25" s="126">
        <v>0</v>
      </c>
      <c r="H25" s="126">
        <v>2194409000</v>
      </c>
      <c r="I25" s="126">
        <v>72039839</v>
      </c>
      <c r="J25" s="126">
        <v>132357862</v>
      </c>
      <c r="K25" s="127">
        <v>6.0315949305712803E-2</v>
      </c>
      <c r="L25" s="126">
        <v>94863539</v>
      </c>
      <c r="M25" s="126">
        <v>132357862</v>
      </c>
      <c r="N25" s="127">
        <v>6.0315949305712803E-2</v>
      </c>
    </row>
    <row r="26" spans="1:14" s="113" customFormat="1" ht="17.100000000000001" customHeight="1" x14ac:dyDescent="0.2">
      <c r="A26" s="124" t="s">
        <v>133</v>
      </c>
      <c r="B26" s="125" t="s">
        <v>134</v>
      </c>
      <c r="C26" s="126">
        <v>1482723000</v>
      </c>
      <c r="D26" s="126">
        <v>0</v>
      </c>
      <c r="E26" s="126">
        <v>0</v>
      </c>
      <c r="F26" s="126">
        <v>1482723000</v>
      </c>
      <c r="G26" s="126">
        <v>0</v>
      </c>
      <c r="H26" s="126">
        <v>1482723000</v>
      </c>
      <c r="I26" s="126">
        <v>1628600</v>
      </c>
      <c r="J26" s="126">
        <v>2079900</v>
      </c>
      <c r="K26" s="127">
        <v>1.4027569546031201E-3</v>
      </c>
      <c r="L26" s="126">
        <v>2079900</v>
      </c>
      <c r="M26" s="126">
        <v>2079900</v>
      </c>
      <c r="N26" s="127">
        <v>1.4027569546031201E-3</v>
      </c>
    </row>
    <row r="27" spans="1:14" s="113" customFormat="1" ht="17.100000000000001" customHeight="1" x14ac:dyDescent="0.2">
      <c r="A27" s="124" t="s">
        <v>135</v>
      </c>
      <c r="B27" s="125" t="s">
        <v>136</v>
      </c>
      <c r="C27" s="126">
        <v>711686000</v>
      </c>
      <c r="D27" s="126">
        <v>0</v>
      </c>
      <c r="E27" s="126">
        <v>0</v>
      </c>
      <c r="F27" s="126">
        <v>711686000</v>
      </c>
      <c r="G27" s="126">
        <v>0</v>
      </c>
      <c r="H27" s="126">
        <v>711686000</v>
      </c>
      <c r="I27" s="126">
        <v>70411239</v>
      </c>
      <c r="J27" s="126">
        <v>130277962</v>
      </c>
      <c r="K27" s="127">
        <v>0.18305539521642999</v>
      </c>
      <c r="L27" s="126">
        <v>92783639</v>
      </c>
      <c r="M27" s="126">
        <v>130277962</v>
      </c>
      <c r="N27" s="127">
        <v>0.18305539521642999</v>
      </c>
    </row>
    <row r="28" spans="1:14" s="113" customFormat="1" ht="17.100000000000001" customHeight="1" x14ac:dyDescent="0.2">
      <c r="A28" s="124" t="s">
        <v>137</v>
      </c>
      <c r="B28" s="125" t="s">
        <v>138</v>
      </c>
      <c r="C28" s="126">
        <v>3356952000</v>
      </c>
      <c r="D28" s="126">
        <v>0</v>
      </c>
      <c r="E28" s="126">
        <v>-80000000</v>
      </c>
      <c r="F28" s="126">
        <v>3276952000</v>
      </c>
      <c r="G28" s="126">
        <v>0</v>
      </c>
      <c r="H28" s="126">
        <v>3276952000</v>
      </c>
      <c r="I28" s="126">
        <v>323673970</v>
      </c>
      <c r="J28" s="126">
        <v>825705807</v>
      </c>
      <c r="K28" s="127">
        <v>0.251973726499503</v>
      </c>
      <c r="L28" s="126">
        <v>323673970</v>
      </c>
      <c r="M28" s="126">
        <v>825705807</v>
      </c>
      <c r="N28" s="127">
        <v>0.251973726499503</v>
      </c>
    </row>
    <row r="29" spans="1:14" s="113" customFormat="1" ht="17.100000000000001" customHeight="1" x14ac:dyDescent="0.2">
      <c r="A29" s="124" t="s">
        <v>139</v>
      </c>
      <c r="B29" s="125" t="s">
        <v>140</v>
      </c>
      <c r="C29" s="126">
        <v>1878524000</v>
      </c>
      <c r="D29" s="126">
        <v>0</v>
      </c>
      <c r="E29" s="126">
        <v>0</v>
      </c>
      <c r="F29" s="126">
        <v>1878524000</v>
      </c>
      <c r="G29" s="126">
        <v>0</v>
      </c>
      <c r="H29" s="126">
        <v>1878524000</v>
      </c>
      <c r="I29" s="126">
        <v>25323319</v>
      </c>
      <c r="J29" s="126">
        <v>58313882</v>
      </c>
      <c r="K29" s="127">
        <v>3.1042393922036698E-2</v>
      </c>
      <c r="L29" s="126">
        <v>25323319</v>
      </c>
      <c r="M29" s="126">
        <v>58313882</v>
      </c>
      <c r="N29" s="127">
        <v>3.1042393922036698E-2</v>
      </c>
    </row>
    <row r="30" spans="1:14" s="113" customFormat="1" ht="17.100000000000001" customHeight="1" x14ac:dyDescent="0.2">
      <c r="A30" s="124" t="s">
        <v>141</v>
      </c>
      <c r="B30" s="125" t="s">
        <v>142</v>
      </c>
      <c r="C30" s="126">
        <v>1639152000</v>
      </c>
      <c r="D30" s="126">
        <v>0</v>
      </c>
      <c r="E30" s="126">
        <v>0</v>
      </c>
      <c r="F30" s="126">
        <v>1639152000</v>
      </c>
      <c r="G30" s="126">
        <v>0</v>
      </c>
      <c r="H30" s="126">
        <v>1639152000</v>
      </c>
      <c r="I30" s="126">
        <v>3935600</v>
      </c>
      <c r="J30" s="126">
        <v>3935600</v>
      </c>
      <c r="K30" s="127">
        <v>2.4009975889972401E-3</v>
      </c>
      <c r="L30" s="126">
        <v>3935600</v>
      </c>
      <c r="M30" s="126">
        <v>3935600</v>
      </c>
      <c r="N30" s="127">
        <v>2.4009975889972401E-3</v>
      </c>
    </row>
    <row r="31" spans="1:14" s="113" customFormat="1" ht="17.100000000000001" customHeight="1" x14ac:dyDescent="0.2">
      <c r="A31" s="124" t="s">
        <v>143</v>
      </c>
      <c r="B31" s="125" t="s">
        <v>144</v>
      </c>
      <c r="C31" s="126">
        <v>239372000</v>
      </c>
      <c r="D31" s="126">
        <v>0</v>
      </c>
      <c r="E31" s="126">
        <v>0</v>
      </c>
      <c r="F31" s="126">
        <v>239372000</v>
      </c>
      <c r="G31" s="126">
        <v>0</v>
      </c>
      <c r="H31" s="126">
        <v>239372000</v>
      </c>
      <c r="I31" s="126">
        <v>21387719</v>
      </c>
      <c r="J31" s="126">
        <v>54378282</v>
      </c>
      <c r="K31" s="127">
        <v>0.22717060474909301</v>
      </c>
      <c r="L31" s="126">
        <v>21387719</v>
      </c>
      <c r="M31" s="126">
        <v>54378282</v>
      </c>
      <c r="N31" s="127">
        <v>0.22717060474909301</v>
      </c>
    </row>
    <row r="32" spans="1:14" s="113" customFormat="1" ht="17.100000000000001" customHeight="1" x14ac:dyDescent="0.2">
      <c r="A32" s="124" t="s">
        <v>145</v>
      </c>
      <c r="B32" s="125" t="s">
        <v>146</v>
      </c>
      <c r="C32" s="126">
        <v>239372000</v>
      </c>
      <c r="D32" s="126">
        <v>0</v>
      </c>
      <c r="E32" s="126">
        <v>0</v>
      </c>
      <c r="F32" s="126">
        <v>239372000</v>
      </c>
      <c r="G32" s="126">
        <v>0</v>
      </c>
      <c r="H32" s="126">
        <v>239372000</v>
      </c>
      <c r="I32" s="126">
        <v>21387719</v>
      </c>
      <c r="J32" s="126">
        <v>54378282</v>
      </c>
      <c r="K32" s="127">
        <v>0.22717060474909301</v>
      </c>
      <c r="L32" s="126">
        <v>21387719</v>
      </c>
      <c r="M32" s="126">
        <v>54378282</v>
      </c>
      <c r="N32" s="127">
        <v>0.22717060474909301</v>
      </c>
    </row>
    <row r="33" spans="1:14" s="113" customFormat="1" ht="17.100000000000001" customHeight="1" x14ac:dyDescent="0.2">
      <c r="A33" s="124" t="s">
        <v>147</v>
      </c>
      <c r="B33" s="125" t="s">
        <v>148</v>
      </c>
      <c r="C33" s="126">
        <v>6700516000</v>
      </c>
      <c r="D33" s="126">
        <v>0</v>
      </c>
      <c r="E33" s="126">
        <v>0</v>
      </c>
      <c r="F33" s="126">
        <v>6700516000</v>
      </c>
      <c r="G33" s="126">
        <v>0</v>
      </c>
      <c r="H33" s="126">
        <v>6700516000</v>
      </c>
      <c r="I33" s="126">
        <v>351545314</v>
      </c>
      <c r="J33" s="126">
        <v>717663528</v>
      </c>
      <c r="K33" s="127">
        <v>0.10710571066467101</v>
      </c>
      <c r="L33" s="126">
        <v>367836914</v>
      </c>
      <c r="M33" s="126">
        <v>717663528</v>
      </c>
      <c r="N33" s="127">
        <v>0.10710571066467101</v>
      </c>
    </row>
    <row r="34" spans="1:14" s="113" customFormat="1" ht="17.100000000000001" customHeight="1" x14ac:dyDescent="0.2">
      <c r="A34" s="124" t="s">
        <v>149</v>
      </c>
      <c r="B34" s="125" t="s">
        <v>150</v>
      </c>
      <c r="C34" s="126">
        <v>1857992000</v>
      </c>
      <c r="D34" s="126">
        <v>0</v>
      </c>
      <c r="E34" s="126">
        <v>0</v>
      </c>
      <c r="F34" s="126">
        <v>1857992000</v>
      </c>
      <c r="G34" s="126">
        <v>0</v>
      </c>
      <c r="H34" s="126">
        <v>1857992000</v>
      </c>
      <c r="I34" s="126">
        <v>136847500</v>
      </c>
      <c r="J34" s="126">
        <v>272381900</v>
      </c>
      <c r="K34" s="127">
        <v>0.146600146825175</v>
      </c>
      <c r="L34" s="126">
        <v>136847500</v>
      </c>
      <c r="M34" s="126">
        <v>272381900</v>
      </c>
      <c r="N34" s="127">
        <v>0.146600146825175</v>
      </c>
    </row>
    <row r="35" spans="1:14" s="113" customFormat="1" ht="25.5" customHeight="1" x14ac:dyDescent="0.2">
      <c r="A35" s="124" t="s">
        <v>151</v>
      </c>
      <c r="B35" s="125" t="s">
        <v>152</v>
      </c>
      <c r="C35" s="126">
        <v>1202375000</v>
      </c>
      <c r="D35" s="126">
        <v>0</v>
      </c>
      <c r="E35" s="126">
        <v>0</v>
      </c>
      <c r="F35" s="126">
        <v>1202375000</v>
      </c>
      <c r="G35" s="126">
        <v>0</v>
      </c>
      <c r="H35" s="126">
        <v>1202375000</v>
      </c>
      <c r="I35" s="126">
        <v>97639000</v>
      </c>
      <c r="J35" s="126">
        <v>192002200</v>
      </c>
      <c r="K35" s="127">
        <v>0.15968578854350801</v>
      </c>
      <c r="L35" s="126">
        <v>97639000</v>
      </c>
      <c r="M35" s="126">
        <v>192002200</v>
      </c>
      <c r="N35" s="127">
        <v>0.15968578854350801</v>
      </c>
    </row>
    <row r="36" spans="1:14" s="113" customFormat="1" ht="25.5" customHeight="1" x14ac:dyDescent="0.2">
      <c r="A36" s="124" t="s">
        <v>153</v>
      </c>
      <c r="B36" s="125" t="s">
        <v>154</v>
      </c>
      <c r="C36" s="126">
        <v>655617000</v>
      </c>
      <c r="D36" s="126">
        <v>0</v>
      </c>
      <c r="E36" s="126">
        <v>0</v>
      </c>
      <c r="F36" s="126">
        <v>655617000</v>
      </c>
      <c r="G36" s="126">
        <v>0</v>
      </c>
      <c r="H36" s="126">
        <v>655617000</v>
      </c>
      <c r="I36" s="126">
        <v>39208500</v>
      </c>
      <c r="J36" s="126">
        <v>80379700</v>
      </c>
      <c r="K36" s="127">
        <v>0.122601610391433</v>
      </c>
      <c r="L36" s="126">
        <v>39208500</v>
      </c>
      <c r="M36" s="126">
        <v>80379700</v>
      </c>
      <c r="N36" s="127">
        <v>0.122601610391433</v>
      </c>
    </row>
    <row r="37" spans="1:14" s="113" customFormat="1" ht="17.100000000000001" customHeight="1" x14ac:dyDescent="0.2">
      <c r="A37" s="124" t="s">
        <v>155</v>
      </c>
      <c r="B37" s="125" t="s">
        <v>156</v>
      </c>
      <c r="C37" s="126">
        <v>1316078000</v>
      </c>
      <c r="D37" s="126">
        <v>0</v>
      </c>
      <c r="E37" s="126">
        <v>0</v>
      </c>
      <c r="F37" s="126">
        <v>1316078000</v>
      </c>
      <c r="G37" s="126">
        <v>0</v>
      </c>
      <c r="H37" s="126">
        <v>1316078000</v>
      </c>
      <c r="I37" s="126">
        <v>99605500</v>
      </c>
      <c r="J37" s="126">
        <v>198423600</v>
      </c>
      <c r="K37" s="127">
        <v>0.15076887540100201</v>
      </c>
      <c r="L37" s="126">
        <v>99605500</v>
      </c>
      <c r="M37" s="126">
        <v>198423600</v>
      </c>
      <c r="N37" s="127">
        <v>0.15076887540100201</v>
      </c>
    </row>
    <row r="38" spans="1:14" s="113" customFormat="1" ht="17.100000000000001" customHeight="1" x14ac:dyDescent="0.2">
      <c r="A38" s="124" t="s">
        <v>157</v>
      </c>
      <c r="B38" s="125" t="s">
        <v>158</v>
      </c>
      <c r="C38" s="126">
        <v>1316078000</v>
      </c>
      <c r="D38" s="126">
        <v>0</v>
      </c>
      <c r="E38" s="126">
        <v>0</v>
      </c>
      <c r="F38" s="126">
        <v>1316078000</v>
      </c>
      <c r="G38" s="126">
        <v>0</v>
      </c>
      <c r="H38" s="126">
        <v>1316078000</v>
      </c>
      <c r="I38" s="126">
        <v>99605500</v>
      </c>
      <c r="J38" s="126">
        <v>198423600</v>
      </c>
      <c r="K38" s="127">
        <v>0.15076887540100201</v>
      </c>
      <c r="L38" s="126">
        <v>99605500</v>
      </c>
      <c r="M38" s="126">
        <v>198423600</v>
      </c>
      <c r="N38" s="127">
        <v>0.15076887540100201</v>
      </c>
    </row>
    <row r="39" spans="1:14" s="113" customFormat="1" ht="17.100000000000001" customHeight="1" x14ac:dyDescent="0.2">
      <c r="A39" s="124" t="s">
        <v>159</v>
      </c>
      <c r="B39" s="125" t="s">
        <v>160</v>
      </c>
      <c r="C39" s="126">
        <v>1808807000</v>
      </c>
      <c r="D39" s="126">
        <v>0</v>
      </c>
      <c r="E39" s="126">
        <v>0</v>
      </c>
      <c r="F39" s="126">
        <v>1808807000</v>
      </c>
      <c r="G39" s="126">
        <v>0</v>
      </c>
      <c r="H39" s="126">
        <v>1808807000</v>
      </c>
      <c r="I39" s="126">
        <v>2556714</v>
      </c>
      <c r="J39" s="126">
        <v>19750528</v>
      </c>
      <c r="K39" s="127">
        <v>1.0919090870391401E-2</v>
      </c>
      <c r="L39" s="126">
        <v>18848314</v>
      </c>
      <c r="M39" s="126">
        <v>19750528</v>
      </c>
      <c r="N39" s="127">
        <v>1.0919090870391401E-2</v>
      </c>
    </row>
    <row r="40" spans="1:14" s="113" customFormat="1" ht="17.100000000000001" customHeight="1" x14ac:dyDescent="0.2">
      <c r="A40" s="124" t="s">
        <v>161</v>
      </c>
      <c r="B40" s="125" t="s">
        <v>162</v>
      </c>
      <c r="C40" s="126">
        <v>1210299000</v>
      </c>
      <c r="D40" s="126">
        <v>0</v>
      </c>
      <c r="E40" s="126">
        <v>0</v>
      </c>
      <c r="F40" s="126">
        <v>1210299000</v>
      </c>
      <c r="G40" s="126">
        <v>0</v>
      </c>
      <c r="H40" s="126">
        <v>1210299000</v>
      </c>
      <c r="I40" s="126">
        <v>902214</v>
      </c>
      <c r="J40" s="126">
        <v>11428628</v>
      </c>
      <c r="K40" s="127">
        <v>9.4428137179325099E-3</v>
      </c>
      <c r="L40" s="126">
        <v>10526414</v>
      </c>
      <c r="M40" s="126">
        <v>11428628</v>
      </c>
      <c r="N40" s="127">
        <v>9.4428137179325099E-3</v>
      </c>
    </row>
    <row r="41" spans="1:14" s="113" customFormat="1" ht="17.100000000000001" customHeight="1" x14ac:dyDescent="0.2">
      <c r="A41" s="124" t="s">
        <v>163</v>
      </c>
      <c r="B41" s="125" t="s">
        <v>164</v>
      </c>
      <c r="C41" s="126">
        <v>598508000</v>
      </c>
      <c r="D41" s="126">
        <v>0</v>
      </c>
      <c r="E41" s="126">
        <v>0</v>
      </c>
      <c r="F41" s="126">
        <v>598508000</v>
      </c>
      <c r="G41" s="126">
        <v>0</v>
      </c>
      <c r="H41" s="126">
        <v>598508000</v>
      </c>
      <c r="I41" s="126">
        <v>1654500</v>
      </c>
      <c r="J41" s="126">
        <v>8321900</v>
      </c>
      <c r="K41" s="127">
        <v>1.39044089636229E-2</v>
      </c>
      <c r="L41" s="126">
        <v>8321900</v>
      </c>
      <c r="M41" s="126">
        <v>8321900</v>
      </c>
      <c r="N41" s="127">
        <v>1.39044089636229E-2</v>
      </c>
    </row>
    <row r="42" spans="1:14" s="113" customFormat="1" ht="17.100000000000001" customHeight="1" x14ac:dyDescent="0.2">
      <c r="A42" s="124" t="s">
        <v>165</v>
      </c>
      <c r="B42" s="125" t="s">
        <v>166</v>
      </c>
      <c r="C42" s="126">
        <v>714260000</v>
      </c>
      <c r="D42" s="126">
        <v>0</v>
      </c>
      <c r="E42" s="126">
        <v>0</v>
      </c>
      <c r="F42" s="126">
        <v>714260000</v>
      </c>
      <c r="G42" s="126">
        <v>0</v>
      </c>
      <c r="H42" s="126">
        <v>714260000</v>
      </c>
      <c r="I42" s="126">
        <v>46540800</v>
      </c>
      <c r="J42" s="126">
        <v>93964600</v>
      </c>
      <c r="K42" s="127">
        <v>0.13155517598633601</v>
      </c>
      <c r="L42" s="126">
        <v>46540800</v>
      </c>
      <c r="M42" s="126">
        <v>93964600</v>
      </c>
      <c r="N42" s="127">
        <v>0.13155517598633601</v>
      </c>
    </row>
    <row r="43" spans="1:14" s="113" customFormat="1" ht="17.100000000000001" customHeight="1" x14ac:dyDescent="0.2">
      <c r="A43" s="124" t="s">
        <v>167</v>
      </c>
      <c r="B43" s="125" t="s">
        <v>168</v>
      </c>
      <c r="C43" s="126">
        <v>714260000</v>
      </c>
      <c r="D43" s="126">
        <v>0</v>
      </c>
      <c r="E43" s="126">
        <v>0</v>
      </c>
      <c r="F43" s="126">
        <v>714260000</v>
      </c>
      <c r="G43" s="126">
        <v>0</v>
      </c>
      <c r="H43" s="126">
        <v>714260000</v>
      </c>
      <c r="I43" s="126">
        <v>46540800</v>
      </c>
      <c r="J43" s="126">
        <v>93964600</v>
      </c>
      <c r="K43" s="127">
        <v>0.13155517598633601</v>
      </c>
      <c r="L43" s="126">
        <v>46540800</v>
      </c>
      <c r="M43" s="126">
        <v>93964600</v>
      </c>
      <c r="N43" s="127">
        <v>0.13155517598633601</v>
      </c>
    </row>
    <row r="44" spans="1:14" s="113" customFormat="1" ht="25.5" customHeight="1" x14ac:dyDescent="0.2">
      <c r="A44" s="124" t="s">
        <v>169</v>
      </c>
      <c r="B44" s="125" t="s">
        <v>170</v>
      </c>
      <c r="C44" s="126">
        <v>110546000</v>
      </c>
      <c r="D44" s="126">
        <v>0</v>
      </c>
      <c r="E44" s="126">
        <v>0</v>
      </c>
      <c r="F44" s="126">
        <v>110546000</v>
      </c>
      <c r="G44" s="126">
        <v>0</v>
      </c>
      <c r="H44" s="126">
        <v>110546000</v>
      </c>
      <c r="I44" s="126">
        <v>7811800</v>
      </c>
      <c r="J44" s="126">
        <v>15672900</v>
      </c>
      <c r="K44" s="127">
        <v>0.14177717873102599</v>
      </c>
      <c r="L44" s="126">
        <v>7811800</v>
      </c>
      <c r="M44" s="126">
        <v>15672900</v>
      </c>
      <c r="N44" s="127">
        <v>0.14177717873102599</v>
      </c>
    </row>
    <row r="45" spans="1:14" s="113" customFormat="1" ht="25.5" customHeight="1" x14ac:dyDescent="0.2">
      <c r="A45" s="124" t="s">
        <v>171</v>
      </c>
      <c r="B45" s="125" t="s">
        <v>172</v>
      </c>
      <c r="C45" s="126">
        <v>110546000</v>
      </c>
      <c r="D45" s="126">
        <v>0</v>
      </c>
      <c r="E45" s="126">
        <v>0</v>
      </c>
      <c r="F45" s="126">
        <v>110546000</v>
      </c>
      <c r="G45" s="126">
        <v>0</v>
      </c>
      <c r="H45" s="126">
        <v>110546000</v>
      </c>
      <c r="I45" s="126">
        <v>7811800</v>
      </c>
      <c r="J45" s="126">
        <v>15672900</v>
      </c>
      <c r="K45" s="127">
        <v>0.14177717873102599</v>
      </c>
      <c r="L45" s="126">
        <v>7811800</v>
      </c>
      <c r="M45" s="126">
        <v>15672900</v>
      </c>
      <c r="N45" s="127">
        <v>0.14177717873102599</v>
      </c>
    </row>
    <row r="46" spans="1:14" s="113" customFormat="1" ht="17.100000000000001" customHeight="1" x14ac:dyDescent="0.2">
      <c r="A46" s="124" t="s">
        <v>173</v>
      </c>
      <c r="B46" s="125" t="s">
        <v>174</v>
      </c>
      <c r="C46" s="126">
        <v>535703000</v>
      </c>
      <c r="D46" s="126">
        <v>0</v>
      </c>
      <c r="E46" s="126">
        <v>0</v>
      </c>
      <c r="F46" s="126">
        <v>535703000</v>
      </c>
      <c r="G46" s="126">
        <v>0</v>
      </c>
      <c r="H46" s="126">
        <v>535703000</v>
      </c>
      <c r="I46" s="126">
        <v>34908900</v>
      </c>
      <c r="J46" s="126">
        <v>70479600</v>
      </c>
      <c r="K46" s="127">
        <v>0.13156469162950399</v>
      </c>
      <c r="L46" s="126">
        <v>34908900</v>
      </c>
      <c r="M46" s="126">
        <v>70479600</v>
      </c>
      <c r="N46" s="127">
        <v>0.13156469162950399</v>
      </c>
    </row>
    <row r="47" spans="1:14" s="113" customFormat="1" ht="17.100000000000001" customHeight="1" x14ac:dyDescent="0.2">
      <c r="A47" s="124" t="s">
        <v>175</v>
      </c>
      <c r="B47" s="125" t="s">
        <v>176</v>
      </c>
      <c r="C47" s="126">
        <v>357130000</v>
      </c>
      <c r="D47" s="126">
        <v>0</v>
      </c>
      <c r="E47" s="126">
        <v>0</v>
      </c>
      <c r="F47" s="126">
        <v>357130000</v>
      </c>
      <c r="G47" s="126">
        <v>0</v>
      </c>
      <c r="H47" s="126">
        <v>357130000</v>
      </c>
      <c r="I47" s="126">
        <v>23274100</v>
      </c>
      <c r="J47" s="126">
        <v>46990400</v>
      </c>
      <c r="K47" s="127">
        <v>0.13157785680284501</v>
      </c>
      <c r="L47" s="126">
        <v>23274100</v>
      </c>
      <c r="M47" s="126">
        <v>46990400</v>
      </c>
      <c r="N47" s="127">
        <v>0.13157785680284501</v>
      </c>
    </row>
    <row r="48" spans="1:14" s="113" customFormat="1" ht="25.5" customHeight="1" x14ac:dyDescent="0.2">
      <c r="A48" s="124" t="s">
        <v>177</v>
      </c>
      <c r="B48" s="125" t="s">
        <v>178</v>
      </c>
      <c r="C48" s="126">
        <v>295890000</v>
      </c>
      <c r="D48" s="126">
        <v>0</v>
      </c>
      <c r="E48" s="126">
        <v>230000000</v>
      </c>
      <c r="F48" s="126">
        <v>525890000</v>
      </c>
      <c r="G48" s="126">
        <v>0</v>
      </c>
      <c r="H48" s="126">
        <v>525890000</v>
      </c>
      <c r="I48" s="126">
        <v>118150477</v>
      </c>
      <c r="J48" s="126">
        <v>312959510</v>
      </c>
      <c r="K48" s="127">
        <v>0.59510450854741503</v>
      </c>
      <c r="L48" s="126">
        <v>97002977</v>
      </c>
      <c r="M48" s="126">
        <v>255359510</v>
      </c>
      <c r="N48" s="127">
        <v>0.48557589990302202</v>
      </c>
    </row>
    <row r="49" spans="1:14" s="113" customFormat="1" ht="17.100000000000001" customHeight="1" x14ac:dyDescent="0.2">
      <c r="A49" s="124" t="s">
        <v>179</v>
      </c>
      <c r="B49" s="125" t="s">
        <v>132</v>
      </c>
      <c r="C49" s="126">
        <v>58954000</v>
      </c>
      <c r="D49" s="126">
        <v>0</v>
      </c>
      <c r="E49" s="126">
        <v>150000000</v>
      </c>
      <c r="F49" s="126">
        <v>208954000</v>
      </c>
      <c r="G49" s="126">
        <v>0</v>
      </c>
      <c r="H49" s="126">
        <v>208954000</v>
      </c>
      <c r="I49" s="126">
        <v>59592024</v>
      </c>
      <c r="J49" s="126">
        <v>98447554</v>
      </c>
      <c r="K49" s="127">
        <v>0.47114462513280397</v>
      </c>
      <c r="L49" s="126">
        <v>95012424</v>
      </c>
      <c r="M49" s="126">
        <v>98447554</v>
      </c>
      <c r="N49" s="127">
        <v>0.47114462513280397</v>
      </c>
    </row>
    <row r="50" spans="1:14" s="113" customFormat="1" ht="17.100000000000001" customHeight="1" x14ac:dyDescent="0.2">
      <c r="A50" s="124" t="s">
        <v>180</v>
      </c>
      <c r="B50" s="125" t="s">
        <v>181</v>
      </c>
      <c r="C50" s="126">
        <v>0</v>
      </c>
      <c r="D50" s="126">
        <v>0</v>
      </c>
      <c r="E50" s="126">
        <v>150000000</v>
      </c>
      <c r="F50" s="126">
        <v>150000000</v>
      </c>
      <c r="G50" s="126">
        <v>0</v>
      </c>
      <c r="H50" s="126">
        <v>150000000</v>
      </c>
      <c r="I50" s="126">
        <v>54171600</v>
      </c>
      <c r="J50" s="126">
        <v>87608800</v>
      </c>
      <c r="K50" s="127">
        <v>0.58405866666666695</v>
      </c>
      <c r="L50" s="126">
        <v>87608800</v>
      </c>
      <c r="M50" s="126">
        <v>87608800</v>
      </c>
      <c r="N50" s="127">
        <v>0.58405866666666695</v>
      </c>
    </row>
    <row r="51" spans="1:14" s="113" customFormat="1" ht="17.100000000000001" customHeight="1" x14ac:dyDescent="0.2">
      <c r="A51" s="124" t="s">
        <v>182</v>
      </c>
      <c r="B51" s="125" t="s">
        <v>183</v>
      </c>
      <c r="C51" s="126">
        <v>58954000</v>
      </c>
      <c r="D51" s="126">
        <v>0</v>
      </c>
      <c r="E51" s="126">
        <v>0</v>
      </c>
      <c r="F51" s="126">
        <v>58954000</v>
      </c>
      <c r="G51" s="126">
        <v>0</v>
      </c>
      <c r="H51" s="126">
        <v>58954000</v>
      </c>
      <c r="I51" s="126">
        <v>5420424</v>
      </c>
      <c r="J51" s="126">
        <v>10838754</v>
      </c>
      <c r="K51" s="127">
        <v>0.18385103640126199</v>
      </c>
      <c r="L51" s="126">
        <v>7403624</v>
      </c>
      <c r="M51" s="126">
        <v>10838754</v>
      </c>
      <c r="N51" s="127">
        <v>0.18385103640126199</v>
      </c>
    </row>
    <row r="52" spans="1:14" s="113" customFormat="1" ht="25.5" customHeight="1" x14ac:dyDescent="0.2">
      <c r="A52" s="124" t="s">
        <v>184</v>
      </c>
      <c r="B52" s="125" t="s">
        <v>185</v>
      </c>
      <c r="C52" s="126">
        <v>226994000</v>
      </c>
      <c r="D52" s="126">
        <v>0</v>
      </c>
      <c r="E52" s="126">
        <v>0</v>
      </c>
      <c r="F52" s="126">
        <v>226994000</v>
      </c>
      <c r="G52" s="126">
        <v>0</v>
      </c>
      <c r="H52" s="126">
        <v>226994000</v>
      </c>
      <c r="I52" s="126">
        <v>0</v>
      </c>
      <c r="J52" s="126">
        <v>154503926</v>
      </c>
      <c r="K52" s="127">
        <v>0.68065202604474095</v>
      </c>
      <c r="L52" s="126">
        <v>1032100</v>
      </c>
      <c r="M52" s="126">
        <v>154503926</v>
      </c>
      <c r="N52" s="127">
        <v>0.68065202604474095</v>
      </c>
    </row>
    <row r="53" spans="1:14" s="113" customFormat="1" ht="17.100000000000001" customHeight="1" x14ac:dyDescent="0.2">
      <c r="A53" s="124" t="s">
        <v>186</v>
      </c>
      <c r="B53" s="125" t="s">
        <v>187</v>
      </c>
      <c r="C53" s="126">
        <v>9942000</v>
      </c>
      <c r="D53" s="126">
        <v>0</v>
      </c>
      <c r="E53" s="126">
        <v>0</v>
      </c>
      <c r="F53" s="126">
        <v>9942000</v>
      </c>
      <c r="G53" s="126">
        <v>0</v>
      </c>
      <c r="H53" s="126">
        <v>9942000</v>
      </c>
      <c r="I53" s="126">
        <v>958453</v>
      </c>
      <c r="J53" s="126">
        <v>2408030</v>
      </c>
      <c r="K53" s="127">
        <v>0.24220780527056901</v>
      </c>
      <c r="L53" s="126">
        <v>958453</v>
      </c>
      <c r="M53" s="126">
        <v>2408030</v>
      </c>
      <c r="N53" s="127">
        <v>0.24220780527056901</v>
      </c>
    </row>
    <row r="54" spans="1:14" s="113" customFormat="1" ht="17.100000000000001" customHeight="1" x14ac:dyDescent="0.2">
      <c r="A54" s="124" t="s">
        <v>188</v>
      </c>
      <c r="B54" s="125" t="s">
        <v>189</v>
      </c>
      <c r="C54" s="126">
        <v>0</v>
      </c>
      <c r="D54" s="126">
        <v>0</v>
      </c>
      <c r="E54" s="126">
        <v>80000000</v>
      </c>
      <c r="F54" s="126">
        <v>80000000</v>
      </c>
      <c r="G54" s="126">
        <v>0</v>
      </c>
      <c r="H54" s="126">
        <v>80000000</v>
      </c>
      <c r="I54" s="126">
        <v>57600000</v>
      </c>
      <c r="J54" s="126">
        <v>57600000</v>
      </c>
      <c r="K54" s="127">
        <v>0.72</v>
      </c>
      <c r="L54" s="126">
        <v>0</v>
      </c>
      <c r="M54" s="126">
        <v>0</v>
      </c>
      <c r="N54" s="127">
        <v>0</v>
      </c>
    </row>
    <row r="55" spans="1:14" s="113" customFormat="1" ht="17.100000000000001" customHeight="1" x14ac:dyDescent="0.2">
      <c r="A55" s="124" t="s">
        <v>190</v>
      </c>
      <c r="B55" s="125" t="s">
        <v>191</v>
      </c>
      <c r="C55" s="126">
        <v>12710054000</v>
      </c>
      <c r="D55" s="126">
        <v>0</v>
      </c>
      <c r="E55" s="126">
        <v>0</v>
      </c>
      <c r="F55" s="126">
        <v>12710054000</v>
      </c>
      <c r="G55" s="126">
        <v>0</v>
      </c>
      <c r="H55" s="126">
        <v>12710054000</v>
      </c>
      <c r="I55" s="126">
        <v>478349104</v>
      </c>
      <c r="J55" s="126">
        <v>3099876026</v>
      </c>
      <c r="K55" s="127">
        <v>0.24389164876876199</v>
      </c>
      <c r="L55" s="126">
        <v>272678186</v>
      </c>
      <c r="M55" s="126">
        <v>325792331</v>
      </c>
      <c r="N55" s="127">
        <v>2.5632647272781101E-2</v>
      </c>
    </row>
    <row r="56" spans="1:14" s="113" customFormat="1" ht="17.100000000000001" customHeight="1" x14ac:dyDescent="0.2">
      <c r="A56" s="124" t="s">
        <v>192</v>
      </c>
      <c r="B56" s="125" t="s">
        <v>193</v>
      </c>
      <c r="C56" s="126">
        <v>12710054000</v>
      </c>
      <c r="D56" s="126">
        <v>0</v>
      </c>
      <c r="E56" s="126">
        <v>0</v>
      </c>
      <c r="F56" s="126">
        <v>12710054000</v>
      </c>
      <c r="G56" s="126">
        <v>0</v>
      </c>
      <c r="H56" s="126">
        <v>12710054000</v>
      </c>
      <c r="I56" s="126">
        <v>478349104</v>
      </c>
      <c r="J56" s="126">
        <v>3099876026</v>
      </c>
      <c r="K56" s="127">
        <v>0.24389164876876199</v>
      </c>
      <c r="L56" s="126">
        <v>272678186</v>
      </c>
      <c r="M56" s="126">
        <v>325792331</v>
      </c>
      <c r="N56" s="127">
        <v>2.5632647272781101E-2</v>
      </c>
    </row>
    <row r="57" spans="1:14" s="113" customFormat="1" ht="17.100000000000001" customHeight="1" x14ac:dyDescent="0.2">
      <c r="A57" s="124" t="s">
        <v>194</v>
      </c>
      <c r="B57" s="125" t="s">
        <v>195</v>
      </c>
      <c r="C57" s="126">
        <v>246175000</v>
      </c>
      <c r="D57" s="126">
        <v>16900000</v>
      </c>
      <c r="E57" s="126">
        <v>19900000</v>
      </c>
      <c r="F57" s="126">
        <v>266075000</v>
      </c>
      <c r="G57" s="126">
        <v>0</v>
      </c>
      <c r="H57" s="126">
        <v>266075000</v>
      </c>
      <c r="I57" s="126">
        <v>15113899</v>
      </c>
      <c r="J57" s="126">
        <v>21078344</v>
      </c>
      <c r="K57" s="127">
        <v>7.9219558395189293E-2</v>
      </c>
      <c r="L57" s="126">
        <v>381699</v>
      </c>
      <c r="M57" s="126">
        <v>6346144</v>
      </c>
      <c r="N57" s="127">
        <v>2.3850959315982301E-2</v>
      </c>
    </row>
    <row r="58" spans="1:14" s="113" customFormat="1" ht="25.5" customHeight="1" x14ac:dyDescent="0.2">
      <c r="A58" s="124" t="s">
        <v>196</v>
      </c>
      <c r="B58" s="125" t="s">
        <v>197</v>
      </c>
      <c r="C58" s="126">
        <v>75246000</v>
      </c>
      <c r="D58" s="126">
        <v>0</v>
      </c>
      <c r="E58" s="126">
        <v>0</v>
      </c>
      <c r="F58" s="126">
        <v>75246000</v>
      </c>
      <c r="G58" s="126">
        <v>0</v>
      </c>
      <c r="H58" s="126">
        <v>75246000</v>
      </c>
      <c r="I58" s="126">
        <v>0</v>
      </c>
      <c r="J58" s="126">
        <v>437726</v>
      </c>
      <c r="K58" s="127">
        <v>5.8172660340748998E-3</v>
      </c>
      <c r="L58" s="126">
        <v>0</v>
      </c>
      <c r="M58" s="126">
        <v>437726</v>
      </c>
      <c r="N58" s="127">
        <v>5.8172660340748998E-3</v>
      </c>
    </row>
    <row r="59" spans="1:14" s="113" customFormat="1" ht="17.100000000000001" customHeight="1" x14ac:dyDescent="0.2">
      <c r="A59" s="124" t="s">
        <v>198</v>
      </c>
      <c r="B59" s="125" t="s">
        <v>199</v>
      </c>
      <c r="C59" s="126">
        <v>1500000</v>
      </c>
      <c r="D59" s="126">
        <v>0</v>
      </c>
      <c r="E59" s="126">
        <v>0</v>
      </c>
      <c r="F59" s="126">
        <v>1500000</v>
      </c>
      <c r="G59" s="126">
        <v>0</v>
      </c>
      <c r="H59" s="126">
        <v>1500000</v>
      </c>
      <c r="I59" s="126">
        <v>0</v>
      </c>
      <c r="J59" s="126">
        <v>437726</v>
      </c>
      <c r="K59" s="127">
        <v>0.29181733333333298</v>
      </c>
      <c r="L59" s="126">
        <v>0</v>
      </c>
      <c r="M59" s="126">
        <v>437726</v>
      </c>
      <c r="N59" s="127">
        <v>0.29181733333333298</v>
      </c>
    </row>
    <row r="60" spans="1:14" s="113" customFormat="1" ht="25.5" customHeight="1" x14ac:dyDescent="0.2">
      <c r="A60" s="124" t="s">
        <v>200</v>
      </c>
      <c r="B60" s="125" t="s">
        <v>201</v>
      </c>
      <c r="C60" s="126">
        <v>1500000</v>
      </c>
      <c r="D60" s="126">
        <v>0</v>
      </c>
      <c r="E60" s="126">
        <v>0</v>
      </c>
      <c r="F60" s="126">
        <v>1500000</v>
      </c>
      <c r="G60" s="126">
        <v>0</v>
      </c>
      <c r="H60" s="126">
        <v>1500000</v>
      </c>
      <c r="I60" s="126">
        <v>0</v>
      </c>
      <c r="J60" s="126">
        <v>437726</v>
      </c>
      <c r="K60" s="127">
        <v>0.29181733333333298</v>
      </c>
      <c r="L60" s="126">
        <v>0</v>
      </c>
      <c r="M60" s="126">
        <v>437726</v>
      </c>
      <c r="N60" s="127">
        <v>0.29181733333333298</v>
      </c>
    </row>
    <row r="61" spans="1:14" s="113" customFormat="1" ht="17.100000000000001" customHeight="1" x14ac:dyDescent="0.2">
      <c r="A61" s="124" t="s">
        <v>202</v>
      </c>
      <c r="B61" s="125" t="s">
        <v>203</v>
      </c>
      <c r="C61" s="126">
        <v>4100000</v>
      </c>
      <c r="D61" s="126">
        <v>0</v>
      </c>
      <c r="E61" s="126">
        <v>0</v>
      </c>
      <c r="F61" s="126">
        <v>4100000</v>
      </c>
      <c r="G61" s="126">
        <v>0</v>
      </c>
      <c r="H61" s="126">
        <v>4100000</v>
      </c>
      <c r="I61" s="126">
        <v>0</v>
      </c>
      <c r="J61" s="126">
        <v>0</v>
      </c>
      <c r="K61" s="127">
        <v>0</v>
      </c>
      <c r="L61" s="126">
        <v>0</v>
      </c>
      <c r="M61" s="126">
        <v>0</v>
      </c>
      <c r="N61" s="127">
        <v>0</v>
      </c>
    </row>
    <row r="62" spans="1:14" s="113" customFormat="1" ht="17.100000000000001" customHeight="1" x14ac:dyDescent="0.2">
      <c r="A62" s="124" t="s">
        <v>204</v>
      </c>
      <c r="B62" s="125" t="s">
        <v>205</v>
      </c>
      <c r="C62" s="126">
        <v>1600000</v>
      </c>
      <c r="D62" s="126">
        <v>0</v>
      </c>
      <c r="E62" s="126">
        <v>0</v>
      </c>
      <c r="F62" s="126">
        <v>1600000</v>
      </c>
      <c r="G62" s="126">
        <v>0</v>
      </c>
      <c r="H62" s="126">
        <v>1600000</v>
      </c>
      <c r="I62" s="126">
        <v>0</v>
      </c>
      <c r="J62" s="126">
        <v>0</v>
      </c>
      <c r="K62" s="127">
        <v>0</v>
      </c>
      <c r="L62" s="126">
        <v>0</v>
      </c>
      <c r="M62" s="126">
        <v>0</v>
      </c>
      <c r="N62" s="127">
        <v>0</v>
      </c>
    </row>
    <row r="63" spans="1:14" s="113" customFormat="1" ht="25.5" customHeight="1" x14ac:dyDescent="0.2">
      <c r="A63" s="124" t="s">
        <v>206</v>
      </c>
      <c r="B63" s="125" t="s">
        <v>207</v>
      </c>
      <c r="C63" s="126">
        <v>2500000</v>
      </c>
      <c r="D63" s="126">
        <v>0</v>
      </c>
      <c r="E63" s="126">
        <v>0</v>
      </c>
      <c r="F63" s="126">
        <v>2500000</v>
      </c>
      <c r="G63" s="126">
        <v>0</v>
      </c>
      <c r="H63" s="126">
        <v>2500000</v>
      </c>
      <c r="I63" s="126">
        <v>0</v>
      </c>
      <c r="J63" s="126">
        <v>0</v>
      </c>
      <c r="K63" s="127">
        <v>0</v>
      </c>
      <c r="L63" s="126">
        <v>0</v>
      </c>
      <c r="M63" s="126">
        <v>0</v>
      </c>
      <c r="N63" s="127">
        <v>0</v>
      </c>
    </row>
    <row r="64" spans="1:14" s="113" customFormat="1" ht="17.100000000000001" customHeight="1" x14ac:dyDescent="0.2">
      <c r="A64" s="124" t="s">
        <v>208</v>
      </c>
      <c r="B64" s="125" t="s">
        <v>209</v>
      </c>
      <c r="C64" s="126">
        <v>56476000</v>
      </c>
      <c r="D64" s="126">
        <v>0</v>
      </c>
      <c r="E64" s="126">
        <v>0</v>
      </c>
      <c r="F64" s="126">
        <v>56476000</v>
      </c>
      <c r="G64" s="126">
        <v>0</v>
      </c>
      <c r="H64" s="126">
        <v>56476000</v>
      </c>
      <c r="I64" s="126">
        <v>0</v>
      </c>
      <c r="J64" s="126">
        <v>0</v>
      </c>
      <c r="K64" s="127">
        <v>0</v>
      </c>
      <c r="L64" s="126">
        <v>0</v>
      </c>
      <c r="M64" s="126">
        <v>0</v>
      </c>
      <c r="N64" s="127">
        <v>0</v>
      </c>
    </row>
    <row r="65" spans="1:14" s="113" customFormat="1" ht="25.5" customHeight="1" x14ac:dyDescent="0.2">
      <c r="A65" s="124" t="s">
        <v>210</v>
      </c>
      <c r="B65" s="125" t="s">
        <v>211</v>
      </c>
      <c r="C65" s="126">
        <v>19992000</v>
      </c>
      <c r="D65" s="126">
        <v>0</v>
      </c>
      <c r="E65" s="126">
        <v>0</v>
      </c>
      <c r="F65" s="126">
        <v>19992000</v>
      </c>
      <c r="G65" s="126">
        <v>0</v>
      </c>
      <c r="H65" s="126">
        <v>19992000</v>
      </c>
      <c r="I65" s="126">
        <v>0</v>
      </c>
      <c r="J65" s="126">
        <v>0</v>
      </c>
      <c r="K65" s="127">
        <v>0</v>
      </c>
      <c r="L65" s="126">
        <v>0</v>
      </c>
      <c r="M65" s="126">
        <v>0</v>
      </c>
      <c r="N65" s="127">
        <v>0</v>
      </c>
    </row>
    <row r="66" spans="1:14" s="113" customFormat="1" ht="25.5" customHeight="1" x14ac:dyDescent="0.2">
      <c r="A66" s="124" t="s">
        <v>212</v>
      </c>
      <c r="B66" s="125" t="s">
        <v>213</v>
      </c>
      <c r="C66" s="126">
        <v>8364000</v>
      </c>
      <c r="D66" s="126">
        <v>0</v>
      </c>
      <c r="E66" s="126">
        <v>0</v>
      </c>
      <c r="F66" s="126">
        <v>8364000</v>
      </c>
      <c r="G66" s="126">
        <v>0</v>
      </c>
      <c r="H66" s="126">
        <v>8364000</v>
      </c>
      <c r="I66" s="126">
        <v>0</v>
      </c>
      <c r="J66" s="126">
        <v>0</v>
      </c>
      <c r="K66" s="127">
        <v>0</v>
      </c>
      <c r="L66" s="126">
        <v>0</v>
      </c>
      <c r="M66" s="126">
        <v>0</v>
      </c>
      <c r="N66" s="127">
        <v>0</v>
      </c>
    </row>
    <row r="67" spans="1:14" s="113" customFormat="1" ht="25.5" customHeight="1" x14ac:dyDescent="0.2">
      <c r="A67" s="124" t="s">
        <v>214</v>
      </c>
      <c r="B67" s="125" t="s">
        <v>215</v>
      </c>
      <c r="C67" s="126">
        <v>12500000</v>
      </c>
      <c r="D67" s="126">
        <v>0</v>
      </c>
      <c r="E67" s="126">
        <v>0</v>
      </c>
      <c r="F67" s="126">
        <v>12500000</v>
      </c>
      <c r="G67" s="126">
        <v>0</v>
      </c>
      <c r="H67" s="126">
        <v>12500000</v>
      </c>
      <c r="I67" s="126">
        <v>0</v>
      </c>
      <c r="J67" s="126">
        <v>0</v>
      </c>
      <c r="K67" s="127">
        <v>0</v>
      </c>
      <c r="L67" s="126">
        <v>0</v>
      </c>
      <c r="M67" s="126">
        <v>0</v>
      </c>
      <c r="N67" s="127">
        <v>0</v>
      </c>
    </row>
    <row r="68" spans="1:14" s="113" customFormat="1" ht="17.100000000000001" customHeight="1" x14ac:dyDescent="0.2">
      <c r="A68" s="124" t="s">
        <v>216</v>
      </c>
      <c r="B68" s="125" t="s">
        <v>217</v>
      </c>
      <c r="C68" s="126">
        <v>620000</v>
      </c>
      <c r="D68" s="126">
        <v>0</v>
      </c>
      <c r="E68" s="126">
        <v>0</v>
      </c>
      <c r="F68" s="126">
        <v>620000</v>
      </c>
      <c r="G68" s="126">
        <v>0</v>
      </c>
      <c r="H68" s="126">
        <v>620000</v>
      </c>
      <c r="I68" s="126">
        <v>0</v>
      </c>
      <c r="J68" s="126">
        <v>0</v>
      </c>
      <c r="K68" s="127">
        <v>0</v>
      </c>
      <c r="L68" s="126">
        <v>0</v>
      </c>
      <c r="M68" s="126">
        <v>0</v>
      </c>
      <c r="N68" s="127">
        <v>0</v>
      </c>
    </row>
    <row r="69" spans="1:14" s="113" customFormat="1" ht="17.100000000000001" customHeight="1" x14ac:dyDescent="0.2">
      <c r="A69" s="124" t="s">
        <v>218</v>
      </c>
      <c r="B69" s="125" t="s">
        <v>219</v>
      </c>
      <c r="C69" s="126">
        <v>15000000</v>
      </c>
      <c r="D69" s="126">
        <v>0</v>
      </c>
      <c r="E69" s="126">
        <v>0</v>
      </c>
      <c r="F69" s="126">
        <v>15000000</v>
      </c>
      <c r="G69" s="126">
        <v>0</v>
      </c>
      <c r="H69" s="126">
        <v>15000000</v>
      </c>
      <c r="I69" s="126">
        <v>0</v>
      </c>
      <c r="J69" s="126">
        <v>0</v>
      </c>
      <c r="K69" s="127">
        <v>0</v>
      </c>
      <c r="L69" s="126">
        <v>0</v>
      </c>
      <c r="M69" s="126">
        <v>0</v>
      </c>
      <c r="N69" s="127">
        <v>0</v>
      </c>
    </row>
    <row r="70" spans="1:14" s="113" customFormat="1" ht="17.100000000000001" customHeight="1" x14ac:dyDescent="0.2">
      <c r="A70" s="124" t="s">
        <v>220</v>
      </c>
      <c r="B70" s="125" t="s">
        <v>221</v>
      </c>
      <c r="C70" s="126">
        <v>13170000</v>
      </c>
      <c r="D70" s="126">
        <v>0</v>
      </c>
      <c r="E70" s="126">
        <v>0</v>
      </c>
      <c r="F70" s="126">
        <v>13170000</v>
      </c>
      <c r="G70" s="126">
        <v>0</v>
      </c>
      <c r="H70" s="126">
        <v>13170000</v>
      </c>
      <c r="I70" s="126">
        <v>0</v>
      </c>
      <c r="J70" s="126">
        <v>0</v>
      </c>
      <c r="K70" s="127">
        <v>0</v>
      </c>
      <c r="L70" s="126">
        <v>0</v>
      </c>
      <c r="M70" s="126">
        <v>0</v>
      </c>
      <c r="N70" s="127">
        <v>0</v>
      </c>
    </row>
    <row r="71" spans="1:14" s="113" customFormat="1" ht="17.100000000000001" customHeight="1" x14ac:dyDescent="0.2">
      <c r="A71" s="124" t="s">
        <v>222</v>
      </c>
      <c r="B71" s="125" t="s">
        <v>223</v>
      </c>
      <c r="C71" s="126">
        <v>5040000</v>
      </c>
      <c r="D71" s="126">
        <v>0</v>
      </c>
      <c r="E71" s="126">
        <v>0</v>
      </c>
      <c r="F71" s="126">
        <v>5040000</v>
      </c>
      <c r="G71" s="126">
        <v>0</v>
      </c>
      <c r="H71" s="126">
        <v>5040000</v>
      </c>
      <c r="I71" s="126">
        <v>0</v>
      </c>
      <c r="J71" s="126">
        <v>0</v>
      </c>
      <c r="K71" s="127">
        <v>0</v>
      </c>
      <c r="L71" s="126">
        <v>0</v>
      </c>
      <c r="M71" s="126">
        <v>0</v>
      </c>
      <c r="N71" s="127">
        <v>0</v>
      </c>
    </row>
    <row r="72" spans="1:14" s="113" customFormat="1" ht="17.100000000000001" customHeight="1" x14ac:dyDescent="0.2">
      <c r="A72" s="124" t="s">
        <v>224</v>
      </c>
      <c r="B72" s="125" t="s">
        <v>225</v>
      </c>
      <c r="C72" s="126">
        <v>3130000</v>
      </c>
      <c r="D72" s="126">
        <v>0</v>
      </c>
      <c r="E72" s="126">
        <v>0</v>
      </c>
      <c r="F72" s="126">
        <v>3130000</v>
      </c>
      <c r="G72" s="126">
        <v>0</v>
      </c>
      <c r="H72" s="126">
        <v>3130000</v>
      </c>
      <c r="I72" s="126">
        <v>0</v>
      </c>
      <c r="J72" s="126">
        <v>0</v>
      </c>
      <c r="K72" s="127">
        <v>0</v>
      </c>
      <c r="L72" s="126">
        <v>0</v>
      </c>
      <c r="M72" s="126">
        <v>0</v>
      </c>
      <c r="N72" s="127">
        <v>0</v>
      </c>
    </row>
    <row r="73" spans="1:14" s="113" customFormat="1" ht="17.100000000000001" customHeight="1" x14ac:dyDescent="0.2">
      <c r="A73" s="124" t="s">
        <v>226</v>
      </c>
      <c r="B73" s="125" t="s">
        <v>227</v>
      </c>
      <c r="C73" s="126">
        <v>5000000</v>
      </c>
      <c r="D73" s="126">
        <v>0</v>
      </c>
      <c r="E73" s="126">
        <v>0</v>
      </c>
      <c r="F73" s="126">
        <v>5000000</v>
      </c>
      <c r="G73" s="126">
        <v>0</v>
      </c>
      <c r="H73" s="126">
        <v>5000000</v>
      </c>
      <c r="I73" s="126">
        <v>0</v>
      </c>
      <c r="J73" s="126">
        <v>0</v>
      </c>
      <c r="K73" s="127">
        <v>0</v>
      </c>
      <c r="L73" s="126">
        <v>0</v>
      </c>
      <c r="M73" s="126">
        <v>0</v>
      </c>
      <c r="N73" s="127">
        <v>0</v>
      </c>
    </row>
    <row r="74" spans="1:14" s="113" customFormat="1" ht="25.5" customHeight="1" x14ac:dyDescent="0.2">
      <c r="A74" s="124" t="s">
        <v>228</v>
      </c>
      <c r="B74" s="125" t="s">
        <v>229</v>
      </c>
      <c r="C74" s="126">
        <v>159809000</v>
      </c>
      <c r="D74" s="126">
        <v>2000000</v>
      </c>
      <c r="E74" s="126">
        <v>2000000</v>
      </c>
      <c r="F74" s="126">
        <v>161809000</v>
      </c>
      <c r="G74" s="126">
        <v>0</v>
      </c>
      <c r="H74" s="126">
        <v>161809000</v>
      </c>
      <c r="I74" s="126">
        <v>132604</v>
      </c>
      <c r="J74" s="126">
        <v>2570330</v>
      </c>
      <c r="K74" s="127">
        <v>1.5884963135548699E-2</v>
      </c>
      <c r="L74" s="126">
        <v>132604</v>
      </c>
      <c r="M74" s="126">
        <v>2570330</v>
      </c>
      <c r="N74" s="127">
        <v>1.5884963135548699E-2</v>
      </c>
    </row>
    <row r="75" spans="1:14" s="113" customFormat="1" ht="25.5" customHeight="1" x14ac:dyDescent="0.2">
      <c r="A75" s="124" t="s">
        <v>230</v>
      </c>
      <c r="B75" s="125" t="s">
        <v>231</v>
      </c>
      <c r="C75" s="126">
        <v>4524000</v>
      </c>
      <c r="D75" s="126">
        <v>0</v>
      </c>
      <c r="E75" s="126">
        <v>0</v>
      </c>
      <c r="F75" s="126">
        <v>4524000</v>
      </c>
      <c r="G75" s="126">
        <v>0</v>
      </c>
      <c r="H75" s="126">
        <v>4524000</v>
      </c>
      <c r="I75" s="126">
        <v>0</v>
      </c>
      <c r="J75" s="126">
        <v>0</v>
      </c>
      <c r="K75" s="127">
        <v>0</v>
      </c>
      <c r="L75" s="126">
        <v>0</v>
      </c>
      <c r="M75" s="126">
        <v>0</v>
      </c>
      <c r="N75" s="127">
        <v>0</v>
      </c>
    </row>
    <row r="76" spans="1:14" s="113" customFormat="1" ht="17.100000000000001" customHeight="1" x14ac:dyDescent="0.2">
      <c r="A76" s="124" t="s">
        <v>232</v>
      </c>
      <c r="B76" s="125" t="s">
        <v>233</v>
      </c>
      <c r="C76" s="126">
        <v>2500000</v>
      </c>
      <c r="D76" s="126">
        <v>0</v>
      </c>
      <c r="E76" s="126">
        <v>0</v>
      </c>
      <c r="F76" s="126">
        <v>2500000</v>
      </c>
      <c r="G76" s="126">
        <v>0</v>
      </c>
      <c r="H76" s="126">
        <v>2500000</v>
      </c>
      <c r="I76" s="126">
        <v>0</v>
      </c>
      <c r="J76" s="126">
        <v>0</v>
      </c>
      <c r="K76" s="127">
        <v>0</v>
      </c>
      <c r="L76" s="126">
        <v>0</v>
      </c>
      <c r="M76" s="126">
        <v>0</v>
      </c>
      <c r="N76" s="127">
        <v>0</v>
      </c>
    </row>
    <row r="77" spans="1:14" s="113" customFormat="1" ht="17.100000000000001" customHeight="1" x14ac:dyDescent="0.2">
      <c r="A77" s="124" t="s">
        <v>234</v>
      </c>
      <c r="B77" s="125" t="s">
        <v>235</v>
      </c>
      <c r="C77" s="126">
        <v>180000</v>
      </c>
      <c r="D77" s="126">
        <v>0</v>
      </c>
      <c r="E77" s="126">
        <v>0</v>
      </c>
      <c r="F77" s="126">
        <v>180000</v>
      </c>
      <c r="G77" s="126">
        <v>0</v>
      </c>
      <c r="H77" s="126">
        <v>180000</v>
      </c>
      <c r="I77" s="126">
        <v>0</v>
      </c>
      <c r="J77" s="126">
        <v>0</v>
      </c>
      <c r="K77" s="127">
        <v>0</v>
      </c>
      <c r="L77" s="126">
        <v>0</v>
      </c>
      <c r="M77" s="126">
        <v>0</v>
      </c>
      <c r="N77" s="127">
        <v>0</v>
      </c>
    </row>
    <row r="78" spans="1:14" s="113" customFormat="1" ht="17.100000000000001" customHeight="1" x14ac:dyDescent="0.2">
      <c r="A78" s="124" t="s">
        <v>236</v>
      </c>
      <c r="B78" s="125" t="s">
        <v>237</v>
      </c>
      <c r="C78" s="126">
        <v>44000</v>
      </c>
      <c r="D78" s="126">
        <v>0</v>
      </c>
      <c r="E78" s="126">
        <v>0</v>
      </c>
      <c r="F78" s="126">
        <v>44000</v>
      </c>
      <c r="G78" s="126">
        <v>0</v>
      </c>
      <c r="H78" s="126">
        <v>44000</v>
      </c>
      <c r="I78" s="126">
        <v>0</v>
      </c>
      <c r="J78" s="126">
        <v>0</v>
      </c>
      <c r="K78" s="127">
        <v>0</v>
      </c>
      <c r="L78" s="126">
        <v>0</v>
      </c>
      <c r="M78" s="126">
        <v>0</v>
      </c>
      <c r="N78" s="127">
        <v>0</v>
      </c>
    </row>
    <row r="79" spans="1:14" s="113" customFormat="1" ht="17.100000000000001" customHeight="1" x14ac:dyDescent="0.2">
      <c r="A79" s="124" t="s">
        <v>238</v>
      </c>
      <c r="B79" s="125" t="s">
        <v>239</v>
      </c>
      <c r="C79" s="126">
        <v>1800000</v>
      </c>
      <c r="D79" s="126">
        <v>0</v>
      </c>
      <c r="E79" s="126">
        <v>0</v>
      </c>
      <c r="F79" s="126">
        <v>1800000</v>
      </c>
      <c r="G79" s="126">
        <v>0</v>
      </c>
      <c r="H79" s="126">
        <v>1800000</v>
      </c>
      <c r="I79" s="126">
        <v>0</v>
      </c>
      <c r="J79" s="126">
        <v>0</v>
      </c>
      <c r="K79" s="127">
        <v>0</v>
      </c>
      <c r="L79" s="126">
        <v>0</v>
      </c>
      <c r="M79" s="126">
        <v>0</v>
      </c>
      <c r="N79" s="127">
        <v>0</v>
      </c>
    </row>
    <row r="80" spans="1:14" s="113" customFormat="1" ht="25.5" customHeight="1" x14ac:dyDescent="0.2">
      <c r="A80" s="124" t="s">
        <v>240</v>
      </c>
      <c r="B80" s="125" t="s">
        <v>241</v>
      </c>
      <c r="C80" s="126">
        <v>107460000</v>
      </c>
      <c r="D80" s="126">
        <v>0</v>
      </c>
      <c r="E80" s="126">
        <v>0</v>
      </c>
      <c r="F80" s="126">
        <v>107460000</v>
      </c>
      <c r="G80" s="126">
        <v>0</v>
      </c>
      <c r="H80" s="126">
        <v>107460000</v>
      </c>
      <c r="I80" s="126">
        <v>132604</v>
      </c>
      <c r="J80" s="126">
        <v>2132604</v>
      </c>
      <c r="K80" s="127">
        <v>1.9845561139028502E-2</v>
      </c>
      <c r="L80" s="126">
        <v>132604</v>
      </c>
      <c r="M80" s="126">
        <v>2132604</v>
      </c>
      <c r="N80" s="127">
        <v>1.9845561139028502E-2</v>
      </c>
    </row>
    <row r="81" spans="1:14" s="113" customFormat="1" ht="25.5" customHeight="1" x14ac:dyDescent="0.2">
      <c r="A81" s="124" t="s">
        <v>242</v>
      </c>
      <c r="B81" s="125" t="s">
        <v>243</v>
      </c>
      <c r="C81" s="126">
        <v>96768000</v>
      </c>
      <c r="D81" s="126">
        <v>0</v>
      </c>
      <c r="E81" s="126">
        <v>0</v>
      </c>
      <c r="F81" s="126">
        <v>96768000</v>
      </c>
      <c r="G81" s="126">
        <v>0</v>
      </c>
      <c r="H81" s="126">
        <v>96768000</v>
      </c>
      <c r="I81" s="126">
        <v>132604</v>
      </c>
      <c r="J81" s="126">
        <v>2132604</v>
      </c>
      <c r="K81" s="127">
        <v>2.2038318452380998E-2</v>
      </c>
      <c r="L81" s="126">
        <v>132604</v>
      </c>
      <c r="M81" s="126">
        <v>2132604</v>
      </c>
      <c r="N81" s="127">
        <v>2.2038318452380998E-2</v>
      </c>
    </row>
    <row r="82" spans="1:14" s="113" customFormat="1" ht="17.100000000000001" customHeight="1" x14ac:dyDescent="0.2">
      <c r="A82" s="124" t="s">
        <v>244</v>
      </c>
      <c r="B82" s="125" t="s">
        <v>245</v>
      </c>
      <c r="C82" s="126">
        <v>10692000</v>
      </c>
      <c r="D82" s="126">
        <v>0</v>
      </c>
      <c r="E82" s="126">
        <v>0</v>
      </c>
      <c r="F82" s="126">
        <v>10692000</v>
      </c>
      <c r="G82" s="126">
        <v>0</v>
      </c>
      <c r="H82" s="126">
        <v>10692000</v>
      </c>
      <c r="I82" s="126">
        <v>0</v>
      </c>
      <c r="J82" s="126">
        <v>0</v>
      </c>
      <c r="K82" s="127">
        <v>0</v>
      </c>
      <c r="L82" s="126">
        <v>0</v>
      </c>
      <c r="M82" s="126">
        <v>0</v>
      </c>
      <c r="N82" s="127">
        <v>0</v>
      </c>
    </row>
    <row r="83" spans="1:14" s="113" customFormat="1" ht="17.100000000000001" customHeight="1" x14ac:dyDescent="0.2">
      <c r="A83" s="124" t="s">
        <v>246</v>
      </c>
      <c r="B83" s="125" t="s">
        <v>247</v>
      </c>
      <c r="C83" s="126">
        <v>2100000</v>
      </c>
      <c r="D83" s="126">
        <v>0</v>
      </c>
      <c r="E83" s="126">
        <v>0</v>
      </c>
      <c r="F83" s="126">
        <v>2100000</v>
      </c>
      <c r="G83" s="126">
        <v>0</v>
      </c>
      <c r="H83" s="126">
        <v>2100000</v>
      </c>
      <c r="I83" s="126">
        <v>0</v>
      </c>
      <c r="J83" s="126">
        <v>437726</v>
      </c>
      <c r="K83" s="127">
        <v>0.208440952380952</v>
      </c>
      <c r="L83" s="126">
        <v>0</v>
      </c>
      <c r="M83" s="126">
        <v>437726</v>
      </c>
      <c r="N83" s="127">
        <v>0.208440952380952</v>
      </c>
    </row>
    <row r="84" spans="1:14" s="113" customFormat="1" ht="17.100000000000001" customHeight="1" x14ac:dyDescent="0.2">
      <c r="A84" s="124" t="s">
        <v>248</v>
      </c>
      <c r="B84" s="125" t="s">
        <v>249</v>
      </c>
      <c r="C84" s="126">
        <v>2100000</v>
      </c>
      <c r="D84" s="126">
        <v>0</v>
      </c>
      <c r="E84" s="126">
        <v>0</v>
      </c>
      <c r="F84" s="126">
        <v>2100000</v>
      </c>
      <c r="G84" s="126">
        <v>0</v>
      </c>
      <c r="H84" s="126">
        <v>2100000</v>
      </c>
      <c r="I84" s="126">
        <v>0</v>
      </c>
      <c r="J84" s="126">
        <v>437726</v>
      </c>
      <c r="K84" s="127">
        <v>0.208440952380952</v>
      </c>
      <c r="L84" s="126">
        <v>0</v>
      </c>
      <c r="M84" s="126">
        <v>437726</v>
      </c>
      <c r="N84" s="127">
        <v>0.208440952380952</v>
      </c>
    </row>
    <row r="85" spans="1:14" s="113" customFormat="1" ht="25.5" customHeight="1" x14ac:dyDescent="0.2">
      <c r="A85" s="124" t="s">
        <v>250</v>
      </c>
      <c r="B85" s="125" t="s">
        <v>251</v>
      </c>
      <c r="C85" s="126">
        <v>34000000</v>
      </c>
      <c r="D85" s="126">
        <v>0</v>
      </c>
      <c r="E85" s="126">
        <v>0</v>
      </c>
      <c r="F85" s="126">
        <v>34000000</v>
      </c>
      <c r="G85" s="126">
        <v>0</v>
      </c>
      <c r="H85" s="126">
        <v>34000000</v>
      </c>
      <c r="I85" s="126">
        <v>0</v>
      </c>
      <c r="J85" s="126">
        <v>0</v>
      </c>
      <c r="K85" s="127">
        <v>0</v>
      </c>
      <c r="L85" s="126">
        <v>0</v>
      </c>
      <c r="M85" s="126">
        <v>0</v>
      </c>
      <c r="N85" s="127">
        <v>0</v>
      </c>
    </row>
    <row r="86" spans="1:14" s="113" customFormat="1" ht="17.100000000000001" customHeight="1" x14ac:dyDescent="0.2">
      <c r="A86" s="124" t="s">
        <v>252</v>
      </c>
      <c r="B86" s="125" t="s">
        <v>253</v>
      </c>
      <c r="C86" s="126">
        <v>8000000</v>
      </c>
      <c r="D86" s="126">
        <v>0</v>
      </c>
      <c r="E86" s="126">
        <v>0</v>
      </c>
      <c r="F86" s="126">
        <v>8000000</v>
      </c>
      <c r="G86" s="126">
        <v>0</v>
      </c>
      <c r="H86" s="126">
        <v>8000000</v>
      </c>
      <c r="I86" s="126">
        <v>0</v>
      </c>
      <c r="J86" s="126">
        <v>0</v>
      </c>
      <c r="K86" s="127">
        <v>0</v>
      </c>
      <c r="L86" s="126">
        <v>0</v>
      </c>
      <c r="M86" s="126">
        <v>0</v>
      </c>
      <c r="N86" s="127">
        <v>0</v>
      </c>
    </row>
    <row r="87" spans="1:14" s="113" customFormat="1" ht="17.100000000000001" customHeight="1" x14ac:dyDescent="0.2">
      <c r="A87" s="124" t="s">
        <v>254</v>
      </c>
      <c r="B87" s="125" t="s">
        <v>255</v>
      </c>
      <c r="C87" s="126">
        <v>26000000</v>
      </c>
      <c r="D87" s="126">
        <v>0</v>
      </c>
      <c r="E87" s="126">
        <v>0</v>
      </c>
      <c r="F87" s="126">
        <v>26000000</v>
      </c>
      <c r="G87" s="126">
        <v>0</v>
      </c>
      <c r="H87" s="126">
        <v>26000000</v>
      </c>
      <c r="I87" s="126">
        <v>0</v>
      </c>
      <c r="J87" s="126">
        <v>0</v>
      </c>
      <c r="K87" s="127">
        <v>0</v>
      </c>
      <c r="L87" s="126">
        <v>0</v>
      </c>
      <c r="M87" s="126">
        <v>0</v>
      </c>
      <c r="N87" s="127">
        <v>0</v>
      </c>
    </row>
    <row r="88" spans="1:14" s="113" customFormat="1" ht="17.100000000000001" customHeight="1" x14ac:dyDescent="0.2">
      <c r="A88" s="124" t="s">
        <v>256</v>
      </c>
      <c r="B88" s="125" t="s">
        <v>257</v>
      </c>
      <c r="C88" s="126">
        <v>2300000</v>
      </c>
      <c r="D88" s="126">
        <v>2000000</v>
      </c>
      <c r="E88" s="126">
        <v>2000000</v>
      </c>
      <c r="F88" s="126">
        <v>4300000</v>
      </c>
      <c r="G88" s="126">
        <v>0</v>
      </c>
      <c r="H88" s="126">
        <v>4300000</v>
      </c>
      <c r="I88" s="126">
        <v>0</v>
      </c>
      <c r="J88" s="126">
        <v>0</v>
      </c>
      <c r="K88" s="127">
        <v>0</v>
      </c>
      <c r="L88" s="126">
        <v>0</v>
      </c>
      <c r="M88" s="126">
        <v>0</v>
      </c>
      <c r="N88" s="127">
        <v>0</v>
      </c>
    </row>
    <row r="89" spans="1:14" s="113" customFormat="1" ht="17.100000000000001" customHeight="1" x14ac:dyDescent="0.2">
      <c r="A89" s="124" t="s">
        <v>258</v>
      </c>
      <c r="B89" s="125" t="s">
        <v>259</v>
      </c>
      <c r="C89" s="126">
        <v>1000000</v>
      </c>
      <c r="D89" s="126">
        <v>0</v>
      </c>
      <c r="E89" s="126">
        <v>0</v>
      </c>
      <c r="F89" s="126">
        <v>1000000</v>
      </c>
      <c r="G89" s="126">
        <v>0</v>
      </c>
      <c r="H89" s="126">
        <v>1000000</v>
      </c>
      <c r="I89" s="126">
        <v>0</v>
      </c>
      <c r="J89" s="126">
        <v>0</v>
      </c>
      <c r="K89" s="127">
        <v>0</v>
      </c>
      <c r="L89" s="126">
        <v>0</v>
      </c>
      <c r="M89" s="126">
        <v>0</v>
      </c>
      <c r="N89" s="127">
        <v>0</v>
      </c>
    </row>
    <row r="90" spans="1:14" s="113" customFormat="1" ht="25.5" customHeight="1" x14ac:dyDescent="0.2">
      <c r="A90" s="124" t="s">
        <v>260</v>
      </c>
      <c r="B90" s="125" t="s">
        <v>261</v>
      </c>
      <c r="C90" s="126">
        <v>0</v>
      </c>
      <c r="D90" s="126">
        <v>2000000</v>
      </c>
      <c r="E90" s="126">
        <v>2000000</v>
      </c>
      <c r="F90" s="126">
        <v>2000000</v>
      </c>
      <c r="G90" s="126">
        <v>0</v>
      </c>
      <c r="H90" s="126">
        <v>2000000</v>
      </c>
      <c r="I90" s="126">
        <v>0</v>
      </c>
      <c r="J90" s="126">
        <v>0</v>
      </c>
      <c r="K90" s="127">
        <v>0</v>
      </c>
      <c r="L90" s="126">
        <v>0</v>
      </c>
      <c r="M90" s="126">
        <v>0</v>
      </c>
      <c r="N90" s="127">
        <v>0</v>
      </c>
    </row>
    <row r="91" spans="1:14" s="113" customFormat="1" ht="17.100000000000001" customHeight="1" x14ac:dyDescent="0.2">
      <c r="A91" s="124" t="s">
        <v>262</v>
      </c>
      <c r="B91" s="125" t="s">
        <v>263</v>
      </c>
      <c r="C91" s="126">
        <v>100000</v>
      </c>
      <c r="D91" s="126">
        <v>0</v>
      </c>
      <c r="E91" s="126">
        <v>0</v>
      </c>
      <c r="F91" s="126">
        <v>100000</v>
      </c>
      <c r="G91" s="126">
        <v>0</v>
      </c>
      <c r="H91" s="126">
        <v>100000</v>
      </c>
      <c r="I91" s="126">
        <v>0</v>
      </c>
      <c r="J91" s="126">
        <v>0</v>
      </c>
      <c r="K91" s="127">
        <v>0</v>
      </c>
      <c r="L91" s="126">
        <v>0</v>
      </c>
      <c r="M91" s="126">
        <v>0</v>
      </c>
      <c r="N91" s="127">
        <v>0</v>
      </c>
    </row>
    <row r="92" spans="1:14" s="113" customFormat="1" ht="17.100000000000001" customHeight="1" x14ac:dyDescent="0.2">
      <c r="A92" s="124" t="s">
        <v>264</v>
      </c>
      <c r="B92" s="125" t="s">
        <v>265</v>
      </c>
      <c r="C92" s="126">
        <v>1200000</v>
      </c>
      <c r="D92" s="126">
        <v>0</v>
      </c>
      <c r="E92" s="126">
        <v>0</v>
      </c>
      <c r="F92" s="126">
        <v>1200000</v>
      </c>
      <c r="G92" s="126">
        <v>0</v>
      </c>
      <c r="H92" s="126">
        <v>1200000</v>
      </c>
      <c r="I92" s="126">
        <v>0</v>
      </c>
      <c r="J92" s="126">
        <v>0</v>
      </c>
      <c r="K92" s="127">
        <v>0</v>
      </c>
      <c r="L92" s="126">
        <v>0</v>
      </c>
      <c r="M92" s="126">
        <v>0</v>
      </c>
      <c r="N92" s="127">
        <v>0</v>
      </c>
    </row>
    <row r="93" spans="1:14" s="113" customFormat="1" ht="25.5" customHeight="1" x14ac:dyDescent="0.2">
      <c r="A93" s="124" t="s">
        <v>266</v>
      </c>
      <c r="B93" s="125" t="s">
        <v>267</v>
      </c>
      <c r="C93" s="126">
        <v>1400000</v>
      </c>
      <c r="D93" s="126">
        <v>0</v>
      </c>
      <c r="E93" s="126">
        <v>0</v>
      </c>
      <c r="F93" s="126">
        <v>1400000</v>
      </c>
      <c r="G93" s="126">
        <v>0</v>
      </c>
      <c r="H93" s="126">
        <v>1400000</v>
      </c>
      <c r="I93" s="126">
        <v>0</v>
      </c>
      <c r="J93" s="126">
        <v>0</v>
      </c>
      <c r="K93" s="127">
        <v>0</v>
      </c>
      <c r="L93" s="126">
        <v>0</v>
      </c>
      <c r="M93" s="126">
        <v>0</v>
      </c>
      <c r="N93" s="127">
        <v>0</v>
      </c>
    </row>
    <row r="94" spans="1:14" s="113" customFormat="1" ht="17.100000000000001" customHeight="1" x14ac:dyDescent="0.2">
      <c r="A94" s="124" t="s">
        <v>268</v>
      </c>
      <c r="B94" s="125" t="s">
        <v>269</v>
      </c>
      <c r="C94" s="126">
        <v>200000</v>
      </c>
      <c r="D94" s="126">
        <v>0</v>
      </c>
      <c r="E94" s="126">
        <v>0</v>
      </c>
      <c r="F94" s="126">
        <v>200000</v>
      </c>
      <c r="G94" s="126">
        <v>0</v>
      </c>
      <c r="H94" s="126">
        <v>200000</v>
      </c>
      <c r="I94" s="126">
        <v>0</v>
      </c>
      <c r="J94" s="126">
        <v>0</v>
      </c>
      <c r="K94" s="127">
        <v>0</v>
      </c>
      <c r="L94" s="126">
        <v>0</v>
      </c>
      <c r="M94" s="126">
        <v>0</v>
      </c>
      <c r="N94" s="127">
        <v>0</v>
      </c>
    </row>
    <row r="95" spans="1:14" s="113" customFormat="1" ht="17.100000000000001" customHeight="1" x14ac:dyDescent="0.2">
      <c r="A95" s="124" t="s">
        <v>270</v>
      </c>
      <c r="B95" s="125" t="s">
        <v>271</v>
      </c>
      <c r="C95" s="126">
        <v>1200000</v>
      </c>
      <c r="D95" s="126">
        <v>0</v>
      </c>
      <c r="E95" s="126">
        <v>0</v>
      </c>
      <c r="F95" s="126">
        <v>1200000</v>
      </c>
      <c r="G95" s="126">
        <v>0</v>
      </c>
      <c r="H95" s="126">
        <v>1200000</v>
      </c>
      <c r="I95" s="126">
        <v>0</v>
      </c>
      <c r="J95" s="126">
        <v>0</v>
      </c>
      <c r="K95" s="127">
        <v>0</v>
      </c>
      <c r="L95" s="126">
        <v>0</v>
      </c>
      <c r="M95" s="126">
        <v>0</v>
      </c>
      <c r="N95" s="127">
        <v>0</v>
      </c>
    </row>
    <row r="96" spans="1:14" s="113" customFormat="1" ht="17.100000000000001" customHeight="1" x14ac:dyDescent="0.2">
      <c r="A96" s="124" t="s">
        <v>272</v>
      </c>
      <c r="B96" s="125" t="s">
        <v>273</v>
      </c>
      <c r="C96" s="126">
        <v>8025000</v>
      </c>
      <c r="D96" s="126">
        <v>0</v>
      </c>
      <c r="E96" s="126">
        <v>0</v>
      </c>
      <c r="F96" s="126">
        <v>8025000</v>
      </c>
      <c r="G96" s="126">
        <v>0</v>
      </c>
      <c r="H96" s="126">
        <v>8025000</v>
      </c>
      <c r="I96" s="126">
        <v>0</v>
      </c>
      <c r="J96" s="126">
        <v>0</v>
      </c>
      <c r="K96" s="127">
        <v>0</v>
      </c>
      <c r="L96" s="126">
        <v>0</v>
      </c>
      <c r="M96" s="126">
        <v>0</v>
      </c>
      <c r="N96" s="127">
        <v>0</v>
      </c>
    </row>
    <row r="97" spans="1:14" s="113" customFormat="1" ht="17.100000000000001" customHeight="1" x14ac:dyDescent="0.2">
      <c r="A97" s="124" t="s">
        <v>274</v>
      </c>
      <c r="B97" s="125" t="s">
        <v>275</v>
      </c>
      <c r="C97" s="126">
        <v>2500000</v>
      </c>
      <c r="D97" s="126">
        <v>0</v>
      </c>
      <c r="E97" s="126">
        <v>0</v>
      </c>
      <c r="F97" s="126">
        <v>2500000</v>
      </c>
      <c r="G97" s="126">
        <v>0</v>
      </c>
      <c r="H97" s="126">
        <v>2500000</v>
      </c>
      <c r="I97" s="126">
        <v>0</v>
      </c>
      <c r="J97" s="126">
        <v>0</v>
      </c>
      <c r="K97" s="127">
        <v>0</v>
      </c>
      <c r="L97" s="126">
        <v>0</v>
      </c>
      <c r="M97" s="126">
        <v>0</v>
      </c>
      <c r="N97" s="127">
        <v>0</v>
      </c>
    </row>
    <row r="98" spans="1:14" s="113" customFormat="1" ht="17.100000000000001" customHeight="1" x14ac:dyDescent="0.2">
      <c r="A98" s="124" t="s">
        <v>276</v>
      </c>
      <c r="B98" s="125" t="s">
        <v>277</v>
      </c>
      <c r="C98" s="126">
        <v>600000</v>
      </c>
      <c r="D98" s="126">
        <v>0</v>
      </c>
      <c r="E98" s="126">
        <v>0</v>
      </c>
      <c r="F98" s="126">
        <v>600000</v>
      </c>
      <c r="G98" s="126">
        <v>0</v>
      </c>
      <c r="H98" s="126">
        <v>600000</v>
      </c>
      <c r="I98" s="126">
        <v>0</v>
      </c>
      <c r="J98" s="126">
        <v>0</v>
      </c>
      <c r="K98" s="127">
        <v>0</v>
      </c>
      <c r="L98" s="126">
        <v>0</v>
      </c>
      <c r="M98" s="126">
        <v>0</v>
      </c>
      <c r="N98" s="127">
        <v>0</v>
      </c>
    </row>
    <row r="99" spans="1:14" s="113" customFormat="1" ht="17.100000000000001" customHeight="1" x14ac:dyDescent="0.2">
      <c r="A99" s="124" t="s">
        <v>278</v>
      </c>
      <c r="B99" s="125" t="s">
        <v>279</v>
      </c>
      <c r="C99" s="126">
        <v>1250000</v>
      </c>
      <c r="D99" s="126">
        <v>0</v>
      </c>
      <c r="E99" s="126">
        <v>0</v>
      </c>
      <c r="F99" s="126">
        <v>1250000</v>
      </c>
      <c r="G99" s="126">
        <v>0</v>
      </c>
      <c r="H99" s="126">
        <v>1250000</v>
      </c>
      <c r="I99" s="126">
        <v>0</v>
      </c>
      <c r="J99" s="126">
        <v>0</v>
      </c>
      <c r="K99" s="127">
        <v>0</v>
      </c>
      <c r="L99" s="126">
        <v>0</v>
      </c>
      <c r="M99" s="126">
        <v>0</v>
      </c>
      <c r="N99" s="127">
        <v>0</v>
      </c>
    </row>
    <row r="100" spans="1:14" s="113" customFormat="1" ht="17.100000000000001" customHeight="1" x14ac:dyDescent="0.2">
      <c r="A100" s="124" t="s">
        <v>280</v>
      </c>
      <c r="B100" s="125" t="s">
        <v>281</v>
      </c>
      <c r="C100" s="126">
        <v>525000</v>
      </c>
      <c r="D100" s="126">
        <v>0</v>
      </c>
      <c r="E100" s="126">
        <v>0</v>
      </c>
      <c r="F100" s="126">
        <v>525000</v>
      </c>
      <c r="G100" s="126">
        <v>0</v>
      </c>
      <c r="H100" s="126">
        <v>525000</v>
      </c>
      <c r="I100" s="126">
        <v>0</v>
      </c>
      <c r="J100" s="126">
        <v>0</v>
      </c>
      <c r="K100" s="127">
        <v>0</v>
      </c>
      <c r="L100" s="126">
        <v>0</v>
      </c>
      <c r="M100" s="126">
        <v>0</v>
      </c>
      <c r="N100" s="127">
        <v>0</v>
      </c>
    </row>
    <row r="101" spans="1:14" s="113" customFormat="1" ht="17.100000000000001" customHeight="1" x14ac:dyDescent="0.2">
      <c r="A101" s="124" t="s">
        <v>282</v>
      </c>
      <c r="B101" s="125" t="s">
        <v>283</v>
      </c>
      <c r="C101" s="126">
        <v>450000</v>
      </c>
      <c r="D101" s="126">
        <v>0</v>
      </c>
      <c r="E101" s="126">
        <v>0</v>
      </c>
      <c r="F101" s="126">
        <v>450000</v>
      </c>
      <c r="G101" s="126">
        <v>0</v>
      </c>
      <c r="H101" s="126">
        <v>450000</v>
      </c>
      <c r="I101" s="126">
        <v>0</v>
      </c>
      <c r="J101" s="126">
        <v>0</v>
      </c>
      <c r="K101" s="127">
        <v>0</v>
      </c>
      <c r="L101" s="126">
        <v>0</v>
      </c>
      <c r="M101" s="126">
        <v>0</v>
      </c>
      <c r="N101" s="127">
        <v>0</v>
      </c>
    </row>
    <row r="102" spans="1:14" s="113" customFormat="1" ht="17.100000000000001" customHeight="1" x14ac:dyDescent="0.2">
      <c r="A102" s="124" t="s">
        <v>284</v>
      </c>
      <c r="B102" s="125" t="s">
        <v>285</v>
      </c>
      <c r="C102" s="126">
        <v>2700000</v>
      </c>
      <c r="D102" s="126">
        <v>0</v>
      </c>
      <c r="E102" s="126">
        <v>0</v>
      </c>
      <c r="F102" s="126">
        <v>2700000</v>
      </c>
      <c r="G102" s="126">
        <v>0</v>
      </c>
      <c r="H102" s="126">
        <v>2700000</v>
      </c>
      <c r="I102" s="126">
        <v>0</v>
      </c>
      <c r="J102" s="126">
        <v>0</v>
      </c>
      <c r="K102" s="127">
        <v>0</v>
      </c>
      <c r="L102" s="126">
        <v>0</v>
      </c>
      <c r="M102" s="126">
        <v>0</v>
      </c>
      <c r="N102" s="127">
        <v>0</v>
      </c>
    </row>
    <row r="103" spans="1:14" s="113" customFormat="1" ht="17.100000000000001" customHeight="1" x14ac:dyDescent="0.2">
      <c r="A103" s="124" t="s">
        <v>286</v>
      </c>
      <c r="B103" s="125" t="s">
        <v>287</v>
      </c>
      <c r="C103" s="126">
        <v>11120000</v>
      </c>
      <c r="D103" s="126">
        <v>14900000</v>
      </c>
      <c r="E103" s="126">
        <v>17900000</v>
      </c>
      <c r="F103" s="126">
        <v>29020000</v>
      </c>
      <c r="G103" s="126">
        <v>0</v>
      </c>
      <c r="H103" s="126">
        <v>29020000</v>
      </c>
      <c r="I103" s="126">
        <v>14981295</v>
      </c>
      <c r="J103" s="126">
        <v>18070288</v>
      </c>
      <c r="K103" s="127">
        <v>0.62268394210889</v>
      </c>
      <c r="L103" s="126">
        <v>249095</v>
      </c>
      <c r="M103" s="126">
        <v>3338088</v>
      </c>
      <c r="N103" s="127">
        <v>0.115027153687112</v>
      </c>
    </row>
    <row r="104" spans="1:14" s="113" customFormat="1" ht="25.5" customHeight="1" x14ac:dyDescent="0.2">
      <c r="A104" s="124" t="s">
        <v>288</v>
      </c>
      <c r="B104" s="125" t="s">
        <v>289</v>
      </c>
      <c r="C104" s="126">
        <v>2000000</v>
      </c>
      <c r="D104" s="126">
        <v>0</v>
      </c>
      <c r="E104" s="126">
        <v>0</v>
      </c>
      <c r="F104" s="126">
        <v>2000000</v>
      </c>
      <c r="G104" s="126">
        <v>0</v>
      </c>
      <c r="H104" s="126">
        <v>2000000</v>
      </c>
      <c r="I104" s="126">
        <v>249095</v>
      </c>
      <c r="J104" s="126">
        <v>2000000</v>
      </c>
      <c r="K104" s="127">
        <v>1</v>
      </c>
      <c r="L104" s="126">
        <v>249095</v>
      </c>
      <c r="M104" s="126">
        <v>2000000</v>
      </c>
      <c r="N104" s="127">
        <v>1</v>
      </c>
    </row>
    <row r="105" spans="1:14" s="113" customFormat="1" ht="17.100000000000001" customHeight="1" x14ac:dyDescent="0.2">
      <c r="A105" s="124" t="s">
        <v>290</v>
      </c>
      <c r="B105" s="125" t="s">
        <v>291</v>
      </c>
      <c r="C105" s="126">
        <v>2000000</v>
      </c>
      <c r="D105" s="126">
        <v>0</v>
      </c>
      <c r="E105" s="126">
        <v>0</v>
      </c>
      <c r="F105" s="126">
        <v>2000000</v>
      </c>
      <c r="G105" s="126">
        <v>0</v>
      </c>
      <c r="H105" s="126">
        <v>2000000</v>
      </c>
      <c r="I105" s="126">
        <v>249095</v>
      </c>
      <c r="J105" s="126">
        <v>2000000</v>
      </c>
      <c r="K105" s="127">
        <v>1</v>
      </c>
      <c r="L105" s="126">
        <v>249095</v>
      </c>
      <c r="M105" s="126">
        <v>2000000</v>
      </c>
      <c r="N105" s="127">
        <v>1</v>
      </c>
    </row>
    <row r="106" spans="1:14" s="113" customFormat="1" ht="17.100000000000001" customHeight="1" x14ac:dyDescent="0.2">
      <c r="A106" s="124" t="s">
        <v>292</v>
      </c>
      <c r="B106" s="125" t="s">
        <v>293</v>
      </c>
      <c r="C106" s="126">
        <v>4000000</v>
      </c>
      <c r="D106" s="126">
        <v>0</v>
      </c>
      <c r="E106" s="126">
        <v>0</v>
      </c>
      <c r="F106" s="126">
        <v>4000000</v>
      </c>
      <c r="G106" s="126">
        <v>0</v>
      </c>
      <c r="H106" s="126">
        <v>4000000</v>
      </c>
      <c r="I106" s="126">
        <v>0</v>
      </c>
      <c r="J106" s="126">
        <v>0</v>
      </c>
      <c r="K106" s="127">
        <v>0</v>
      </c>
      <c r="L106" s="126">
        <v>0</v>
      </c>
      <c r="M106" s="126">
        <v>0</v>
      </c>
      <c r="N106" s="127">
        <v>0</v>
      </c>
    </row>
    <row r="107" spans="1:14" s="113" customFormat="1" ht="17.100000000000001" customHeight="1" x14ac:dyDescent="0.2">
      <c r="A107" s="124" t="s">
        <v>294</v>
      </c>
      <c r="B107" s="125" t="s">
        <v>295</v>
      </c>
      <c r="C107" s="126">
        <v>4000000</v>
      </c>
      <c r="D107" s="126">
        <v>0</v>
      </c>
      <c r="E107" s="126">
        <v>0</v>
      </c>
      <c r="F107" s="126">
        <v>4000000</v>
      </c>
      <c r="G107" s="126">
        <v>0</v>
      </c>
      <c r="H107" s="126">
        <v>4000000</v>
      </c>
      <c r="I107" s="126">
        <v>0</v>
      </c>
      <c r="J107" s="126">
        <v>0</v>
      </c>
      <c r="K107" s="127">
        <v>0</v>
      </c>
      <c r="L107" s="126">
        <v>0</v>
      </c>
      <c r="M107" s="126">
        <v>0</v>
      </c>
      <c r="N107" s="127">
        <v>0</v>
      </c>
    </row>
    <row r="108" spans="1:14" s="113" customFormat="1" ht="25.5" customHeight="1" x14ac:dyDescent="0.2">
      <c r="A108" s="124" t="s">
        <v>296</v>
      </c>
      <c r="B108" s="125" t="s">
        <v>297</v>
      </c>
      <c r="C108" s="126">
        <v>0</v>
      </c>
      <c r="D108" s="126">
        <v>14900000</v>
      </c>
      <c r="E108" s="126">
        <v>17900000</v>
      </c>
      <c r="F108" s="126">
        <v>17900000</v>
      </c>
      <c r="G108" s="126">
        <v>0</v>
      </c>
      <c r="H108" s="126">
        <v>17900000</v>
      </c>
      <c r="I108" s="126">
        <v>14732200</v>
      </c>
      <c r="J108" s="126">
        <v>15432562</v>
      </c>
      <c r="K108" s="127">
        <v>0.86215430167597795</v>
      </c>
      <c r="L108" s="126">
        <v>0</v>
      </c>
      <c r="M108" s="126">
        <v>700362</v>
      </c>
      <c r="N108" s="127">
        <v>3.9126368715083799E-2</v>
      </c>
    </row>
    <row r="109" spans="1:14" s="113" customFormat="1" ht="17.100000000000001" customHeight="1" x14ac:dyDescent="0.2">
      <c r="A109" s="124" t="s">
        <v>298</v>
      </c>
      <c r="B109" s="125" t="s">
        <v>299</v>
      </c>
      <c r="C109" s="126">
        <v>0</v>
      </c>
      <c r="D109" s="126">
        <v>0</v>
      </c>
      <c r="E109" s="126">
        <v>3000000</v>
      </c>
      <c r="F109" s="126">
        <v>3000000</v>
      </c>
      <c r="G109" s="126">
        <v>0</v>
      </c>
      <c r="H109" s="126">
        <v>3000000</v>
      </c>
      <c r="I109" s="126">
        <v>0</v>
      </c>
      <c r="J109" s="126">
        <v>700362</v>
      </c>
      <c r="K109" s="127">
        <v>0.23345399999999999</v>
      </c>
      <c r="L109" s="126">
        <v>0</v>
      </c>
      <c r="M109" s="126">
        <v>700362</v>
      </c>
      <c r="N109" s="127">
        <v>0.23345399999999999</v>
      </c>
    </row>
    <row r="110" spans="1:14" s="113" customFormat="1" ht="25.5" customHeight="1" x14ac:dyDescent="0.2">
      <c r="A110" s="124" t="s">
        <v>300</v>
      </c>
      <c r="B110" s="125" t="s">
        <v>301</v>
      </c>
      <c r="C110" s="126">
        <v>0</v>
      </c>
      <c r="D110" s="126">
        <v>14900000</v>
      </c>
      <c r="E110" s="126">
        <v>14900000</v>
      </c>
      <c r="F110" s="126">
        <v>14900000</v>
      </c>
      <c r="G110" s="126">
        <v>0</v>
      </c>
      <c r="H110" s="126">
        <v>14900000</v>
      </c>
      <c r="I110" s="126">
        <v>14732200</v>
      </c>
      <c r="J110" s="126">
        <v>14732200</v>
      </c>
      <c r="K110" s="127">
        <v>0.98873825503355695</v>
      </c>
      <c r="L110" s="126">
        <v>0</v>
      </c>
      <c r="M110" s="126">
        <v>0</v>
      </c>
      <c r="N110" s="127">
        <v>0</v>
      </c>
    </row>
    <row r="111" spans="1:14" s="113" customFormat="1" ht="17.100000000000001" customHeight="1" x14ac:dyDescent="0.2">
      <c r="A111" s="124" t="s">
        <v>302</v>
      </c>
      <c r="B111" s="125" t="s">
        <v>303</v>
      </c>
      <c r="C111" s="126">
        <v>4500000</v>
      </c>
      <c r="D111" s="126">
        <v>0</v>
      </c>
      <c r="E111" s="126">
        <v>0</v>
      </c>
      <c r="F111" s="126">
        <v>4500000</v>
      </c>
      <c r="G111" s="126">
        <v>0</v>
      </c>
      <c r="H111" s="126">
        <v>4500000</v>
      </c>
      <c r="I111" s="126">
        <v>0</v>
      </c>
      <c r="J111" s="126">
        <v>637726</v>
      </c>
      <c r="K111" s="127">
        <v>0.141716888888889</v>
      </c>
      <c r="L111" s="126">
        <v>0</v>
      </c>
      <c r="M111" s="126">
        <v>637726</v>
      </c>
      <c r="N111" s="127">
        <v>0.141716888888889</v>
      </c>
    </row>
    <row r="112" spans="1:14" s="113" customFormat="1" ht="17.100000000000001" customHeight="1" x14ac:dyDescent="0.2">
      <c r="A112" s="124" t="s">
        <v>304</v>
      </c>
      <c r="B112" s="125" t="s">
        <v>305</v>
      </c>
      <c r="C112" s="126">
        <v>2400000</v>
      </c>
      <c r="D112" s="126">
        <v>0</v>
      </c>
      <c r="E112" s="126">
        <v>0</v>
      </c>
      <c r="F112" s="126">
        <v>2400000</v>
      </c>
      <c r="G112" s="126">
        <v>0</v>
      </c>
      <c r="H112" s="126">
        <v>2400000</v>
      </c>
      <c r="I112" s="126">
        <v>0</v>
      </c>
      <c r="J112" s="126">
        <v>437726</v>
      </c>
      <c r="K112" s="127">
        <v>0.182385833333333</v>
      </c>
      <c r="L112" s="126">
        <v>0</v>
      </c>
      <c r="M112" s="126">
        <v>437726</v>
      </c>
      <c r="N112" s="127">
        <v>0.182385833333333</v>
      </c>
    </row>
    <row r="113" spans="1:14" s="113" customFormat="1" ht="17.100000000000001" customHeight="1" x14ac:dyDescent="0.2">
      <c r="A113" s="124" t="s">
        <v>306</v>
      </c>
      <c r="B113" s="125" t="s">
        <v>307</v>
      </c>
      <c r="C113" s="126">
        <v>300000</v>
      </c>
      <c r="D113" s="126">
        <v>0</v>
      </c>
      <c r="E113" s="126">
        <v>0</v>
      </c>
      <c r="F113" s="126">
        <v>300000</v>
      </c>
      <c r="G113" s="126">
        <v>0</v>
      </c>
      <c r="H113" s="126">
        <v>300000</v>
      </c>
      <c r="I113" s="126">
        <v>0</v>
      </c>
      <c r="J113" s="126">
        <v>200000</v>
      </c>
      <c r="K113" s="127">
        <v>0.66666666666666696</v>
      </c>
      <c r="L113" s="126">
        <v>0</v>
      </c>
      <c r="M113" s="126">
        <v>200000</v>
      </c>
      <c r="N113" s="127">
        <v>0.66666666666666696</v>
      </c>
    </row>
    <row r="114" spans="1:14" s="113" customFormat="1" ht="17.100000000000001" customHeight="1" x14ac:dyDescent="0.2">
      <c r="A114" s="124" t="s">
        <v>308</v>
      </c>
      <c r="B114" s="125" t="s">
        <v>309</v>
      </c>
      <c r="C114" s="126">
        <v>1800000</v>
      </c>
      <c r="D114" s="126">
        <v>0</v>
      </c>
      <c r="E114" s="126">
        <v>0</v>
      </c>
      <c r="F114" s="126">
        <v>1800000</v>
      </c>
      <c r="G114" s="126">
        <v>0</v>
      </c>
      <c r="H114" s="126">
        <v>1800000</v>
      </c>
      <c r="I114" s="126">
        <v>0</v>
      </c>
      <c r="J114" s="126">
        <v>0</v>
      </c>
      <c r="K114" s="127">
        <v>0</v>
      </c>
      <c r="L114" s="126">
        <v>0</v>
      </c>
      <c r="M114" s="126">
        <v>0</v>
      </c>
      <c r="N114" s="127">
        <v>0</v>
      </c>
    </row>
    <row r="115" spans="1:14" s="113" customFormat="1" ht="25.5" customHeight="1" x14ac:dyDescent="0.2">
      <c r="A115" s="124" t="s">
        <v>310</v>
      </c>
      <c r="B115" s="125" t="s">
        <v>311</v>
      </c>
      <c r="C115" s="126">
        <v>620000</v>
      </c>
      <c r="D115" s="126">
        <v>0</v>
      </c>
      <c r="E115" s="126">
        <v>0</v>
      </c>
      <c r="F115" s="126">
        <v>620000</v>
      </c>
      <c r="G115" s="126">
        <v>0</v>
      </c>
      <c r="H115" s="126">
        <v>620000</v>
      </c>
      <c r="I115" s="126">
        <v>0</v>
      </c>
      <c r="J115" s="126">
        <v>0</v>
      </c>
      <c r="K115" s="127">
        <v>0</v>
      </c>
      <c r="L115" s="126">
        <v>0</v>
      </c>
      <c r="M115" s="126">
        <v>0</v>
      </c>
      <c r="N115" s="127">
        <v>0</v>
      </c>
    </row>
    <row r="116" spans="1:14" s="113" customFormat="1" ht="17.100000000000001" customHeight="1" x14ac:dyDescent="0.2">
      <c r="A116" s="124" t="s">
        <v>312</v>
      </c>
      <c r="B116" s="125" t="s">
        <v>313</v>
      </c>
      <c r="C116" s="126">
        <v>120000</v>
      </c>
      <c r="D116" s="126">
        <v>0</v>
      </c>
      <c r="E116" s="126">
        <v>0</v>
      </c>
      <c r="F116" s="126">
        <v>120000</v>
      </c>
      <c r="G116" s="126">
        <v>0</v>
      </c>
      <c r="H116" s="126">
        <v>120000</v>
      </c>
      <c r="I116" s="126">
        <v>0</v>
      </c>
      <c r="J116" s="126">
        <v>0</v>
      </c>
      <c r="K116" s="127">
        <v>0</v>
      </c>
      <c r="L116" s="126">
        <v>0</v>
      </c>
      <c r="M116" s="126">
        <v>0</v>
      </c>
      <c r="N116" s="127">
        <v>0</v>
      </c>
    </row>
    <row r="117" spans="1:14" s="113" customFormat="1" ht="25.5" customHeight="1" x14ac:dyDescent="0.2">
      <c r="A117" s="124" t="s">
        <v>314</v>
      </c>
      <c r="B117" s="125" t="s">
        <v>315</v>
      </c>
      <c r="C117" s="126">
        <v>500000</v>
      </c>
      <c r="D117" s="126">
        <v>0</v>
      </c>
      <c r="E117" s="126">
        <v>0</v>
      </c>
      <c r="F117" s="126">
        <v>500000</v>
      </c>
      <c r="G117" s="126">
        <v>0</v>
      </c>
      <c r="H117" s="126">
        <v>500000</v>
      </c>
      <c r="I117" s="126">
        <v>0</v>
      </c>
      <c r="J117" s="126">
        <v>0</v>
      </c>
      <c r="K117" s="127">
        <v>0</v>
      </c>
      <c r="L117" s="126">
        <v>0</v>
      </c>
      <c r="M117" s="126">
        <v>0</v>
      </c>
      <c r="N117" s="127">
        <v>0</v>
      </c>
    </row>
    <row r="118" spans="1:14" s="113" customFormat="1" ht="17.100000000000001" customHeight="1" x14ac:dyDescent="0.2">
      <c r="A118" s="124" t="s">
        <v>316</v>
      </c>
      <c r="B118" s="125" t="s">
        <v>317</v>
      </c>
      <c r="C118" s="126">
        <v>12463879000</v>
      </c>
      <c r="D118" s="126">
        <v>-16900000</v>
      </c>
      <c r="E118" s="126">
        <v>-19900000</v>
      </c>
      <c r="F118" s="126">
        <v>12443979000</v>
      </c>
      <c r="G118" s="126">
        <v>0</v>
      </c>
      <c r="H118" s="126">
        <v>12443979000</v>
      </c>
      <c r="I118" s="126">
        <v>463235205</v>
      </c>
      <c r="J118" s="126">
        <v>3078797682</v>
      </c>
      <c r="K118" s="127">
        <v>0.247412638835215</v>
      </c>
      <c r="L118" s="126">
        <v>272296487</v>
      </c>
      <c r="M118" s="126">
        <v>319446187</v>
      </c>
      <c r="N118" s="127">
        <v>2.5670743015557999E-2</v>
      </c>
    </row>
    <row r="119" spans="1:14" s="113" customFormat="1" ht="17.100000000000001" customHeight="1" x14ac:dyDescent="0.2">
      <c r="A119" s="124" t="s">
        <v>318</v>
      </c>
      <c r="B119" s="125" t="s">
        <v>319</v>
      </c>
      <c r="C119" s="126">
        <v>200000000</v>
      </c>
      <c r="D119" s="126">
        <v>0</v>
      </c>
      <c r="E119" s="126">
        <v>0</v>
      </c>
      <c r="F119" s="126">
        <v>200000000</v>
      </c>
      <c r="G119" s="126">
        <v>0</v>
      </c>
      <c r="H119" s="126">
        <v>200000000</v>
      </c>
      <c r="I119" s="126">
        <v>250000</v>
      </c>
      <c r="J119" s="126">
        <v>2000905</v>
      </c>
      <c r="K119" s="127">
        <v>1.0004525E-2</v>
      </c>
      <c r="L119" s="126">
        <v>250000</v>
      </c>
      <c r="M119" s="126">
        <v>2000905</v>
      </c>
      <c r="N119" s="127">
        <v>1.0004525E-2</v>
      </c>
    </row>
    <row r="120" spans="1:14" s="113" customFormat="1" ht="17.100000000000001" customHeight="1" x14ac:dyDescent="0.2">
      <c r="A120" s="124" t="s">
        <v>320</v>
      </c>
      <c r="B120" s="125" t="s">
        <v>321</v>
      </c>
      <c r="C120" s="126">
        <v>200000000</v>
      </c>
      <c r="D120" s="126">
        <v>0</v>
      </c>
      <c r="E120" s="126">
        <v>0</v>
      </c>
      <c r="F120" s="126">
        <v>200000000</v>
      </c>
      <c r="G120" s="126">
        <v>0</v>
      </c>
      <c r="H120" s="126">
        <v>200000000</v>
      </c>
      <c r="I120" s="126">
        <v>250000</v>
      </c>
      <c r="J120" s="126">
        <v>2000905</v>
      </c>
      <c r="K120" s="127">
        <v>1.0004525E-2</v>
      </c>
      <c r="L120" s="126">
        <v>250000</v>
      </c>
      <c r="M120" s="126">
        <v>2000905</v>
      </c>
      <c r="N120" s="127">
        <v>1.0004525E-2</v>
      </c>
    </row>
    <row r="121" spans="1:14" s="113" customFormat="1" ht="17.100000000000001" customHeight="1" x14ac:dyDescent="0.2">
      <c r="A121" s="124" t="s">
        <v>322</v>
      </c>
      <c r="B121" s="125" t="s">
        <v>323</v>
      </c>
      <c r="C121" s="126">
        <v>200000000</v>
      </c>
      <c r="D121" s="126">
        <v>0</v>
      </c>
      <c r="E121" s="126">
        <v>0</v>
      </c>
      <c r="F121" s="126">
        <v>200000000</v>
      </c>
      <c r="G121" s="126">
        <v>0</v>
      </c>
      <c r="H121" s="126">
        <v>200000000</v>
      </c>
      <c r="I121" s="126">
        <v>250000</v>
      </c>
      <c r="J121" s="126">
        <v>2000905</v>
      </c>
      <c r="K121" s="127">
        <v>1.0004525E-2</v>
      </c>
      <c r="L121" s="126">
        <v>250000</v>
      </c>
      <c r="M121" s="126">
        <v>2000905</v>
      </c>
      <c r="N121" s="127">
        <v>1.0004525E-2</v>
      </c>
    </row>
    <row r="122" spans="1:14" s="113" customFormat="1" ht="25.5" customHeight="1" x14ac:dyDescent="0.2">
      <c r="A122" s="124" t="s">
        <v>324</v>
      </c>
      <c r="B122" s="125" t="s">
        <v>325</v>
      </c>
      <c r="C122" s="126">
        <v>200000000</v>
      </c>
      <c r="D122" s="126">
        <v>0</v>
      </c>
      <c r="E122" s="126">
        <v>0</v>
      </c>
      <c r="F122" s="126">
        <v>200000000</v>
      </c>
      <c r="G122" s="126">
        <v>0</v>
      </c>
      <c r="H122" s="126">
        <v>200000000</v>
      </c>
      <c r="I122" s="126">
        <v>250000</v>
      </c>
      <c r="J122" s="126">
        <v>2000905</v>
      </c>
      <c r="K122" s="127">
        <v>1.0004525E-2</v>
      </c>
      <c r="L122" s="126">
        <v>250000</v>
      </c>
      <c r="M122" s="126">
        <v>2000905</v>
      </c>
      <c r="N122" s="127">
        <v>1.0004525E-2</v>
      </c>
    </row>
    <row r="123" spans="1:14" s="113" customFormat="1" ht="42.6" customHeight="1" x14ac:dyDescent="0.2">
      <c r="A123" s="124" t="s">
        <v>326</v>
      </c>
      <c r="B123" s="125" t="s">
        <v>327</v>
      </c>
      <c r="C123" s="126">
        <v>220000000</v>
      </c>
      <c r="D123" s="126">
        <v>48000000</v>
      </c>
      <c r="E123" s="126">
        <v>673000000</v>
      </c>
      <c r="F123" s="126">
        <v>893000000</v>
      </c>
      <c r="G123" s="126">
        <v>0</v>
      </c>
      <c r="H123" s="126">
        <v>893000000</v>
      </c>
      <c r="I123" s="126">
        <v>0</v>
      </c>
      <c r="J123" s="126">
        <v>663245000</v>
      </c>
      <c r="K123" s="127">
        <v>0.74271556550951801</v>
      </c>
      <c r="L123" s="126">
        <v>23344515</v>
      </c>
      <c r="M123" s="126">
        <v>30350144</v>
      </c>
      <c r="N123" s="127">
        <v>3.3986723404255299E-2</v>
      </c>
    </row>
    <row r="124" spans="1:14" s="113" customFormat="1" ht="17.100000000000001" customHeight="1" x14ac:dyDescent="0.2">
      <c r="A124" s="124" t="s">
        <v>328</v>
      </c>
      <c r="B124" s="125" t="s">
        <v>329</v>
      </c>
      <c r="C124" s="126">
        <v>30000000</v>
      </c>
      <c r="D124" s="126">
        <v>-15750000</v>
      </c>
      <c r="E124" s="126">
        <v>564250000</v>
      </c>
      <c r="F124" s="126">
        <v>594250000</v>
      </c>
      <c r="G124" s="126">
        <v>0</v>
      </c>
      <c r="H124" s="126">
        <v>594250000</v>
      </c>
      <c r="I124" s="126">
        <v>0</v>
      </c>
      <c r="J124" s="126">
        <v>543245000</v>
      </c>
      <c r="K124" s="127">
        <v>0.914169120740429</v>
      </c>
      <c r="L124" s="126">
        <v>2000000</v>
      </c>
      <c r="M124" s="126">
        <v>2000000</v>
      </c>
      <c r="N124" s="127">
        <v>3.3655868742111898E-3</v>
      </c>
    </row>
    <row r="125" spans="1:14" s="113" customFormat="1" ht="17.100000000000001" customHeight="1" x14ac:dyDescent="0.2">
      <c r="A125" s="124" t="s">
        <v>330</v>
      </c>
      <c r="B125" s="125" t="s">
        <v>331</v>
      </c>
      <c r="C125" s="126">
        <v>0</v>
      </c>
      <c r="D125" s="126">
        <v>0</v>
      </c>
      <c r="E125" s="126">
        <v>580000000</v>
      </c>
      <c r="F125" s="126">
        <v>580000000</v>
      </c>
      <c r="G125" s="126">
        <v>0</v>
      </c>
      <c r="H125" s="126">
        <v>580000000</v>
      </c>
      <c r="I125" s="126">
        <v>0</v>
      </c>
      <c r="J125" s="126">
        <v>543245000</v>
      </c>
      <c r="K125" s="127">
        <v>0.93662931034482799</v>
      </c>
      <c r="L125" s="126">
        <v>2000000</v>
      </c>
      <c r="M125" s="126">
        <v>2000000</v>
      </c>
      <c r="N125" s="127">
        <v>3.4482758620689698E-3</v>
      </c>
    </row>
    <row r="126" spans="1:14" s="113" customFormat="1" ht="17.100000000000001" customHeight="1" x14ac:dyDescent="0.2">
      <c r="A126" s="124" t="s">
        <v>332</v>
      </c>
      <c r="B126" s="125" t="s">
        <v>333</v>
      </c>
      <c r="C126" s="126">
        <v>30000000</v>
      </c>
      <c r="D126" s="126">
        <v>-15750000</v>
      </c>
      <c r="E126" s="126">
        <v>-15750000</v>
      </c>
      <c r="F126" s="126">
        <v>14250000</v>
      </c>
      <c r="G126" s="126">
        <v>0</v>
      </c>
      <c r="H126" s="126">
        <v>14250000</v>
      </c>
      <c r="I126" s="126">
        <v>0</v>
      </c>
      <c r="J126" s="126">
        <v>0</v>
      </c>
      <c r="K126" s="127">
        <v>0</v>
      </c>
      <c r="L126" s="126">
        <v>0</v>
      </c>
      <c r="M126" s="126">
        <v>0</v>
      </c>
      <c r="N126" s="127">
        <v>0</v>
      </c>
    </row>
    <row r="127" spans="1:14" s="113" customFormat="1" ht="25.5" customHeight="1" x14ac:dyDescent="0.2">
      <c r="A127" s="124" t="s">
        <v>334</v>
      </c>
      <c r="B127" s="125" t="s">
        <v>335</v>
      </c>
      <c r="C127" s="126">
        <v>190000000</v>
      </c>
      <c r="D127" s="126">
        <v>-20000000</v>
      </c>
      <c r="E127" s="126">
        <v>0</v>
      </c>
      <c r="F127" s="126">
        <v>190000000</v>
      </c>
      <c r="G127" s="126">
        <v>0</v>
      </c>
      <c r="H127" s="126">
        <v>190000000</v>
      </c>
      <c r="I127" s="126">
        <v>0</v>
      </c>
      <c r="J127" s="126">
        <v>95000000</v>
      </c>
      <c r="K127" s="127">
        <v>0.5</v>
      </c>
      <c r="L127" s="126">
        <v>5648350</v>
      </c>
      <c r="M127" s="126">
        <v>8370255</v>
      </c>
      <c r="N127" s="127">
        <v>4.4053973684210497E-2</v>
      </c>
    </row>
    <row r="128" spans="1:14" s="113" customFormat="1" ht="25.5" customHeight="1" x14ac:dyDescent="0.2">
      <c r="A128" s="124" t="s">
        <v>336</v>
      </c>
      <c r="B128" s="125" t="s">
        <v>337</v>
      </c>
      <c r="C128" s="126">
        <v>150000000</v>
      </c>
      <c r="D128" s="126">
        <v>0</v>
      </c>
      <c r="E128" s="126">
        <v>0</v>
      </c>
      <c r="F128" s="126">
        <v>150000000</v>
      </c>
      <c r="G128" s="126">
        <v>0</v>
      </c>
      <c r="H128" s="126">
        <v>150000000</v>
      </c>
      <c r="I128" s="126">
        <v>0</v>
      </c>
      <c r="J128" s="126">
        <v>75000000</v>
      </c>
      <c r="K128" s="127">
        <v>0.5</v>
      </c>
      <c r="L128" s="126">
        <v>3178970</v>
      </c>
      <c r="M128" s="126">
        <v>5900875</v>
      </c>
      <c r="N128" s="127">
        <v>3.9339166666666703E-2</v>
      </c>
    </row>
    <row r="129" spans="1:14" s="113" customFormat="1" ht="34.15" customHeight="1" x14ac:dyDescent="0.2">
      <c r="A129" s="124" t="s">
        <v>338</v>
      </c>
      <c r="B129" s="125" t="s">
        <v>339</v>
      </c>
      <c r="C129" s="126">
        <v>40000000</v>
      </c>
      <c r="D129" s="126">
        <v>0</v>
      </c>
      <c r="E129" s="126">
        <v>0</v>
      </c>
      <c r="F129" s="126">
        <v>40000000</v>
      </c>
      <c r="G129" s="126">
        <v>0</v>
      </c>
      <c r="H129" s="126">
        <v>40000000</v>
      </c>
      <c r="I129" s="126">
        <v>0</v>
      </c>
      <c r="J129" s="126">
        <v>20000000</v>
      </c>
      <c r="K129" s="127">
        <v>0.5</v>
      </c>
      <c r="L129" s="126">
        <v>2469380</v>
      </c>
      <c r="M129" s="126">
        <v>2469380</v>
      </c>
      <c r="N129" s="127">
        <v>6.1734499999999998E-2</v>
      </c>
    </row>
    <row r="130" spans="1:14" s="113" customFormat="1" ht="25.5" customHeight="1" x14ac:dyDescent="0.2">
      <c r="A130" s="124" t="s">
        <v>340</v>
      </c>
      <c r="B130" s="125" t="s">
        <v>341</v>
      </c>
      <c r="C130" s="126">
        <v>0</v>
      </c>
      <c r="D130" s="126">
        <v>-20000000</v>
      </c>
      <c r="E130" s="126">
        <v>0</v>
      </c>
      <c r="F130" s="126">
        <v>0</v>
      </c>
      <c r="G130" s="126">
        <v>0</v>
      </c>
      <c r="H130" s="126">
        <v>0</v>
      </c>
      <c r="I130" s="126">
        <v>0</v>
      </c>
      <c r="J130" s="126">
        <v>0</v>
      </c>
      <c r="K130" s="127">
        <v>0</v>
      </c>
      <c r="L130" s="126">
        <v>0</v>
      </c>
      <c r="M130" s="126">
        <v>0</v>
      </c>
      <c r="N130" s="127">
        <v>0</v>
      </c>
    </row>
    <row r="131" spans="1:14" s="113" customFormat="1" ht="25.5" customHeight="1" x14ac:dyDescent="0.2">
      <c r="A131" s="124" t="s">
        <v>342</v>
      </c>
      <c r="B131" s="125" t="s">
        <v>343</v>
      </c>
      <c r="C131" s="126">
        <v>0</v>
      </c>
      <c r="D131" s="126">
        <v>83750000</v>
      </c>
      <c r="E131" s="126">
        <v>108750000</v>
      </c>
      <c r="F131" s="126">
        <v>108750000</v>
      </c>
      <c r="G131" s="126">
        <v>0</v>
      </c>
      <c r="H131" s="126">
        <v>108750000</v>
      </c>
      <c r="I131" s="126">
        <v>0</v>
      </c>
      <c r="J131" s="126">
        <v>25000000</v>
      </c>
      <c r="K131" s="127">
        <v>0.229885057471264</v>
      </c>
      <c r="L131" s="126">
        <v>15696165</v>
      </c>
      <c r="M131" s="126">
        <v>19979889</v>
      </c>
      <c r="N131" s="127">
        <v>0.18372311724137899</v>
      </c>
    </row>
    <row r="132" spans="1:14" s="113" customFormat="1" ht="25.5" customHeight="1" x14ac:dyDescent="0.2">
      <c r="A132" s="124" t="s">
        <v>344</v>
      </c>
      <c r="B132" s="125" t="s">
        <v>345</v>
      </c>
      <c r="C132" s="126">
        <v>6555279000</v>
      </c>
      <c r="D132" s="126">
        <v>-14900000</v>
      </c>
      <c r="E132" s="126">
        <v>-842900000</v>
      </c>
      <c r="F132" s="126">
        <v>5712379000</v>
      </c>
      <c r="G132" s="126">
        <v>0</v>
      </c>
      <c r="H132" s="126">
        <v>5712379000</v>
      </c>
      <c r="I132" s="126">
        <v>6417781</v>
      </c>
      <c r="J132" s="126">
        <v>66477229</v>
      </c>
      <c r="K132" s="127">
        <v>1.1637398183839E-2</v>
      </c>
      <c r="L132" s="126">
        <v>60059444</v>
      </c>
      <c r="M132" s="126">
        <v>60077488</v>
      </c>
      <c r="N132" s="127">
        <v>1.0517069683226601E-2</v>
      </c>
    </row>
    <row r="133" spans="1:14" s="113" customFormat="1" ht="17.100000000000001" customHeight="1" x14ac:dyDescent="0.2">
      <c r="A133" s="124" t="s">
        <v>346</v>
      </c>
      <c r="B133" s="125" t="s">
        <v>347</v>
      </c>
      <c r="C133" s="126">
        <v>1415779000</v>
      </c>
      <c r="D133" s="126">
        <v>0</v>
      </c>
      <c r="E133" s="126">
        <v>2000000</v>
      </c>
      <c r="F133" s="126">
        <v>1417779000</v>
      </c>
      <c r="G133" s="126">
        <v>0</v>
      </c>
      <c r="H133" s="126">
        <v>1417779000</v>
      </c>
      <c r="I133" s="126">
        <v>18044</v>
      </c>
      <c r="J133" s="126">
        <v>36088</v>
      </c>
      <c r="K133" s="127">
        <v>2.5453896552283499E-5</v>
      </c>
      <c r="L133" s="126">
        <v>18044</v>
      </c>
      <c r="M133" s="126">
        <v>36088</v>
      </c>
      <c r="N133" s="127">
        <v>2.5453896552283499E-5</v>
      </c>
    </row>
    <row r="134" spans="1:14" s="113" customFormat="1" ht="34.15" customHeight="1" x14ac:dyDescent="0.2">
      <c r="A134" s="124" t="s">
        <v>348</v>
      </c>
      <c r="B134" s="125" t="s">
        <v>349</v>
      </c>
      <c r="C134" s="126">
        <v>1415259000</v>
      </c>
      <c r="D134" s="126">
        <v>0</v>
      </c>
      <c r="E134" s="126">
        <v>2000000</v>
      </c>
      <c r="F134" s="126">
        <v>1417259000</v>
      </c>
      <c r="G134" s="126">
        <v>0</v>
      </c>
      <c r="H134" s="126">
        <v>1417259000</v>
      </c>
      <c r="I134" s="126">
        <v>0</v>
      </c>
      <c r="J134" s="126">
        <v>0</v>
      </c>
      <c r="K134" s="127">
        <v>0</v>
      </c>
      <c r="L134" s="126">
        <v>0</v>
      </c>
      <c r="M134" s="126">
        <v>0</v>
      </c>
      <c r="N134" s="127">
        <v>0</v>
      </c>
    </row>
    <row r="135" spans="1:14" s="113" customFormat="1" ht="34.15" customHeight="1" x14ac:dyDescent="0.2">
      <c r="A135" s="124" t="s">
        <v>350</v>
      </c>
      <c r="B135" s="125" t="s">
        <v>351</v>
      </c>
      <c r="C135" s="126">
        <v>0</v>
      </c>
      <c r="D135" s="126">
        <v>0</v>
      </c>
      <c r="E135" s="126">
        <v>2000000</v>
      </c>
      <c r="F135" s="126">
        <v>2000000</v>
      </c>
      <c r="G135" s="126">
        <v>0</v>
      </c>
      <c r="H135" s="126">
        <v>2000000</v>
      </c>
      <c r="I135" s="126">
        <v>0</v>
      </c>
      <c r="J135" s="126">
        <v>0</v>
      </c>
      <c r="K135" s="127">
        <v>0</v>
      </c>
      <c r="L135" s="126">
        <v>0</v>
      </c>
      <c r="M135" s="126">
        <v>0</v>
      </c>
      <c r="N135" s="127">
        <v>0</v>
      </c>
    </row>
    <row r="136" spans="1:14" s="113" customFormat="1" ht="25.5" customHeight="1" x14ac:dyDescent="0.2">
      <c r="A136" s="124" t="s">
        <v>352</v>
      </c>
      <c r="B136" s="125" t="s">
        <v>353</v>
      </c>
      <c r="C136" s="126">
        <v>0</v>
      </c>
      <c r="D136" s="126">
        <v>0</v>
      </c>
      <c r="E136" s="126">
        <v>2000000</v>
      </c>
      <c r="F136" s="126">
        <v>2000000</v>
      </c>
      <c r="G136" s="126">
        <v>0</v>
      </c>
      <c r="H136" s="126">
        <v>2000000</v>
      </c>
      <c r="I136" s="126">
        <v>0</v>
      </c>
      <c r="J136" s="126">
        <v>0</v>
      </c>
      <c r="K136" s="127">
        <v>0</v>
      </c>
      <c r="L136" s="126">
        <v>0</v>
      </c>
      <c r="M136" s="126">
        <v>0</v>
      </c>
      <c r="N136" s="127">
        <v>0</v>
      </c>
    </row>
    <row r="137" spans="1:14" s="113" customFormat="1" ht="17.100000000000001" customHeight="1" x14ac:dyDescent="0.2">
      <c r="A137" s="124" t="s">
        <v>354</v>
      </c>
      <c r="B137" s="125" t="s">
        <v>355</v>
      </c>
      <c r="C137" s="126">
        <v>10400000</v>
      </c>
      <c r="D137" s="126">
        <v>0</v>
      </c>
      <c r="E137" s="126">
        <v>0</v>
      </c>
      <c r="F137" s="126">
        <v>10400000</v>
      </c>
      <c r="G137" s="126">
        <v>0</v>
      </c>
      <c r="H137" s="126">
        <v>10400000</v>
      </c>
      <c r="I137" s="126">
        <v>0</v>
      </c>
      <c r="J137" s="126">
        <v>0</v>
      </c>
      <c r="K137" s="127">
        <v>0</v>
      </c>
      <c r="L137" s="126">
        <v>0</v>
      </c>
      <c r="M137" s="126">
        <v>0</v>
      </c>
      <c r="N137" s="127">
        <v>0</v>
      </c>
    </row>
    <row r="138" spans="1:14" s="113" customFormat="1" ht="25.5" customHeight="1" x14ac:dyDescent="0.2">
      <c r="A138" s="124" t="s">
        <v>356</v>
      </c>
      <c r="B138" s="125" t="s">
        <v>357</v>
      </c>
      <c r="C138" s="126">
        <v>10400000</v>
      </c>
      <c r="D138" s="126">
        <v>0</v>
      </c>
      <c r="E138" s="126">
        <v>0</v>
      </c>
      <c r="F138" s="126">
        <v>10400000</v>
      </c>
      <c r="G138" s="126">
        <v>0</v>
      </c>
      <c r="H138" s="126">
        <v>10400000</v>
      </c>
      <c r="I138" s="126">
        <v>0</v>
      </c>
      <c r="J138" s="126">
        <v>0</v>
      </c>
      <c r="K138" s="127">
        <v>0</v>
      </c>
      <c r="L138" s="126">
        <v>0</v>
      </c>
      <c r="M138" s="126">
        <v>0</v>
      </c>
      <c r="N138" s="127">
        <v>0</v>
      </c>
    </row>
    <row r="139" spans="1:14" s="113" customFormat="1" ht="34.15" customHeight="1" x14ac:dyDescent="0.2">
      <c r="A139" s="124" t="s">
        <v>358</v>
      </c>
      <c r="B139" s="125" t="s">
        <v>359</v>
      </c>
      <c r="C139" s="126">
        <v>1404859000</v>
      </c>
      <c r="D139" s="126">
        <v>0</v>
      </c>
      <c r="E139" s="126">
        <v>0</v>
      </c>
      <c r="F139" s="126">
        <v>1404859000</v>
      </c>
      <c r="G139" s="126">
        <v>0</v>
      </c>
      <c r="H139" s="126">
        <v>1404859000</v>
      </c>
      <c r="I139" s="126">
        <v>0</v>
      </c>
      <c r="J139" s="126">
        <v>0</v>
      </c>
      <c r="K139" s="127">
        <v>0</v>
      </c>
      <c r="L139" s="126">
        <v>0</v>
      </c>
      <c r="M139" s="126">
        <v>0</v>
      </c>
      <c r="N139" s="127">
        <v>0</v>
      </c>
    </row>
    <row r="140" spans="1:14" s="113" customFormat="1" ht="17.100000000000001" customHeight="1" x14ac:dyDescent="0.2">
      <c r="A140" s="124" t="s">
        <v>360</v>
      </c>
      <c r="B140" s="125" t="s">
        <v>361</v>
      </c>
      <c r="C140" s="126">
        <v>35000000</v>
      </c>
      <c r="D140" s="126">
        <v>0</v>
      </c>
      <c r="E140" s="126">
        <v>0</v>
      </c>
      <c r="F140" s="126">
        <v>35000000</v>
      </c>
      <c r="G140" s="126">
        <v>0</v>
      </c>
      <c r="H140" s="126">
        <v>35000000</v>
      </c>
      <c r="I140" s="126">
        <v>0</v>
      </c>
      <c r="J140" s="126">
        <v>0</v>
      </c>
      <c r="K140" s="127">
        <v>0</v>
      </c>
      <c r="L140" s="126">
        <v>0</v>
      </c>
      <c r="M140" s="126">
        <v>0</v>
      </c>
      <c r="N140" s="127">
        <v>0</v>
      </c>
    </row>
    <row r="141" spans="1:14" s="113" customFormat="1" ht="25.5" customHeight="1" x14ac:dyDescent="0.2">
      <c r="A141" s="124" t="s">
        <v>362</v>
      </c>
      <c r="B141" s="125" t="s">
        <v>363</v>
      </c>
      <c r="C141" s="126">
        <v>369859000</v>
      </c>
      <c r="D141" s="126">
        <v>0</v>
      </c>
      <c r="E141" s="126">
        <v>0</v>
      </c>
      <c r="F141" s="126">
        <v>369859000</v>
      </c>
      <c r="G141" s="126">
        <v>0</v>
      </c>
      <c r="H141" s="126">
        <v>369859000</v>
      </c>
      <c r="I141" s="126">
        <v>0</v>
      </c>
      <c r="J141" s="126">
        <v>0</v>
      </c>
      <c r="K141" s="127">
        <v>0</v>
      </c>
      <c r="L141" s="126">
        <v>0</v>
      </c>
      <c r="M141" s="126">
        <v>0</v>
      </c>
      <c r="N141" s="127">
        <v>0</v>
      </c>
    </row>
    <row r="142" spans="1:14" s="113" customFormat="1" ht="25.5" customHeight="1" x14ac:dyDescent="0.2">
      <c r="A142" s="124" t="s">
        <v>364</v>
      </c>
      <c r="B142" s="125" t="s">
        <v>365</v>
      </c>
      <c r="C142" s="126">
        <v>1000000000</v>
      </c>
      <c r="D142" s="126">
        <v>0</v>
      </c>
      <c r="E142" s="126">
        <v>0</v>
      </c>
      <c r="F142" s="126">
        <v>1000000000</v>
      </c>
      <c r="G142" s="126">
        <v>0</v>
      </c>
      <c r="H142" s="126">
        <v>1000000000</v>
      </c>
      <c r="I142" s="126">
        <v>0</v>
      </c>
      <c r="J142" s="126">
        <v>0</v>
      </c>
      <c r="K142" s="127">
        <v>0</v>
      </c>
      <c r="L142" s="126">
        <v>0</v>
      </c>
      <c r="M142" s="126">
        <v>0</v>
      </c>
      <c r="N142" s="127">
        <v>0</v>
      </c>
    </row>
    <row r="143" spans="1:14" s="113" customFormat="1" ht="25.5" customHeight="1" x14ac:dyDescent="0.2">
      <c r="A143" s="124" t="s">
        <v>366</v>
      </c>
      <c r="B143" s="125" t="s">
        <v>367</v>
      </c>
      <c r="C143" s="126">
        <v>520000</v>
      </c>
      <c r="D143" s="126">
        <v>0</v>
      </c>
      <c r="E143" s="126">
        <v>0</v>
      </c>
      <c r="F143" s="126">
        <v>520000</v>
      </c>
      <c r="G143" s="126">
        <v>0</v>
      </c>
      <c r="H143" s="126">
        <v>520000</v>
      </c>
      <c r="I143" s="126">
        <v>18044</v>
      </c>
      <c r="J143" s="126">
        <v>36088</v>
      </c>
      <c r="K143" s="127">
        <v>6.9400000000000003E-2</v>
      </c>
      <c r="L143" s="126">
        <v>18044</v>
      </c>
      <c r="M143" s="126">
        <v>36088</v>
      </c>
      <c r="N143" s="127">
        <v>6.9400000000000003E-2</v>
      </c>
    </row>
    <row r="144" spans="1:14" s="113" customFormat="1" ht="25.5" customHeight="1" x14ac:dyDescent="0.2">
      <c r="A144" s="124" t="s">
        <v>368</v>
      </c>
      <c r="B144" s="125" t="s">
        <v>369</v>
      </c>
      <c r="C144" s="126">
        <v>520000</v>
      </c>
      <c r="D144" s="126">
        <v>0</v>
      </c>
      <c r="E144" s="126">
        <v>0</v>
      </c>
      <c r="F144" s="126">
        <v>520000</v>
      </c>
      <c r="G144" s="126">
        <v>0</v>
      </c>
      <c r="H144" s="126">
        <v>520000</v>
      </c>
      <c r="I144" s="126">
        <v>18044</v>
      </c>
      <c r="J144" s="126">
        <v>36088</v>
      </c>
      <c r="K144" s="127">
        <v>6.9400000000000003E-2</v>
      </c>
      <c r="L144" s="126">
        <v>18044</v>
      </c>
      <c r="M144" s="126">
        <v>36088</v>
      </c>
      <c r="N144" s="127">
        <v>6.9400000000000003E-2</v>
      </c>
    </row>
    <row r="145" spans="1:14" s="113" customFormat="1" ht="17.100000000000001" customHeight="1" x14ac:dyDescent="0.2">
      <c r="A145" s="124" t="s">
        <v>370</v>
      </c>
      <c r="B145" s="125" t="s">
        <v>371</v>
      </c>
      <c r="C145" s="126">
        <v>4064000000</v>
      </c>
      <c r="D145" s="126">
        <v>0</v>
      </c>
      <c r="E145" s="126">
        <v>-250000000</v>
      </c>
      <c r="F145" s="126">
        <v>3814000000</v>
      </c>
      <c r="G145" s="126">
        <v>0</v>
      </c>
      <c r="H145" s="126">
        <v>3814000000</v>
      </c>
      <c r="I145" s="126">
        <v>0</v>
      </c>
      <c r="J145" s="126">
        <v>0</v>
      </c>
      <c r="K145" s="127">
        <v>0</v>
      </c>
      <c r="L145" s="126">
        <v>0</v>
      </c>
      <c r="M145" s="126">
        <v>0</v>
      </c>
      <c r="N145" s="127">
        <v>0</v>
      </c>
    </row>
    <row r="146" spans="1:14" s="113" customFormat="1" ht="42.6" customHeight="1" x14ac:dyDescent="0.2">
      <c r="A146" s="124" t="s">
        <v>372</v>
      </c>
      <c r="B146" s="125" t="s">
        <v>373</v>
      </c>
      <c r="C146" s="126">
        <v>4000000000</v>
      </c>
      <c r="D146" s="126">
        <v>0</v>
      </c>
      <c r="E146" s="126">
        <v>-250000000</v>
      </c>
      <c r="F146" s="126">
        <v>3750000000</v>
      </c>
      <c r="G146" s="126">
        <v>0</v>
      </c>
      <c r="H146" s="126">
        <v>3750000000</v>
      </c>
      <c r="I146" s="126">
        <v>0</v>
      </c>
      <c r="J146" s="126">
        <v>0</v>
      </c>
      <c r="K146" s="127">
        <v>0</v>
      </c>
      <c r="L146" s="126">
        <v>0</v>
      </c>
      <c r="M146" s="126">
        <v>0</v>
      </c>
      <c r="N146" s="127">
        <v>0</v>
      </c>
    </row>
    <row r="147" spans="1:14" s="113" customFormat="1" ht="25.5" customHeight="1" x14ac:dyDescent="0.2">
      <c r="A147" s="124" t="s">
        <v>374</v>
      </c>
      <c r="B147" s="125" t="s">
        <v>375</v>
      </c>
      <c r="C147" s="126">
        <v>64000000</v>
      </c>
      <c r="D147" s="126">
        <v>0</v>
      </c>
      <c r="E147" s="126">
        <v>0</v>
      </c>
      <c r="F147" s="126">
        <v>64000000</v>
      </c>
      <c r="G147" s="126">
        <v>0</v>
      </c>
      <c r="H147" s="126">
        <v>64000000</v>
      </c>
      <c r="I147" s="126">
        <v>0</v>
      </c>
      <c r="J147" s="126">
        <v>0</v>
      </c>
      <c r="K147" s="127">
        <v>0</v>
      </c>
      <c r="L147" s="126">
        <v>0</v>
      </c>
      <c r="M147" s="126">
        <v>0</v>
      </c>
      <c r="N147" s="127">
        <v>0</v>
      </c>
    </row>
    <row r="148" spans="1:14" s="113" customFormat="1" ht="25.5" customHeight="1" x14ac:dyDescent="0.2">
      <c r="A148" s="124" t="s">
        <v>376</v>
      </c>
      <c r="B148" s="125" t="s">
        <v>377</v>
      </c>
      <c r="C148" s="126">
        <v>1075500000</v>
      </c>
      <c r="D148" s="126">
        <v>-14900000</v>
      </c>
      <c r="E148" s="126">
        <v>-594900000</v>
      </c>
      <c r="F148" s="126">
        <v>480600000</v>
      </c>
      <c r="G148" s="126">
        <v>0</v>
      </c>
      <c r="H148" s="126">
        <v>480600000</v>
      </c>
      <c r="I148" s="126">
        <v>6399737</v>
      </c>
      <c r="J148" s="126">
        <v>66441141</v>
      </c>
      <c r="K148" s="127">
        <v>0.138246235955056</v>
      </c>
      <c r="L148" s="126">
        <v>60041400</v>
      </c>
      <c r="M148" s="126">
        <v>60041400</v>
      </c>
      <c r="N148" s="127">
        <v>0.124930087390762</v>
      </c>
    </row>
    <row r="149" spans="1:14" s="113" customFormat="1" ht="25.5" customHeight="1" x14ac:dyDescent="0.2">
      <c r="A149" s="124" t="s">
        <v>378</v>
      </c>
      <c r="B149" s="125" t="s">
        <v>379</v>
      </c>
      <c r="C149" s="126">
        <v>75500000</v>
      </c>
      <c r="D149" s="126">
        <v>0</v>
      </c>
      <c r="E149" s="126">
        <v>0</v>
      </c>
      <c r="F149" s="126">
        <v>75500000</v>
      </c>
      <c r="G149" s="126">
        <v>0</v>
      </c>
      <c r="H149" s="126">
        <v>75500000</v>
      </c>
      <c r="I149" s="126">
        <v>0</v>
      </c>
      <c r="J149" s="126">
        <v>0</v>
      </c>
      <c r="K149" s="127">
        <v>0</v>
      </c>
      <c r="L149" s="126">
        <v>0</v>
      </c>
      <c r="M149" s="126">
        <v>0</v>
      </c>
      <c r="N149" s="127">
        <v>0</v>
      </c>
    </row>
    <row r="150" spans="1:14" s="113" customFormat="1" ht="17.100000000000001" customHeight="1" x14ac:dyDescent="0.2">
      <c r="A150" s="124" t="s">
        <v>380</v>
      </c>
      <c r="B150" s="125" t="s">
        <v>381</v>
      </c>
      <c r="C150" s="126">
        <v>1000000000</v>
      </c>
      <c r="D150" s="126">
        <v>-14900000</v>
      </c>
      <c r="E150" s="126">
        <v>-594900000</v>
      </c>
      <c r="F150" s="126">
        <v>405100000</v>
      </c>
      <c r="G150" s="126">
        <v>0</v>
      </c>
      <c r="H150" s="126">
        <v>405100000</v>
      </c>
      <c r="I150" s="126">
        <v>6399737</v>
      </c>
      <c r="J150" s="126">
        <v>66441141</v>
      </c>
      <c r="K150" s="127">
        <v>0.16401170328313999</v>
      </c>
      <c r="L150" s="126">
        <v>60041400</v>
      </c>
      <c r="M150" s="126">
        <v>60041400</v>
      </c>
      <c r="N150" s="127">
        <v>0.148213774376697</v>
      </c>
    </row>
    <row r="151" spans="1:14" s="113" customFormat="1" ht="25.5" customHeight="1" x14ac:dyDescent="0.2">
      <c r="A151" s="124" t="s">
        <v>382</v>
      </c>
      <c r="B151" s="125" t="s">
        <v>383</v>
      </c>
      <c r="C151" s="126">
        <v>3934000000</v>
      </c>
      <c r="D151" s="126">
        <v>-50000000</v>
      </c>
      <c r="E151" s="126">
        <v>-100000000</v>
      </c>
      <c r="F151" s="126">
        <v>3834000000</v>
      </c>
      <c r="G151" s="126">
        <v>0</v>
      </c>
      <c r="H151" s="126">
        <v>3834000000</v>
      </c>
      <c r="I151" s="126">
        <v>745700</v>
      </c>
      <c r="J151" s="126">
        <v>988852372</v>
      </c>
      <c r="K151" s="127">
        <v>0.25791663328116898</v>
      </c>
      <c r="L151" s="126">
        <v>102723768</v>
      </c>
      <c r="M151" s="126">
        <v>127575315</v>
      </c>
      <c r="N151" s="127">
        <v>3.3274730046948399E-2</v>
      </c>
    </row>
    <row r="152" spans="1:14" s="113" customFormat="1" ht="17.100000000000001" customHeight="1" x14ac:dyDescent="0.2">
      <c r="A152" s="124" t="s">
        <v>384</v>
      </c>
      <c r="B152" s="125" t="s">
        <v>385</v>
      </c>
      <c r="C152" s="126">
        <v>2120000000</v>
      </c>
      <c r="D152" s="126">
        <v>0</v>
      </c>
      <c r="E152" s="126">
        <v>0</v>
      </c>
      <c r="F152" s="126">
        <v>2120000000</v>
      </c>
      <c r="G152" s="126">
        <v>0</v>
      </c>
      <c r="H152" s="126">
        <v>2120000000</v>
      </c>
      <c r="I152" s="126">
        <v>297500</v>
      </c>
      <c r="J152" s="126">
        <v>950875280</v>
      </c>
      <c r="K152" s="127">
        <v>0.44852607547169798</v>
      </c>
      <c r="L152" s="126">
        <v>100162218</v>
      </c>
      <c r="M152" s="126">
        <v>115391523</v>
      </c>
      <c r="N152" s="127">
        <v>5.4429963679245297E-2</v>
      </c>
    </row>
    <row r="153" spans="1:14" s="113" customFormat="1" ht="25.5" customHeight="1" x14ac:dyDescent="0.2">
      <c r="A153" s="124" t="s">
        <v>386</v>
      </c>
      <c r="B153" s="125" t="s">
        <v>387</v>
      </c>
      <c r="C153" s="126">
        <v>1200000000</v>
      </c>
      <c r="D153" s="126">
        <v>0</v>
      </c>
      <c r="E153" s="126">
        <v>0</v>
      </c>
      <c r="F153" s="126">
        <v>1200000000</v>
      </c>
      <c r="G153" s="126">
        <v>0</v>
      </c>
      <c r="H153" s="126">
        <v>1200000000</v>
      </c>
      <c r="I153" s="126">
        <v>0</v>
      </c>
      <c r="J153" s="126">
        <v>948826875</v>
      </c>
      <c r="K153" s="127">
        <v>0.79068906250000004</v>
      </c>
      <c r="L153" s="126">
        <v>99864718</v>
      </c>
      <c r="M153" s="126">
        <v>113343118</v>
      </c>
      <c r="N153" s="127">
        <v>9.4452598333333304E-2</v>
      </c>
    </row>
    <row r="154" spans="1:14" s="113" customFormat="1" ht="25.5" customHeight="1" x14ac:dyDescent="0.2">
      <c r="A154" s="124" t="s">
        <v>388</v>
      </c>
      <c r="B154" s="125" t="s">
        <v>389</v>
      </c>
      <c r="C154" s="126">
        <v>20000000</v>
      </c>
      <c r="D154" s="126">
        <v>0</v>
      </c>
      <c r="E154" s="126">
        <v>0</v>
      </c>
      <c r="F154" s="126">
        <v>20000000</v>
      </c>
      <c r="G154" s="126">
        <v>0</v>
      </c>
      <c r="H154" s="126">
        <v>20000000</v>
      </c>
      <c r="I154" s="126">
        <v>297500</v>
      </c>
      <c r="J154" s="126">
        <v>2048405</v>
      </c>
      <c r="K154" s="127">
        <v>0.10242025</v>
      </c>
      <c r="L154" s="126">
        <v>297500</v>
      </c>
      <c r="M154" s="126">
        <v>2048405</v>
      </c>
      <c r="N154" s="127">
        <v>0.10242025</v>
      </c>
    </row>
    <row r="155" spans="1:14" s="113" customFormat="1" ht="17.100000000000001" customHeight="1" x14ac:dyDescent="0.2">
      <c r="A155" s="124" t="s">
        <v>390</v>
      </c>
      <c r="B155" s="125" t="s">
        <v>391</v>
      </c>
      <c r="C155" s="126">
        <v>900000000</v>
      </c>
      <c r="D155" s="126">
        <v>0</v>
      </c>
      <c r="E155" s="126">
        <v>0</v>
      </c>
      <c r="F155" s="126">
        <v>900000000</v>
      </c>
      <c r="G155" s="126">
        <v>0</v>
      </c>
      <c r="H155" s="126">
        <v>900000000</v>
      </c>
      <c r="I155" s="126">
        <v>0</v>
      </c>
      <c r="J155" s="126">
        <v>0</v>
      </c>
      <c r="K155" s="127">
        <v>0</v>
      </c>
      <c r="L155" s="126">
        <v>0</v>
      </c>
      <c r="M155" s="126">
        <v>0</v>
      </c>
      <c r="N155" s="127">
        <v>0</v>
      </c>
    </row>
    <row r="156" spans="1:14" s="113" customFormat="1" ht="34.15" customHeight="1" x14ac:dyDescent="0.2">
      <c r="A156" s="124" t="s">
        <v>392</v>
      </c>
      <c r="B156" s="125" t="s">
        <v>393</v>
      </c>
      <c r="C156" s="126">
        <v>97000000</v>
      </c>
      <c r="D156" s="126">
        <v>0</v>
      </c>
      <c r="E156" s="126">
        <v>0</v>
      </c>
      <c r="F156" s="126">
        <v>97000000</v>
      </c>
      <c r="G156" s="126">
        <v>0</v>
      </c>
      <c r="H156" s="126">
        <v>97000000</v>
      </c>
      <c r="I156" s="126">
        <v>0</v>
      </c>
      <c r="J156" s="126">
        <v>1750905</v>
      </c>
      <c r="K156" s="127">
        <v>1.8050567010309299E-2</v>
      </c>
      <c r="L156" s="126">
        <v>0</v>
      </c>
      <c r="M156" s="126">
        <v>1750905</v>
      </c>
      <c r="N156" s="127">
        <v>1.8050567010309299E-2</v>
      </c>
    </row>
    <row r="157" spans="1:14" s="113" customFormat="1" ht="34.15" customHeight="1" x14ac:dyDescent="0.2">
      <c r="A157" s="124" t="s">
        <v>394</v>
      </c>
      <c r="B157" s="125" t="s">
        <v>395</v>
      </c>
      <c r="C157" s="126">
        <v>87000000</v>
      </c>
      <c r="D157" s="126">
        <v>0</v>
      </c>
      <c r="E157" s="126">
        <v>0</v>
      </c>
      <c r="F157" s="126">
        <v>87000000</v>
      </c>
      <c r="G157" s="126">
        <v>0</v>
      </c>
      <c r="H157" s="126">
        <v>87000000</v>
      </c>
      <c r="I157" s="126">
        <v>0</v>
      </c>
      <c r="J157" s="126">
        <v>0</v>
      </c>
      <c r="K157" s="127">
        <v>0</v>
      </c>
      <c r="L157" s="126">
        <v>0</v>
      </c>
      <c r="M157" s="126">
        <v>0</v>
      </c>
      <c r="N157" s="127">
        <v>0</v>
      </c>
    </row>
    <row r="158" spans="1:14" s="113" customFormat="1" ht="17.100000000000001" customHeight="1" x14ac:dyDescent="0.2">
      <c r="A158" s="124" t="s">
        <v>396</v>
      </c>
      <c r="B158" s="125" t="s">
        <v>397</v>
      </c>
      <c r="C158" s="126">
        <v>10000000</v>
      </c>
      <c r="D158" s="126">
        <v>0</v>
      </c>
      <c r="E158" s="126">
        <v>0</v>
      </c>
      <c r="F158" s="126">
        <v>10000000</v>
      </c>
      <c r="G158" s="126">
        <v>0</v>
      </c>
      <c r="H158" s="126">
        <v>10000000</v>
      </c>
      <c r="I158" s="126">
        <v>0</v>
      </c>
      <c r="J158" s="126">
        <v>1750905</v>
      </c>
      <c r="K158" s="127">
        <v>0.17509050000000001</v>
      </c>
      <c r="L158" s="126">
        <v>0</v>
      </c>
      <c r="M158" s="126">
        <v>1750905</v>
      </c>
      <c r="N158" s="127">
        <v>0.17509050000000001</v>
      </c>
    </row>
    <row r="159" spans="1:14" s="113" customFormat="1" ht="25.5" customHeight="1" x14ac:dyDescent="0.2">
      <c r="A159" s="124" t="s">
        <v>398</v>
      </c>
      <c r="B159" s="125" t="s">
        <v>399</v>
      </c>
      <c r="C159" s="126">
        <v>163000000</v>
      </c>
      <c r="D159" s="126">
        <v>-40000000</v>
      </c>
      <c r="E159" s="126">
        <v>-40000000</v>
      </c>
      <c r="F159" s="126">
        <v>123000000</v>
      </c>
      <c r="G159" s="126">
        <v>0</v>
      </c>
      <c r="H159" s="126">
        <v>123000000</v>
      </c>
      <c r="I159" s="126">
        <v>0</v>
      </c>
      <c r="J159" s="126">
        <v>30000000</v>
      </c>
      <c r="K159" s="127">
        <v>0.24390243902438999</v>
      </c>
      <c r="L159" s="126">
        <v>2113350</v>
      </c>
      <c r="M159" s="126">
        <v>4206700</v>
      </c>
      <c r="N159" s="127">
        <v>3.4200813008130097E-2</v>
      </c>
    </row>
    <row r="160" spans="1:14" s="113" customFormat="1" ht="17.100000000000001" customHeight="1" x14ac:dyDescent="0.2">
      <c r="A160" s="124" t="s">
        <v>400</v>
      </c>
      <c r="B160" s="125" t="s">
        <v>401</v>
      </c>
      <c r="C160" s="126">
        <v>50000000</v>
      </c>
      <c r="D160" s="126">
        <v>0</v>
      </c>
      <c r="E160" s="126">
        <v>0</v>
      </c>
      <c r="F160" s="126">
        <v>50000000</v>
      </c>
      <c r="G160" s="126">
        <v>0</v>
      </c>
      <c r="H160" s="126">
        <v>50000000</v>
      </c>
      <c r="I160" s="126">
        <v>0</v>
      </c>
      <c r="J160" s="126">
        <v>30000000</v>
      </c>
      <c r="K160" s="127">
        <v>0.6</v>
      </c>
      <c r="L160" s="126">
        <v>2113350</v>
      </c>
      <c r="M160" s="126">
        <v>4206700</v>
      </c>
      <c r="N160" s="127">
        <v>8.4134E-2</v>
      </c>
    </row>
    <row r="161" spans="1:14" s="113" customFormat="1" ht="17.100000000000001" customHeight="1" x14ac:dyDescent="0.2">
      <c r="A161" s="124" t="s">
        <v>402</v>
      </c>
      <c r="B161" s="125" t="s">
        <v>403</v>
      </c>
      <c r="C161" s="126">
        <v>20000000</v>
      </c>
      <c r="D161" s="126">
        <v>0</v>
      </c>
      <c r="E161" s="126">
        <v>0</v>
      </c>
      <c r="F161" s="126">
        <v>20000000</v>
      </c>
      <c r="G161" s="126">
        <v>0</v>
      </c>
      <c r="H161" s="126">
        <v>20000000</v>
      </c>
      <c r="I161" s="126">
        <v>0</v>
      </c>
      <c r="J161" s="126">
        <v>0</v>
      </c>
      <c r="K161" s="127">
        <v>0</v>
      </c>
      <c r="L161" s="126">
        <v>0</v>
      </c>
      <c r="M161" s="126">
        <v>0</v>
      </c>
      <c r="N161" s="127">
        <v>0</v>
      </c>
    </row>
    <row r="162" spans="1:14" s="113" customFormat="1" ht="17.100000000000001" customHeight="1" x14ac:dyDescent="0.2">
      <c r="A162" s="124" t="s">
        <v>404</v>
      </c>
      <c r="B162" s="125" t="s">
        <v>405</v>
      </c>
      <c r="C162" s="126">
        <v>80000000</v>
      </c>
      <c r="D162" s="126">
        <v>-40000000</v>
      </c>
      <c r="E162" s="126">
        <v>-40000000</v>
      </c>
      <c r="F162" s="126">
        <v>40000000</v>
      </c>
      <c r="G162" s="126">
        <v>0</v>
      </c>
      <c r="H162" s="126">
        <v>40000000</v>
      </c>
      <c r="I162" s="126">
        <v>0</v>
      </c>
      <c r="J162" s="126">
        <v>0</v>
      </c>
      <c r="K162" s="127">
        <v>0</v>
      </c>
      <c r="L162" s="126">
        <v>0</v>
      </c>
      <c r="M162" s="126">
        <v>0</v>
      </c>
      <c r="N162" s="127">
        <v>0</v>
      </c>
    </row>
    <row r="163" spans="1:14" s="113" customFormat="1" ht="17.100000000000001" customHeight="1" x14ac:dyDescent="0.2">
      <c r="A163" s="124" t="s">
        <v>406</v>
      </c>
      <c r="B163" s="125" t="s">
        <v>407</v>
      </c>
      <c r="C163" s="126">
        <v>13000000</v>
      </c>
      <c r="D163" s="126">
        <v>0</v>
      </c>
      <c r="E163" s="126">
        <v>0</v>
      </c>
      <c r="F163" s="126">
        <v>13000000</v>
      </c>
      <c r="G163" s="126">
        <v>0</v>
      </c>
      <c r="H163" s="126">
        <v>13000000</v>
      </c>
      <c r="I163" s="126">
        <v>0</v>
      </c>
      <c r="J163" s="126">
        <v>0</v>
      </c>
      <c r="K163" s="127">
        <v>0</v>
      </c>
      <c r="L163" s="126">
        <v>0</v>
      </c>
      <c r="M163" s="126">
        <v>0</v>
      </c>
      <c r="N163" s="127">
        <v>0</v>
      </c>
    </row>
    <row r="164" spans="1:14" s="113" customFormat="1" ht="17.100000000000001" customHeight="1" x14ac:dyDescent="0.2">
      <c r="A164" s="124" t="s">
        <v>408</v>
      </c>
      <c r="B164" s="125" t="s">
        <v>409</v>
      </c>
      <c r="C164" s="126">
        <v>1350000000</v>
      </c>
      <c r="D164" s="126">
        <v>0</v>
      </c>
      <c r="E164" s="126">
        <v>0</v>
      </c>
      <c r="F164" s="126">
        <v>1350000000</v>
      </c>
      <c r="G164" s="126">
        <v>0</v>
      </c>
      <c r="H164" s="126">
        <v>1350000000</v>
      </c>
      <c r="I164" s="126">
        <v>448200</v>
      </c>
      <c r="J164" s="126">
        <v>5350734</v>
      </c>
      <c r="K164" s="127">
        <v>3.9635066666666701E-3</v>
      </c>
      <c r="L164" s="126">
        <v>448200</v>
      </c>
      <c r="M164" s="126">
        <v>5350734</v>
      </c>
      <c r="N164" s="127">
        <v>3.9635066666666701E-3</v>
      </c>
    </row>
    <row r="165" spans="1:14" s="113" customFormat="1" ht="17.100000000000001" customHeight="1" x14ac:dyDescent="0.2">
      <c r="A165" s="124" t="s">
        <v>410</v>
      </c>
      <c r="B165" s="125" t="s">
        <v>411</v>
      </c>
      <c r="C165" s="126">
        <v>1000000000</v>
      </c>
      <c r="D165" s="126">
        <v>0</v>
      </c>
      <c r="E165" s="126">
        <v>0</v>
      </c>
      <c r="F165" s="126">
        <v>1000000000</v>
      </c>
      <c r="G165" s="126">
        <v>0</v>
      </c>
      <c r="H165" s="126">
        <v>1000000000</v>
      </c>
      <c r="I165" s="126">
        <v>0</v>
      </c>
      <c r="J165" s="126">
        <v>0</v>
      </c>
      <c r="K165" s="127">
        <v>0</v>
      </c>
      <c r="L165" s="126">
        <v>0</v>
      </c>
      <c r="M165" s="126">
        <v>0</v>
      </c>
      <c r="N165" s="127">
        <v>0</v>
      </c>
    </row>
    <row r="166" spans="1:14" s="113" customFormat="1" ht="17.100000000000001" customHeight="1" x14ac:dyDescent="0.2">
      <c r="A166" s="124" t="s">
        <v>412</v>
      </c>
      <c r="B166" s="125" t="s">
        <v>413</v>
      </c>
      <c r="C166" s="126">
        <v>40000000</v>
      </c>
      <c r="D166" s="126">
        <v>0</v>
      </c>
      <c r="E166" s="126">
        <v>0</v>
      </c>
      <c r="F166" s="126">
        <v>40000000</v>
      </c>
      <c r="G166" s="126">
        <v>0</v>
      </c>
      <c r="H166" s="126">
        <v>40000000</v>
      </c>
      <c r="I166" s="126">
        <v>0</v>
      </c>
      <c r="J166" s="126">
        <v>1750905</v>
      </c>
      <c r="K166" s="127">
        <v>4.3772625000000003E-2</v>
      </c>
      <c r="L166" s="126">
        <v>0</v>
      </c>
      <c r="M166" s="126">
        <v>1750905</v>
      </c>
      <c r="N166" s="127">
        <v>4.3772625000000003E-2</v>
      </c>
    </row>
    <row r="167" spans="1:14" s="113" customFormat="1" ht="17.100000000000001" customHeight="1" x14ac:dyDescent="0.2">
      <c r="A167" s="124" t="s">
        <v>414</v>
      </c>
      <c r="B167" s="125" t="s">
        <v>415</v>
      </c>
      <c r="C167" s="126">
        <v>250000000</v>
      </c>
      <c r="D167" s="126">
        <v>0</v>
      </c>
      <c r="E167" s="126">
        <v>0</v>
      </c>
      <c r="F167" s="126">
        <v>250000000</v>
      </c>
      <c r="G167" s="126">
        <v>0</v>
      </c>
      <c r="H167" s="126">
        <v>250000000</v>
      </c>
      <c r="I167" s="126">
        <v>0</v>
      </c>
      <c r="J167" s="126">
        <v>1925995</v>
      </c>
      <c r="K167" s="127">
        <v>7.70398E-3</v>
      </c>
      <c r="L167" s="126">
        <v>0</v>
      </c>
      <c r="M167" s="126">
        <v>1925995</v>
      </c>
      <c r="N167" s="127">
        <v>7.70398E-3</v>
      </c>
    </row>
    <row r="168" spans="1:14" s="113" customFormat="1" ht="17.100000000000001" customHeight="1" x14ac:dyDescent="0.2">
      <c r="A168" s="124" t="s">
        <v>416</v>
      </c>
      <c r="B168" s="125" t="s">
        <v>417</v>
      </c>
      <c r="C168" s="126">
        <v>60000000</v>
      </c>
      <c r="D168" s="126">
        <v>0</v>
      </c>
      <c r="E168" s="126">
        <v>0</v>
      </c>
      <c r="F168" s="126">
        <v>60000000</v>
      </c>
      <c r="G168" s="126">
        <v>0</v>
      </c>
      <c r="H168" s="126">
        <v>60000000</v>
      </c>
      <c r="I168" s="126">
        <v>448200</v>
      </c>
      <c r="J168" s="126">
        <v>1673834</v>
      </c>
      <c r="K168" s="127">
        <v>2.7897233333333299E-2</v>
      </c>
      <c r="L168" s="126">
        <v>448200</v>
      </c>
      <c r="M168" s="126">
        <v>1673834</v>
      </c>
      <c r="N168" s="127">
        <v>2.7897233333333299E-2</v>
      </c>
    </row>
    <row r="169" spans="1:14" s="113" customFormat="1" ht="34.15" customHeight="1" x14ac:dyDescent="0.2">
      <c r="A169" s="124" t="s">
        <v>418</v>
      </c>
      <c r="B169" s="125" t="s">
        <v>419</v>
      </c>
      <c r="C169" s="126">
        <v>0</v>
      </c>
      <c r="D169" s="126">
        <v>20000000</v>
      </c>
      <c r="E169" s="126">
        <v>20000000</v>
      </c>
      <c r="F169" s="126">
        <v>20000000</v>
      </c>
      <c r="G169" s="126">
        <v>0</v>
      </c>
      <c r="H169" s="126">
        <v>20000000</v>
      </c>
      <c r="I169" s="126">
        <v>0</v>
      </c>
      <c r="J169" s="126">
        <v>0</v>
      </c>
      <c r="K169" s="127">
        <v>0</v>
      </c>
      <c r="L169" s="126">
        <v>0</v>
      </c>
      <c r="M169" s="126">
        <v>0</v>
      </c>
      <c r="N169" s="127">
        <v>0</v>
      </c>
    </row>
    <row r="170" spans="1:14" s="113" customFormat="1" ht="25.5" customHeight="1" x14ac:dyDescent="0.2">
      <c r="A170" s="124" t="s">
        <v>420</v>
      </c>
      <c r="B170" s="125" t="s">
        <v>421</v>
      </c>
      <c r="C170" s="126">
        <v>0</v>
      </c>
      <c r="D170" s="126">
        <v>20000000</v>
      </c>
      <c r="E170" s="126">
        <v>20000000</v>
      </c>
      <c r="F170" s="126">
        <v>20000000</v>
      </c>
      <c r="G170" s="126">
        <v>0</v>
      </c>
      <c r="H170" s="126">
        <v>20000000</v>
      </c>
      <c r="I170" s="126">
        <v>0</v>
      </c>
      <c r="J170" s="126">
        <v>0</v>
      </c>
      <c r="K170" s="127">
        <v>0</v>
      </c>
      <c r="L170" s="126">
        <v>0</v>
      </c>
      <c r="M170" s="126">
        <v>0</v>
      </c>
      <c r="N170" s="127">
        <v>0</v>
      </c>
    </row>
    <row r="171" spans="1:14" s="113" customFormat="1" ht="25.5" customHeight="1" x14ac:dyDescent="0.2">
      <c r="A171" s="124" t="s">
        <v>422</v>
      </c>
      <c r="B171" s="125" t="s">
        <v>423</v>
      </c>
      <c r="C171" s="126">
        <v>204000000</v>
      </c>
      <c r="D171" s="126">
        <v>-30000000</v>
      </c>
      <c r="E171" s="126">
        <v>-80000000</v>
      </c>
      <c r="F171" s="126">
        <v>124000000</v>
      </c>
      <c r="G171" s="126">
        <v>0</v>
      </c>
      <c r="H171" s="126">
        <v>124000000</v>
      </c>
      <c r="I171" s="126">
        <v>0</v>
      </c>
      <c r="J171" s="126">
        <v>875453</v>
      </c>
      <c r="K171" s="127">
        <v>7.06010483870968E-3</v>
      </c>
      <c r="L171" s="126">
        <v>0</v>
      </c>
      <c r="M171" s="126">
        <v>875453</v>
      </c>
      <c r="N171" s="127">
        <v>7.06010483870968E-3</v>
      </c>
    </row>
    <row r="172" spans="1:14" s="113" customFormat="1" ht="25.5" customHeight="1" x14ac:dyDescent="0.2">
      <c r="A172" s="124" t="s">
        <v>424</v>
      </c>
      <c r="B172" s="125" t="s">
        <v>425</v>
      </c>
      <c r="C172" s="126">
        <v>140000000</v>
      </c>
      <c r="D172" s="126">
        <v>-30000000</v>
      </c>
      <c r="E172" s="126">
        <v>-80000000</v>
      </c>
      <c r="F172" s="126">
        <v>60000000</v>
      </c>
      <c r="G172" s="126">
        <v>0</v>
      </c>
      <c r="H172" s="126">
        <v>60000000</v>
      </c>
      <c r="I172" s="126">
        <v>0</v>
      </c>
      <c r="J172" s="126">
        <v>0</v>
      </c>
      <c r="K172" s="127">
        <v>0</v>
      </c>
      <c r="L172" s="126">
        <v>0</v>
      </c>
      <c r="M172" s="126">
        <v>0</v>
      </c>
      <c r="N172" s="127">
        <v>0</v>
      </c>
    </row>
    <row r="173" spans="1:14" s="113" customFormat="1" ht="25.5" customHeight="1" x14ac:dyDescent="0.2">
      <c r="A173" s="124" t="s">
        <v>426</v>
      </c>
      <c r="B173" s="125" t="s">
        <v>427</v>
      </c>
      <c r="C173" s="126">
        <v>64000000</v>
      </c>
      <c r="D173" s="126">
        <v>0</v>
      </c>
      <c r="E173" s="126">
        <v>0</v>
      </c>
      <c r="F173" s="126">
        <v>64000000</v>
      </c>
      <c r="G173" s="126">
        <v>0</v>
      </c>
      <c r="H173" s="126">
        <v>64000000</v>
      </c>
      <c r="I173" s="126">
        <v>0</v>
      </c>
      <c r="J173" s="126">
        <v>875453</v>
      </c>
      <c r="K173" s="127">
        <v>1.3678953125000001E-2</v>
      </c>
      <c r="L173" s="126">
        <v>0</v>
      </c>
      <c r="M173" s="126">
        <v>875453</v>
      </c>
      <c r="N173" s="127">
        <v>1.3678953125000001E-2</v>
      </c>
    </row>
    <row r="174" spans="1:14" s="113" customFormat="1" ht="25.5" customHeight="1" x14ac:dyDescent="0.2">
      <c r="A174" s="124" t="s">
        <v>428</v>
      </c>
      <c r="B174" s="125" t="s">
        <v>429</v>
      </c>
      <c r="C174" s="126">
        <v>1554600000</v>
      </c>
      <c r="D174" s="126">
        <v>0</v>
      </c>
      <c r="E174" s="126">
        <v>250000000</v>
      </c>
      <c r="F174" s="126">
        <v>1804600000</v>
      </c>
      <c r="G174" s="126">
        <v>0</v>
      </c>
      <c r="H174" s="126">
        <v>1804600000</v>
      </c>
      <c r="I174" s="126">
        <v>455821724</v>
      </c>
      <c r="J174" s="126">
        <v>1358222176</v>
      </c>
      <c r="K174" s="127">
        <v>0.75264445084783305</v>
      </c>
      <c r="L174" s="126">
        <v>85918760</v>
      </c>
      <c r="M174" s="126">
        <v>99442335</v>
      </c>
      <c r="N174" s="127">
        <v>5.5104917987365602E-2</v>
      </c>
    </row>
    <row r="175" spans="1:14" s="113" customFormat="1" ht="42.6" customHeight="1" x14ac:dyDescent="0.2">
      <c r="A175" s="124" t="s">
        <v>430</v>
      </c>
      <c r="B175" s="125" t="s">
        <v>431</v>
      </c>
      <c r="C175" s="126">
        <v>1000000000</v>
      </c>
      <c r="D175" s="126">
        <v>0</v>
      </c>
      <c r="E175" s="126">
        <v>250000000</v>
      </c>
      <c r="F175" s="126">
        <v>1250000000</v>
      </c>
      <c r="G175" s="126">
        <v>0</v>
      </c>
      <c r="H175" s="126">
        <v>1250000000</v>
      </c>
      <c r="I175" s="126">
        <v>248321724</v>
      </c>
      <c r="J175" s="126">
        <v>1146246724</v>
      </c>
      <c r="K175" s="127">
        <v>0.91699737920000002</v>
      </c>
      <c r="L175" s="126">
        <v>85378000</v>
      </c>
      <c r="M175" s="126">
        <v>97506333</v>
      </c>
      <c r="N175" s="127">
        <v>7.8005066400000003E-2</v>
      </c>
    </row>
    <row r="176" spans="1:14" s="113" customFormat="1" ht="25.5" customHeight="1" x14ac:dyDescent="0.2">
      <c r="A176" s="124" t="s">
        <v>432</v>
      </c>
      <c r="B176" s="125" t="s">
        <v>433</v>
      </c>
      <c r="C176" s="126">
        <v>1000000000</v>
      </c>
      <c r="D176" s="126">
        <v>0</v>
      </c>
      <c r="E176" s="126">
        <v>250000000</v>
      </c>
      <c r="F176" s="126">
        <v>1250000000</v>
      </c>
      <c r="G176" s="126">
        <v>0</v>
      </c>
      <c r="H176" s="126">
        <v>1250000000</v>
      </c>
      <c r="I176" s="126">
        <v>248321724</v>
      </c>
      <c r="J176" s="126">
        <v>1146246724</v>
      </c>
      <c r="K176" s="127">
        <v>0.91699737920000002</v>
      </c>
      <c r="L176" s="126">
        <v>85378000</v>
      </c>
      <c r="M176" s="126">
        <v>97506333</v>
      </c>
      <c r="N176" s="127">
        <v>7.8005066400000003E-2</v>
      </c>
    </row>
    <row r="177" spans="1:14" s="113" customFormat="1" ht="17.100000000000001" customHeight="1" x14ac:dyDescent="0.2">
      <c r="A177" s="124" t="s">
        <v>434</v>
      </c>
      <c r="B177" s="125" t="s">
        <v>435</v>
      </c>
      <c r="C177" s="126">
        <v>103000000</v>
      </c>
      <c r="D177" s="126">
        <v>0</v>
      </c>
      <c r="E177" s="126">
        <v>0</v>
      </c>
      <c r="F177" s="126">
        <v>103000000</v>
      </c>
      <c r="G177" s="126">
        <v>0</v>
      </c>
      <c r="H177" s="126">
        <v>103000000</v>
      </c>
      <c r="I177" s="126">
        <v>0</v>
      </c>
      <c r="J177" s="126">
        <v>0</v>
      </c>
      <c r="K177" s="127">
        <v>0</v>
      </c>
      <c r="L177" s="126">
        <v>0</v>
      </c>
      <c r="M177" s="126">
        <v>0</v>
      </c>
      <c r="N177" s="127">
        <v>0</v>
      </c>
    </row>
    <row r="178" spans="1:14" s="113" customFormat="1" ht="25.5" customHeight="1" x14ac:dyDescent="0.2">
      <c r="A178" s="124" t="s">
        <v>436</v>
      </c>
      <c r="B178" s="125" t="s">
        <v>437</v>
      </c>
      <c r="C178" s="126">
        <v>103000000</v>
      </c>
      <c r="D178" s="126">
        <v>0</v>
      </c>
      <c r="E178" s="126">
        <v>0</v>
      </c>
      <c r="F178" s="126">
        <v>103000000</v>
      </c>
      <c r="G178" s="126">
        <v>0</v>
      </c>
      <c r="H178" s="126">
        <v>103000000</v>
      </c>
      <c r="I178" s="126">
        <v>0</v>
      </c>
      <c r="J178" s="126">
        <v>0</v>
      </c>
      <c r="K178" s="127">
        <v>0</v>
      </c>
      <c r="L178" s="126">
        <v>0</v>
      </c>
      <c r="M178" s="126">
        <v>0</v>
      </c>
      <c r="N178" s="127">
        <v>0</v>
      </c>
    </row>
    <row r="179" spans="1:14" s="113" customFormat="1" ht="25.5" customHeight="1" x14ac:dyDescent="0.2">
      <c r="A179" s="124" t="s">
        <v>438</v>
      </c>
      <c r="B179" s="125" t="s">
        <v>439</v>
      </c>
      <c r="C179" s="126">
        <v>134000000</v>
      </c>
      <c r="D179" s="126">
        <v>0</v>
      </c>
      <c r="E179" s="126">
        <v>0</v>
      </c>
      <c r="F179" s="126">
        <v>134000000</v>
      </c>
      <c r="G179" s="126">
        <v>0</v>
      </c>
      <c r="H179" s="126">
        <v>134000000</v>
      </c>
      <c r="I179" s="126">
        <v>57827405</v>
      </c>
      <c r="J179" s="126">
        <v>58265131</v>
      </c>
      <c r="K179" s="127">
        <v>0.43481441044776098</v>
      </c>
      <c r="L179" s="126">
        <v>0</v>
      </c>
      <c r="M179" s="126">
        <v>437726</v>
      </c>
      <c r="N179" s="127">
        <v>3.2666119402985101E-3</v>
      </c>
    </row>
    <row r="180" spans="1:14" s="113" customFormat="1" ht="17.100000000000001" customHeight="1" x14ac:dyDescent="0.2">
      <c r="A180" s="124" t="s">
        <v>440</v>
      </c>
      <c r="B180" s="125" t="s">
        <v>441</v>
      </c>
      <c r="C180" s="126">
        <v>134000000</v>
      </c>
      <c r="D180" s="126">
        <v>0</v>
      </c>
      <c r="E180" s="126">
        <v>0</v>
      </c>
      <c r="F180" s="126">
        <v>134000000</v>
      </c>
      <c r="G180" s="126">
        <v>0</v>
      </c>
      <c r="H180" s="126">
        <v>134000000</v>
      </c>
      <c r="I180" s="126">
        <v>57827405</v>
      </c>
      <c r="J180" s="126">
        <v>58265131</v>
      </c>
      <c r="K180" s="127">
        <v>0.43481441044776098</v>
      </c>
      <c r="L180" s="126">
        <v>0</v>
      </c>
      <c r="M180" s="126">
        <v>437726</v>
      </c>
      <c r="N180" s="127">
        <v>3.2666119402985101E-3</v>
      </c>
    </row>
    <row r="181" spans="1:14" s="113" customFormat="1" ht="34.15" customHeight="1" x14ac:dyDescent="0.2">
      <c r="A181" s="124" t="s">
        <v>442</v>
      </c>
      <c r="B181" s="125" t="s">
        <v>443</v>
      </c>
      <c r="C181" s="126">
        <v>3600000</v>
      </c>
      <c r="D181" s="126">
        <v>0</v>
      </c>
      <c r="E181" s="126">
        <v>0</v>
      </c>
      <c r="F181" s="126">
        <v>3600000</v>
      </c>
      <c r="G181" s="126">
        <v>0</v>
      </c>
      <c r="H181" s="126">
        <v>3600000</v>
      </c>
      <c r="I181" s="126">
        <v>0</v>
      </c>
      <c r="J181" s="126">
        <v>3600000</v>
      </c>
      <c r="K181" s="127">
        <v>1</v>
      </c>
      <c r="L181" s="126">
        <v>540760</v>
      </c>
      <c r="M181" s="126">
        <v>1060550</v>
      </c>
      <c r="N181" s="127">
        <v>0.29459722222222201</v>
      </c>
    </row>
    <row r="182" spans="1:14" s="113" customFormat="1" ht="25.5" customHeight="1" x14ac:dyDescent="0.2">
      <c r="A182" s="124" t="s">
        <v>444</v>
      </c>
      <c r="B182" s="125" t="s">
        <v>445</v>
      </c>
      <c r="C182" s="126">
        <v>3600000</v>
      </c>
      <c r="D182" s="126">
        <v>0</v>
      </c>
      <c r="E182" s="126">
        <v>0</v>
      </c>
      <c r="F182" s="126">
        <v>3600000</v>
      </c>
      <c r="G182" s="126">
        <v>0</v>
      </c>
      <c r="H182" s="126">
        <v>3600000</v>
      </c>
      <c r="I182" s="126">
        <v>0</v>
      </c>
      <c r="J182" s="126">
        <v>3600000</v>
      </c>
      <c r="K182" s="127">
        <v>1</v>
      </c>
      <c r="L182" s="126">
        <v>540760</v>
      </c>
      <c r="M182" s="126">
        <v>1060550</v>
      </c>
      <c r="N182" s="127">
        <v>0.29459722222222201</v>
      </c>
    </row>
    <row r="183" spans="1:14" s="113" customFormat="1" ht="17.100000000000001" customHeight="1" x14ac:dyDescent="0.2">
      <c r="A183" s="124" t="s">
        <v>446</v>
      </c>
      <c r="B183" s="125" t="s">
        <v>447</v>
      </c>
      <c r="C183" s="126">
        <v>314000000</v>
      </c>
      <c r="D183" s="126">
        <v>0</v>
      </c>
      <c r="E183" s="126">
        <v>0</v>
      </c>
      <c r="F183" s="126">
        <v>314000000</v>
      </c>
      <c r="G183" s="126">
        <v>0</v>
      </c>
      <c r="H183" s="126">
        <v>314000000</v>
      </c>
      <c r="I183" s="126">
        <v>149672595</v>
      </c>
      <c r="J183" s="126">
        <v>150110321</v>
      </c>
      <c r="K183" s="127">
        <v>0.478058347133758</v>
      </c>
      <c r="L183" s="126">
        <v>0</v>
      </c>
      <c r="M183" s="126">
        <v>437726</v>
      </c>
      <c r="N183" s="127">
        <v>1.3940318471337601E-3</v>
      </c>
    </row>
    <row r="184" spans="1:14" s="113" customFormat="1" ht="17.100000000000001" customHeight="1" x14ac:dyDescent="0.2">
      <c r="A184" s="124" t="s">
        <v>448</v>
      </c>
      <c r="B184" s="125" t="s">
        <v>449</v>
      </c>
      <c r="C184" s="126">
        <v>314000000</v>
      </c>
      <c r="D184" s="126">
        <v>0</v>
      </c>
      <c r="E184" s="126">
        <v>0</v>
      </c>
      <c r="F184" s="126">
        <v>314000000</v>
      </c>
      <c r="G184" s="126">
        <v>0</v>
      </c>
      <c r="H184" s="126">
        <v>314000000</v>
      </c>
      <c r="I184" s="126">
        <v>149672595</v>
      </c>
      <c r="J184" s="126">
        <v>150110321</v>
      </c>
      <c r="K184" s="127">
        <v>0.478058347133758</v>
      </c>
      <c r="L184" s="126">
        <v>0</v>
      </c>
      <c r="M184" s="126">
        <v>437726</v>
      </c>
      <c r="N184" s="127">
        <v>1.3940318471337601E-3</v>
      </c>
    </row>
    <row r="185" spans="1:14" s="113" customFormat="1" ht="17.100000000000001" customHeight="1" x14ac:dyDescent="0.2">
      <c r="A185" s="124" t="s">
        <v>450</v>
      </c>
      <c r="B185" s="125" t="s">
        <v>451</v>
      </c>
      <c r="C185" s="126">
        <v>301742153000</v>
      </c>
      <c r="D185" s="126">
        <v>0</v>
      </c>
      <c r="E185" s="126">
        <v>0</v>
      </c>
      <c r="F185" s="126">
        <v>301742153000</v>
      </c>
      <c r="G185" s="126">
        <v>0</v>
      </c>
      <c r="H185" s="126">
        <v>301742153000</v>
      </c>
      <c r="I185" s="126">
        <v>301742153000</v>
      </c>
      <c r="J185" s="126">
        <v>301742153000</v>
      </c>
      <c r="K185" s="127">
        <v>1</v>
      </c>
      <c r="L185" s="126">
        <v>22953867960</v>
      </c>
      <c r="M185" s="126">
        <v>22953867960</v>
      </c>
      <c r="N185" s="127">
        <v>7.6071134681669803E-2</v>
      </c>
    </row>
    <row r="186" spans="1:14" s="113" customFormat="1" ht="17.100000000000001" customHeight="1" x14ac:dyDescent="0.2">
      <c r="A186" s="124" t="s">
        <v>452</v>
      </c>
      <c r="B186" s="125" t="s">
        <v>453</v>
      </c>
      <c r="C186" s="126">
        <v>301742153000</v>
      </c>
      <c r="D186" s="126">
        <v>0</v>
      </c>
      <c r="E186" s="126">
        <v>0</v>
      </c>
      <c r="F186" s="126">
        <v>301742153000</v>
      </c>
      <c r="G186" s="126">
        <v>0</v>
      </c>
      <c r="H186" s="126">
        <v>301742153000</v>
      </c>
      <c r="I186" s="126">
        <v>301742153000</v>
      </c>
      <c r="J186" s="126">
        <v>301742153000</v>
      </c>
      <c r="K186" s="127">
        <v>1</v>
      </c>
      <c r="L186" s="126">
        <v>22953867960</v>
      </c>
      <c r="M186" s="126">
        <v>22953867960</v>
      </c>
      <c r="N186" s="127">
        <v>7.6071134681669803E-2</v>
      </c>
    </row>
    <row r="187" spans="1:14" s="113" customFormat="1" ht="17.100000000000001" customHeight="1" x14ac:dyDescent="0.2">
      <c r="A187" s="124" t="s">
        <v>454</v>
      </c>
      <c r="B187" s="125" t="s">
        <v>455</v>
      </c>
      <c r="C187" s="126">
        <v>301742153000</v>
      </c>
      <c r="D187" s="126">
        <v>0</v>
      </c>
      <c r="E187" s="126">
        <v>0</v>
      </c>
      <c r="F187" s="126">
        <v>301742153000</v>
      </c>
      <c r="G187" s="126">
        <v>0</v>
      </c>
      <c r="H187" s="126">
        <v>301742153000</v>
      </c>
      <c r="I187" s="126">
        <v>301742153000</v>
      </c>
      <c r="J187" s="126">
        <v>301742153000</v>
      </c>
      <c r="K187" s="127">
        <v>1</v>
      </c>
      <c r="L187" s="126">
        <v>22953867960</v>
      </c>
      <c r="M187" s="126">
        <v>22953867960</v>
      </c>
      <c r="N187" s="127">
        <v>7.6071134681669803E-2</v>
      </c>
    </row>
    <row r="188" spans="1:14" s="113" customFormat="1" ht="17.100000000000001" customHeight="1" x14ac:dyDescent="0.2">
      <c r="A188" s="124" t="s">
        <v>456</v>
      </c>
      <c r="B188" s="125" t="s">
        <v>457</v>
      </c>
      <c r="C188" s="126">
        <v>301742153000</v>
      </c>
      <c r="D188" s="126">
        <v>0</v>
      </c>
      <c r="E188" s="126">
        <v>0</v>
      </c>
      <c r="F188" s="126">
        <v>301742153000</v>
      </c>
      <c r="G188" s="126">
        <v>0</v>
      </c>
      <c r="H188" s="126">
        <v>301742153000</v>
      </c>
      <c r="I188" s="126">
        <v>301742153000</v>
      </c>
      <c r="J188" s="126">
        <v>301742153000</v>
      </c>
      <c r="K188" s="127">
        <v>1</v>
      </c>
      <c r="L188" s="126">
        <v>22953867960</v>
      </c>
      <c r="M188" s="126">
        <v>22953867960</v>
      </c>
      <c r="N188" s="127">
        <v>7.6071134681669803E-2</v>
      </c>
    </row>
    <row r="189" spans="1:14" s="113" customFormat="1" ht="17.100000000000001" customHeight="1" x14ac:dyDescent="0.2">
      <c r="A189" s="124" t="s">
        <v>458</v>
      </c>
      <c r="B189" s="125" t="s">
        <v>459</v>
      </c>
      <c r="C189" s="126">
        <v>227568591000</v>
      </c>
      <c r="D189" s="126">
        <v>0</v>
      </c>
      <c r="E189" s="126">
        <v>0</v>
      </c>
      <c r="F189" s="126">
        <v>227568591000</v>
      </c>
      <c r="G189" s="126">
        <v>0</v>
      </c>
      <c r="H189" s="126">
        <v>227568591000</v>
      </c>
      <c r="I189" s="126">
        <v>11929675807</v>
      </c>
      <c r="J189" s="126">
        <v>126653524808</v>
      </c>
      <c r="K189" s="127">
        <v>0.556550990852688</v>
      </c>
      <c r="L189" s="126">
        <v>7897192771</v>
      </c>
      <c r="M189" s="126">
        <v>8542227709</v>
      </c>
      <c r="N189" s="127">
        <v>3.7536936320882702E-2</v>
      </c>
    </row>
    <row r="190" spans="1:14" s="113" customFormat="1" ht="17.100000000000001" customHeight="1" x14ac:dyDescent="0.2">
      <c r="A190" s="124" t="s">
        <v>460</v>
      </c>
      <c r="B190" s="125" t="s">
        <v>461</v>
      </c>
      <c r="C190" s="126">
        <v>227568591000</v>
      </c>
      <c r="D190" s="126">
        <v>0</v>
      </c>
      <c r="E190" s="126">
        <v>0</v>
      </c>
      <c r="F190" s="126">
        <v>227568591000</v>
      </c>
      <c r="G190" s="126">
        <v>0</v>
      </c>
      <c r="H190" s="126">
        <v>227568591000</v>
      </c>
      <c r="I190" s="126">
        <v>11929675807</v>
      </c>
      <c r="J190" s="126">
        <v>126653524808</v>
      </c>
      <c r="K190" s="127">
        <v>0.556550990852688</v>
      </c>
      <c r="L190" s="126">
        <v>7897192771</v>
      </c>
      <c r="M190" s="126">
        <v>8542227709</v>
      </c>
      <c r="N190" s="127">
        <v>3.7536936320882702E-2</v>
      </c>
    </row>
    <row r="191" spans="1:14" s="113" customFormat="1" ht="17.100000000000001" customHeight="1" x14ac:dyDescent="0.2">
      <c r="A191" s="124" t="s">
        <v>462</v>
      </c>
      <c r="B191" s="125" t="s">
        <v>463</v>
      </c>
      <c r="C191" s="126">
        <v>227568591000</v>
      </c>
      <c r="D191" s="126">
        <v>0</v>
      </c>
      <c r="E191" s="126">
        <v>0</v>
      </c>
      <c r="F191" s="126">
        <v>227568591000</v>
      </c>
      <c r="G191" s="126">
        <v>0</v>
      </c>
      <c r="H191" s="126">
        <v>227568591000</v>
      </c>
      <c r="I191" s="126">
        <v>11929675807</v>
      </c>
      <c r="J191" s="126">
        <v>126653524808</v>
      </c>
      <c r="K191" s="127">
        <v>0.556550990852688</v>
      </c>
      <c r="L191" s="126">
        <v>7897192771</v>
      </c>
      <c r="M191" s="126">
        <v>8542227709</v>
      </c>
      <c r="N191" s="127">
        <v>3.7536936320882702E-2</v>
      </c>
    </row>
    <row r="192" spans="1:14" s="113" customFormat="1" ht="17.100000000000001" customHeight="1" x14ac:dyDescent="0.2">
      <c r="A192" s="124" t="s">
        <v>464</v>
      </c>
      <c r="B192" s="125" t="s">
        <v>465</v>
      </c>
      <c r="C192" s="126">
        <v>9095419000</v>
      </c>
      <c r="D192" s="126">
        <v>0</v>
      </c>
      <c r="E192" s="126">
        <v>0</v>
      </c>
      <c r="F192" s="126">
        <v>9095419000</v>
      </c>
      <c r="G192" s="126">
        <v>0</v>
      </c>
      <c r="H192" s="126">
        <v>9095419000</v>
      </c>
      <c r="I192" s="126">
        <v>243155623</v>
      </c>
      <c r="J192" s="126">
        <v>1281778670</v>
      </c>
      <c r="K192" s="127">
        <v>0.140925741848726</v>
      </c>
      <c r="L192" s="126">
        <v>119542497</v>
      </c>
      <c r="M192" s="126">
        <v>201943008</v>
      </c>
      <c r="N192" s="127">
        <v>2.2202716334453601E-2</v>
      </c>
    </row>
    <row r="193" spans="1:14" s="113" customFormat="1" ht="17.100000000000001" customHeight="1" x14ac:dyDescent="0.2">
      <c r="A193" s="124" t="s">
        <v>466</v>
      </c>
      <c r="B193" s="125" t="s">
        <v>467</v>
      </c>
      <c r="C193" s="126">
        <v>9095419000</v>
      </c>
      <c r="D193" s="126">
        <v>0</v>
      </c>
      <c r="E193" s="126">
        <v>0</v>
      </c>
      <c r="F193" s="126">
        <v>9095419000</v>
      </c>
      <c r="G193" s="126">
        <v>0</v>
      </c>
      <c r="H193" s="126">
        <v>9095419000</v>
      </c>
      <c r="I193" s="126">
        <v>243155623</v>
      </c>
      <c r="J193" s="126">
        <v>1281778670</v>
      </c>
      <c r="K193" s="127">
        <v>0.140925741848726</v>
      </c>
      <c r="L193" s="126">
        <v>119542497</v>
      </c>
      <c r="M193" s="126">
        <v>201943008</v>
      </c>
      <c r="N193" s="127">
        <v>2.2202716334453601E-2</v>
      </c>
    </row>
    <row r="194" spans="1:14" s="113" customFormat="1" ht="34.15" customHeight="1" x14ac:dyDescent="0.2">
      <c r="A194" s="124" t="s">
        <v>468</v>
      </c>
      <c r="B194" s="125" t="s">
        <v>469</v>
      </c>
      <c r="C194" s="126">
        <v>9095419000</v>
      </c>
      <c r="D194" s="126">
        <v>0</v>
      </c>
      <c r="E194" s="126">
        <v>0</v>
      </c>
      <c r="F194" s="126">
        <v>9095419000</v>
      </c>
      <c r="G194" s="126">
        <v>0</v>
      </c>
      <c r="H194" s="126">
        <v>9095419000</v>
      </c>
      <c r="I194" s="126">
        <v>243155623</v>
      </c>
      <c r="J194" s="126">
        <v>1281778670</v>
      </c>
      <c r="K194" s="127">
        <v>0.140925741848726</v>
      </c>
      <c r="L194" s="126">
        <v>119542497</v>
      </c>
      <c r="M194" s="126">
        <v>201943008</v>
      </c>
      <c r="N194" s="127">
        <v>2.2202716334453601E-2</v>
      </c>
    </row>
    <row r="195" spans="1:14" s="113" customFormat="1" ht="17.100000000000001" customHeight="1" x14ac:dyDescent="0.2">
      <c r="A195" s="124" t="s">
        <v>470</v>
      </c>
      <c r="B195" s="125" t="s">
        <v>471</v>
      </c>
      <c r="C195" s="126">
        <v>10600000000</v>
      </c>
      <c r="D195" s="126">
        <v>0</v>
      </c>
      <c r="E195" s="126">
        <v>0</v>
      </c>
      <c r="F195" s="126">
        <v>10600000000</v>
      </c>
      <c r="G195" s="126">
        <v>0</v>
      </c>
      <c r="H195" s="126">
        <v>10600000000</v>
      </c>
      <c r="I195" s="126">
        <v>8215670000</v>
      </c>
      <c r="J195" s="126">
        <v>10067915000</v>
      </c>
      <c r="K195" s="127">
        <v>0.94980330188679296</v>
      </c>
      <c r="L195" s="126">
        <v>200016665</v>
      </c>
      <c r="M195" s="126">
        <v>216443331</v>
      </c>
      <c r="N195" s="127">
        <v>2.0419182169811301E-2</v>
      </c>
    </row>
    <row r="196" spans="1:14" s="113" customFormat="1" ht="25.5" customHeight="1" x14ac:dyDescent="0.2">
      <c r="A196" s="124" t="s">
        <v>472</v>
      </c>
      <c r="B196" s="125" t="s">
        <v>473</v>
      </c>
      <c r="C196" s="126">
        <v>10600000000</v>
      </c>
      <c r="D196" s="126">
        <v>0</v>
      </c>
      <c r="E196" s="126">
        <v>0</v>
      </c>
      <c r="F196" s="126">
        <v>10600000000</v>
      </c>
      <c r="G196" s="126">
        <v>0</v>
      </c>
      <c r="H196" s="126">
        <v>10600000000</v>
      </c>
      <c r="I196" s="126">
        <v>8215670000</v>
      </c>
      <c r="J196" s="126">
        <v>10067915000</v>
      </c>
      <c r="K196" s="127">
        <v>0.94980330188679296</v>
      </c>
      <c r="L196" s="126">
        <v>200016665</v>
      </c>
      <c r="M196" s="126">
        <v>216443331</v>
      </c>
      <c r="N196" s="127">
        <v>2.0419182169811301E-2</v>
      </c>
    </row>
    <row r="197" spans="1:14" s="113" customFormat="1" ht="34.15" customHeight="1" x14ac:dyDescent="0.2">
      <c r="A197" s="124" t="s">
        <v>474</v>
      </c>
      <c r="B197" s="125" t="s">
        <v>475</v>
      </c>
      <c r="C197" s="126">
        <v>10600000000</v>
      </c>
      <c r="D197" s="126">
        <v>0</v>
      </c>
      <c r="E197" s="126">
        <v>0</v>
      </c>
      <c r="F197" s="126">
        <v>10600000000</v>
      </c>
      <c r="G197" s="126">
        <v>0</v>
      </c>
      <c r="H197" s="126">
        <v>10600000000</v>
      </c>
      <c r="I197" s="126">
        <v>8215670000</v>
      </c>
      <c r="J197" s="126">
        <v>10067915000</v>
      </c>
      <c r="K197" s="127">
        <v>0.94980330188679296</v>
      </c>
      <c r="L197" s="126">
        <v>200016665</v>
      </c>
      <c r="M197" s="126">
        <v>216443331</v>
      </c>
      <c r="N197" s="127">
        <v>2.0419182169811301E-2</v>
      </c>
    </row>
    <row r="198" spans="1:14" s="113" customFormat="1" ht="17.100000000000001" customHeight="1" x14ac:dyDescent="0.2">
      <c r="A198" s="124" t="s">
        <v>476</v>
      </c>
      <c r="B198" s="125" t="s">
        <v>477</v>
      </c>
      <c r="C198" s="126">
        <v>197433172000</v>
      </c>
      <c r="D198" s="126">
        <v>0</v>
      </c>
      <c r="E198" s="126">
        <v>0</v>
      </c>
      <c r="F198" s="126">
        <v>197433172000</v>
      </c>
      <c r="G198" s="126">
        <v>0</v>
      </c>
      <c r="H198" s="126">
        <v>197433172000</v>
      </c>
      <c r="I198" s="126">
        <v>3446627124</v>
      </c>
      <c r="J198" s="126">
        <v>106988725544</v>
      </c>
      <c r="K198" s="127">
        <v>0.54189842801087096</v>
      </c>
      <c r="L198" s="126">
        <v>6668643738</v>
      </c>
      <c r="M198" s="126">
        <v>7072260990</v>
      </c>
      <c r="N198" s="127">
        <v>3.5821037155802801E-2</v>
      </c>
    </row>
    <row r="199" spans="1:14" s="113" customFormat="1" ht="25.5" customHeight="1" x14ac:dyDescent="0.2">
      <c r="A199" s="124" t="s">
        <v>478</v>
      </c>
      <c r="B199" s="125" t="s">
        <v>479</v>
      </c>
      <c r="C199" s="126">
        <v>197433172000</v>
      </c>
      <c r="D199" s="126">
        <v>0</v>
      </c>
      <c r="E199" s="126">
        <v>0</v>
      </c>
      <c r="F199" s="126">
        <v>197433172000</v>
      </c>
      <c r="G199" s="126">
        <v>0</v>
      </c>
      <c r="H199" s="126">
        <v>197433172000</v>
      </c>
      <c r="I199" s="126">
        <v>3446627124</v>
      </c>
      <c r="J199" s="126">
        <v>106988725544</v>
      </c>
      <c r="K199" s="127">
        <v>0.54189842801087096</v>
      </c>
      <c r="L199" s="126">
        <v>6668643738</v>
      </c>
      <c r="M199" s="126">
        <v>7072260990</v>
      </c>
      <c r="N199" s="127">
        <v>3.5821037155802801E-2</v>
      </c>
    </row>
    <row r="200" spans="1:14" s="113" customFormat="1" ht="42.6" customHeight="1" x14ac:dyDescent="0.2">
      <c r="A200" s="124" t="s">
        <v>480</v>
      </c>
      <c r="B200" s="125" t="s">
        <v>481</v>
      </c>
      <c r="C200" s="126">
        <v>41181240000</v>
      </c>
      <c r="D200" s="126">
        <v>0</v>
      </c>
      <c r="E200" s="126">
        <v>0</v>
      </c>
      <c r="F200" s="126">
        <v>41181240000</v>
      </c>
      <c r="G200" s="126">
        <v>0</v>
      </c>
      <c r="H200" s="126">
        <v>41181240000</v>
      </c>
      <c r="I200" s="126">
        <v>1572420499</v>
      </c>
      <c r="J200" s="126">
        <v>21371503977</v>
      </c>
      <c r="K200" s="127">
        <v>0.51896212879942405</v>
      </c>
      <c r="L200" s="126">
        <v>1295247239</v>
      </c>
      <c r="M200" s="126">
        <v>1457847236</v>
      </c>
      <c r="N200" s="127">
        <v>3.5400761026137102E-2</v>
      </c>
    </row>
    <row r="201" spans="1:14" s="113" customFormat="1" ht="25.5" customHeight="1" x14ac:dyDescent="0.2">
      <c r="A201" s="124" t="s">
        <v>482</v>
      </c>
      <c r="B201" s="125" t="s">
        <v>483</v>
      </c>
      <c r="C201" s="126">
        <v>51272699000</v>
      </c>
      <c r="D201" s="126">
        <v>0</v>
      </c>
      <c r="E201" s="126">
        <v>0</v>
      </c>
      <c r="F201" s="126">
        <v>51272699000</v>
      </c>
      <c r="G201" s="126">
        <v>0</v>
      </c>
      <c r="H201" s="126">
        <v>51272699000</v>
      </c>
      <c r="I201" s="126">
        <v>357500000</v>
      </c>
      <c r="J201" s="126">
        <v>3956099333</v>
      </c>
      <c r="K201" s="127">
        <v>7.7158008260887506E-2</v>
      </c>
      <c r="L201" s="126">
        <v>343976903</v>
      </c>
      <c r="M201" s="126">
        <v>380332872</v>
      </c>
      <c r="N201" s="127">
        <v>7.4178437924635101E-3</v>
      </c>
    </row>
    <row r="202" spans="1:14" s="113" customFormat="1" ht="42.6" customHeight="1" x14ac:dyDescent="0.2">
      <c r="A202" s="124" t="s">
        <v>484</v>
      </c>
      <c r="B202" s="125" t="s">
        <v>485</v>
      </c>
      <c r="C202" s="126">
        <v>75479300000</v>
      </c>
      <c r="D202" s="126">
        <v>0</v>
      </c>
      <c r="E202" s="126">
        <v>0</v>
      </c>
      <c r="F202" s="126">
        <v>75479300000</v>
      </c>
      <c r="G202" s="126">
        <v>0</v>
      </c>
      <c r="H202" s="126">
        <v>75479300000</v>
      </c>
      <c r="I202" s="126">
        <v>0</v>
      </c>
      <c r="J202" s="126">
        <v>75157892257</v>
      </c>
      <c r="K202" s="127">
        <v>0.99574177631483096</v>
      </c>
      <c r="L202" s="126">
        <v>3204776795</v>
      </c>
      <c r="M202" s="126">
        <v>3284325120</v>
      </c>
      <c r="N202" s="127">
        <v>4.3512925000629303E-2</v>
      </c>
    </row>
    <row r="203" spans="1:14" s="113" customFormat="1" ht="42.6" customHeight="1" x14ac:dyDescent="0.2">
      <c r="A203" s="124" t="s">
        <v>486</v>
      </c>
      <c r="B203" s="125" t="s">
        <v>487</v>
      </c>
      <c r="C203" s="126">
        <v>29499933000</v>
      </c>
      <c r="D203" s="126">
        <v>0</v>
      </c>
      <c r="E203" s="126">
        <v>0</v>
      </c>
      <c r="F203" s="126">
        <v>29499933000</v>
      </c>
      <c r="G203" s="126">
        <v>0</v>
      </c>
      <c r="H203" s="126">
        <v>29499933000</v>
      </c>
      <c r="I203" s="126">
        <v>1516706625</v>
      </c>
      <c r="J203" s="126">
        <v>6503229977</v>
      </c>
      <c r="K203" s="127">
        <v>0.220448974477332</v>
      </c>
      <c r="L203" s="126">
        <v>1824642801</v>
      </c>
      <c r="M203" s="126">
        <v>1949755762</v>
      </c>
      <c r="N203" s="127">
        <v>6.6093565771827303E-2</v>
      </c>
    </row>
    <row r="204" spans="1:14" s="113" customFormat="1" ht="17.100000000000001" customHeight="1" x14ac:dyDescent="0.2">
      <c r="A204" s="124" t="s">
        <v>488</v>
      </c>
      <c r="B204" s="125" t="s">
        <v>489</v>
      </c>
      <c r="C204" s="126">
        <v>10440000000</v>
      </c>
      <c r="D204" s="126">
        <v>0</v>
      </c>
      <c r="E204" s="126">
        <v>0</v>
      </c>
      <c r="F204" s="126">
        <v>10440000000</v>
      </c>
      <c r="G204" s="126">
        <v>0</v>
      </c>
      <c r="H204" s="126">
        <v>10440000000</v>
      </c>
      <c r="I204" s="126">
        <v>24223060</v>
      </c>
      <c r="J204" s="126">
        <v>8315105594</v>
      </c>
      <c r="K204" s="127">
        <v>0.79646605306513396</v>
      </c>
      <c r="L204" s="126">
        <v>908989871</v>
      </c>
      <c r="M204" s="126">
        <v>1051580380</v>
      </c>
      <c r="N204" s="127">
        <v>0.100726090038314</v>
      </c>
    </row>
    <row r="205" spans="1:14" s="113" customFormat="1" ht="25.5" customHeight="1" x14ac:dyDescent="0.2">
      <c r="A205" s="124" t="s">
        <v>490</v>
      </c>
      <c r="B205" s="125" t="s">
        <v>491</v>
      </c>
      <c r="C205" s="126">
        <v>10440000000</v>
      </c>
      <c r="D205" s="126">
        <v>0</v>
      </c>
      <c r="E205" s="126">
        <v>0</v>
      </c>
      <c r="F205" s="126">
        <v>10440000000</v>
      </c>
      <c r="G205" s="126">
        <v>0</v>
      </c>
      <c r="H205" s="126">
        <v>10440000000</v>
      </c>
      <c r="I205" s="126">
        <v>24223060</v>
      </c>
      <c r="J205" s="126">
        <v>8315105594</v>
      </c>
      <c r="K205" s="127">
        <v>0.79646605306513396</v>
      </c>
      <c r="L205" s="126">
        <v>908989871</v>
      </c>
      <c r="M205" s="126">
        <v>1051580380</v>
      </c>
      <c r="N205" s="127">
        <v>0.100726090038314</v>
      </c>
    </row>
    <row r="206" spans="1:14" s="113" customFormat="1" ht="25.5" customHeight="1" x14ac:dyDescent="0.2">
      <c r="A206" s="128" t="s">
        <v>492</v>
      </c>
      <c r="B206" s="129" t="s">
        <v>493</v>
      </c>
      <c r="C206" s="130">
        <v>10440000000</v>
      </c>
      <c r="D206" s="130">
        <v>0</v>
      </c>
      <c r="E206" s="130">
        <v>0</v>
      </c>
      <c r="F206" s="130">
        <v>10440000000</v>
      </c>
      <c r="G206" s="130">
        <v>0</v>
      </c>
      <c r="H206" s="130">
        <v>10440000000</v>
      </c>
      <c r="I206" s="130">
        <v>24223060</v>
      </c>
      <c r="J206" s="130">
        <v>8315105594</v>
      </c>
      <c r="K206" s="131">
        <v>0.79646605306513396</v>
      </c>
      <c r="L206" s="130">
        <v>908989871</v>
      </c>
      <c r="M206" s="130">
        <v>1051580380</v>
      </c>
      <c r="N206" s="131">
        <v>0.100726090038314</v>
      </c>
    </row>
    <row r="207" spans="1:14" s="113" customFormat="1" ht="51.2" customHeight="1" x14ac:dyDescent="0.2"/>
    <row r="208" spans="1:14" s="113" customFormat="1" ht="22.35" customHeight="1" x14ac:dyDescent="0.2">
      <c r="C208" s="162"/>
      <c r="D208" s="162"/>
      <c r="E208" s="162"/>
      <c r="H208" s="162"/>
      <c r="I208" s="162"/>
      <c r="J208" s="162"/>
    </row>
    <row r="209" spans="3:10" s="113" customFormat="1" ht="19.7" customHeight="1" x14ac:dyDescent="0.2">
      <c r="C209" s="163" t="s">
        <v>80</v>
      </c>
      <c r="D209" s="163"/>
      <c r="E209" s="163"/>
      <c r="H209" s="163" t="s">
        <v>77</v>
      </c>
      <c r="I209" s="163"/>
      <c r="J209" s="163"/>
    </row>
    <row r="210" spans="3:10" s="113" customFormat="1" ht="19.7" customHeight="1" x14ac:dyDescent="0.2">
      <c r="C210" s="160" t="s">
        <v>494</v>
      </c>
      <c r="D210" s="160"/>
      <c r="E210" s="160"/>
      <c r="H210" s="160" t="s">
        <v>495</v>
      </c>
      <c r="I210" s="160"/>
      <c r="J210" s="160"/>
    </row>
    <row r="211" spans="3:10" s="113" customFormat="1" ht="31.9" customHeight="1" x14ac:dyDescent="0.2"/>
    <row r="212" spans="3:10" s="113" customFormat="1" ht="46.35" customHeight="1" x14ac:dyDescent="0.2"/>
  </sheetData>
  <mergeCells count="29">
    <mergeCell ref="A1:A5"/>
    <mergeCell ref="B1:K6"/>
    <mergeCell ref="A8:E8"/>
    <mergeCell ref="I8:J8"/>
    <mergeCell ref="A9:E9"/>
    <mergeCell ref="I9:J9"/>
    <mergeCell ref="N10:N12"/>
    <mergeCell ref="A11:A12"/>
    <mergeCell ref="B11:B12"/>
    <mergeCell ref="C11:C12"/>
    <mergeCell ref="D11:E11"/>
    <mergeCell ref="A10:B10"/>
    <mergeCell ref="C10:H10"/>
    <mergeCell ref="I10:J10"/>
    <mergeCell ref="K10:K12"/>
    <mergeCell ref="L10:M10"/>
    <mergeCell ref="M11:M12"/>
    <mergeCell ref="L11:L12"/>
    <mergeCell ref="C210:E210"/>
    <mergeCell ref="H210:J210"/>
    <mergeCell ref="F11:F12"/>
    <mergeCell ref="G11:G12"/>
    <mergeCell ref="H11:H12"/>
    <mergeCell ref="I11:I12"/>
    <mergeCell ref="J11:J12"/>
    <mergeCell ref="C208:E208"/>
    <mergeCell ref="H208:J208"/>
    <mergeCell ref="C209:E209"/>
    <mergeCell ref="H209:J209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8E55-7AA7-42DC-A2EB-EEEA98DD441D}">
  <sheetPr>
    <pageSetUpPr fitToPage="1"/>
  </sheetPr>
  <dimension ref="A2:U54"/>
  <sheetViews>
    <sheetView tabSelected="1" zoomScale="86" zoomScaleNormal="86" workbookViewId="0">
      <pane xSplit="3" ySplit="20" topLeftCell="D21" activePane="bottomRight" state="frozen"/>
      <selection pane="topRight" activeCell="D1" sqref="D1"/>
      <selection pane="bottomLeft" activeCell="A21" sqref="A21"/>
      <selection pane="bottomRight" activeCell="D37" sqref="D37"/>
    </sheetView>
  </sheetViews>
  <sheetFormatPr baseColWidth="10" defaultColWidth="11.42578125" defaultRowHeight="15" x14ac:dyDescent="0.25"/>
  <cols>
    <col min="1" max="1" width="34.5703125" customWidth="1"/>
    <col min="2" max="2" width="43.42578125" customWidth="1"/>
    <col min="3" max="3" width="20.140625" style="5" customWidth="1"/>
    <col min="4" max="4" width="19.42578125" style="5" customWidth="1"/>
    <col min="5" max="5" width="34.28515625" style="9" customWidth="1"/>
    <col min="6" max="6" width="21" style="9" hidden="1" customWidth="1"/>
    <col min="7" max="7" width="23" style="9" hidden="1" customWidth="1"/>
    <col min="8" max="8" width="17.85546875" style="9" customWidth="1"/>
    <col min="9" max="9" width="18.42578125" style="9" hidden="1" customWidth="1"/>
    <col min="10" max="10" width="21.42578125" style="9" hidden="1" customWidth="1"/>
    <col min="11" max="11" width="18.85546875" style="9" hidden="1" customWidth="1"/>
    <col min="12" max="12" width="22.42578125" style="9" hidden="1" customWidth="1"/>
    <col min="13" max="13" width="21.140625" style="9" hidden="1" customWidth="1"/>
    <col min="14" max="14" width="22.42578125" style="9" hidden="1" customWidth="1"/>
    <col min="15" max="15" width="25.140625" style="9" hidden="1" customWidth="1"/>
    <col min="16" max="16" width="22.42578125" style="9" hidden="1" customWidth="1"/>
    <col min="17" max="17" width="0.140625" style="9" customWidth="1"/>
    <col min="18" max="18" width="17.5703125" style="9" customWidth="1"/>
    <col min="19" max="19" width="11.42578125" style="10" customWidth="1"/>
    <col min="20" max="20" width="17.85546875" style="5" customWidth="1"/>
    <col min="21" max="21" width="18.5703125" customWidth="1"/>
  </cols>
  <sheetData>
    <row r="2" spans="1:19" ht="15.75" x14ac:dyDescent="0.25">
      <c r="A2" s="7" t="s">
        <v>9</v>
      </c>
    </row>
    <row r="3" spans="1:19" ht="15.75" x14ac:dyDescent="0.25">
      <c r="A3" s="7" t="s">
        <v>10</v>
      </c>
      <c r="Q3" s="4"/>
    </row>
    <row r="4" spans="1:19" ht="15.75" x14ac:dyDescent="0.25">
      <c r="A4" s="7" t="s">
        <v>11</v>
      </c>
      <c r="H4" s="4"/>
      <c r="J4" s="4"/>
      <c r="K4" s="4"/>
      <c r="L4" s="2"/>
      <c r="M4" s="4"/>
    </row>
    <row r="5" spans="1:19" ht="15.75" x14ac:dyDescent="0.25">
      <c r="A5" s="8" t="s">
        <v>82</v>
      </c>
      <c r="C5" s="4"/>
      <c r="D5" s="9" t="s">
        <v>12</v>
      </c>
      <c r="E5" s="9" t="s">
        <v>12</v>
      </c>
      <c r="F5" s="4"/>
      <c r="G5" s="4"/>
      <c r="I5" s="4"/>
      <c r="K5" s="4"/>
      <c r="M5" s="2"/>
      <c r="N5" s="2"/>
      <c r="O5" s="4"/>
      <c r="P5" s="4"/>
      <c r="Q5" s="4"/>
      <c r="R5" s="4"/>
    </row>
    <row r="6" spans="1:19" ht="15.75" thickBot="1" x14ac:dyDescent="0.3">
      <c r="A6" s="2"/>
      <c r="B6" s="4"/>
      <c r="C6" s="4"/>
      <c r="D6" s="4"/>
      <c r="E6" s="2"/>
      <c r="F6" s="4"/>
      <c r="G6" s="3"/>
      <c r="J6" s="2"/>
    </row>
    <row r="7" spans="1:19" ht="63.75" customHeight="1" thickBot="1" x14ac:dyDescent="0.3">
      <c r="A7" s="69" t="s">
        <v>0</v>
      </c>
      <c r="B7" s="70" t="s">
        <v>13</v>
      </c>
      <c r="C7" s="71" t="s">
        <v>14</v>
      </c>
      <c r="D7" s="71" t="s">
        <v>15</v>
      </c>
      <c r="E7" s="72" t="s">
        <v>16</v>
      </c>
      <c r="F7" s="72" t="s">
        <v>17</v>
      </c>
      <c r="G7" s="73" t="s">
        <v>18</v>
      </c>
      <c r="H7" s="73" t="s">
        <v>19</v>
      </c>
      <c r="I7" s="72" t="s">
        <v>20</v>
      </c>
      <c r="J7" s="72" t="s">
        <v>21</v>
      </c>
      <c r="K7" s="72" t="s">
        <v>22</v>
      </c>
      <c r="L7" s="72" t="s">
        <v>23</v>
      </c>
      <c r="M7" s="72" t="s">
        <v>24</v>
      </c>
      <c r="N7" s="72" t="s">
        <v>25</v>
      </c>
      <c r="O7" s="72" t="s">
        <v>26</v>
      </c>
      <c r="P7" s="72" t="s">
        <v>27</v>
      </c>
      <c r="Q7" s="72" t="s">
        <v>28</v>
      </c>
      <c r="R7" s="72" t="s">
        <v>29</v>
      </c>
      <c r="S7" s="74" t="s">
        <v>30</v>
      </c>
    </row>
    <row r="8" spans="1:19" ht="15.75" hidden="1" thickBot="1" x14ac:dyDescent="0.3">
      <c r="A8" s="64"/>
      <c r="B8" s="65"/>
      <c r="C8" s="66"/>
      <c r="D8" s="65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5"/>
      <c r="Q8" s="65"/>
      <c r="R8" s="67"/>
      <c r="S8" s="68"/>
    </row>
    <row r="9" spans="1:19" ht="15.75" hidden="1" thickBot="1" x14ac:dyDescent="0.3">
      <c r="A9" s="17" t="s">
        <v>31</v>
      </c>
      <c r="B9" s="13" t="s">
        <v>32</v>
      </c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6"/>
    </row>
    <row r="10" spans="1:19" ht="15.75" hidden="1" thickBot="1" x14ac:dyDescent="0.3">
      <c r="A10" s="17" t="s">
        <v>33</v>
      </c>
      <c r="B10" s="18" t="s">
        <v>34</v>
      </c>
      <c r="C10" s="14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6"/>
    </row>
    <row r="11" spans="1:19" ht="15.75" hidden="1" thickBot="1" x14ac:dyDescent="0.3">
      <c r="A11" s="17" t="s">
        <v>35</v>
      </c>
      <c r="B11" s="13" t="s">
        <v>36</v>
      </c>
      <c r="C11" s="14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/>
    </row>
    <row r="12" spans="1:19" ht="15.75" hidden="1" thickBot="1" x14ac:dyDescent="0.3">
      <c r="A12" s="17" t="s">
        <v>37</v>
      </c>
      <c r="B12" s="13" t="s">
        <v>38</v>
      </c>
      <c r="C12" s="14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</row>
    <row r="13" spans="1:19" ht="15.75" hidden="1" thickBot="1" x14ac:dyDescent="0.3">
      <c r="A13" s="19" t="s">
        <v>39</v>
      </c>
      <c r="B13" s="20" t="s">
        <v>40</v>
      </c>
      <c r="C13" s="14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</row>
    <row r="14" spans="1:19" ht="15.75" hidden="1" thickBot="1" x14ac:dyDescent="0.3">
      <c r="A14" s="17" t="s">
        <v>41</v>
      </c>
      <c r="B14" s="13" t="s">
        <v>42</v>
      </c>
      <c r="C14" s="14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6"/>
    </row>
    <row r="15" spans="1:19" ht="15.75" hidden="1" thickBot="1" x14ac:dyDescent="0.3">
      <c r="A15" s="17" t="s">
        <v>43</v>
      </c>
      <c r="B15" s="13" t="s">
        <v>44</v>
      </c>
      <c r="C15" s="14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6"/>
    </row>
    <row r="16" spans="1:19" ht="15.75" hidden="1" thickBot="1" x14ac:dyDescent="0.3">
      <c r="A16" s="19" t="s">
        <v>45</v>
      </c>
      <c r="B16" s="20" t="s">
        <v>46</v>
      </c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6"/>
    </row>
    <row r="17" spans="1:20" ht="15.75" hidden="1" thickBot="1" x14ac:dyDescent="0.3">
      <c r="A17" s="17" t="s">
        <v>47</v>
      </c>
      <c r="B17" s="13" t="s">
        <v>48</v>
      </c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6"/>
    </row>
    <row r="18" spans="1:20" ht="15.75" hidden="1" thickBot="1" x14ac:dyDescent="0.3">
      <c r="A18" s="19" t="s">
        <v>49</v>
      </c>
      <c r="B18" s="20" t="s">
        <v>50</v>
      </c>
      <c r="C18" s="14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6"/>
    </row>
    <row r="19" spans="1:20" ht="15.75" hidden="1" thickBot="1" x14ac:dyDescent="0.3">
      <c r="A19" s="17" t="s">
        <v>51</v>
      </c>
      <c r="B19" s="13" t="s">
        <v>52</v>
      </c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6"/>
    </row>
    <row r="20" spans="1:20" ht="15.75" hidden="1" thickBot="1" x14ac:dyDescent="0.3">
      <c r="A20" s="75" t="s">
        <v>53</v>
      </c>
      <c r="B20" s="76" t="s">
        <v>54</v>
      </c>
      <c r="C20" s="77"/>
      <c r="D20" s="77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9"/>
    </row>
    <row r="21" spans="1:20" s="1" customFormat="1" x14ac:dyDescent="0.25">
      <c r="A21" s="80" t="s">
        <v>55</v>
      </c>
      <c r="B21" s="81" t="s">
        <v>56</v>
      </c>
      <c r="C21" s="82">
        <f>+C22+C26</f>
        <v>8181568912</v>
      </c>
      <c r="D21" s="82">
        <f>+D22+D26</f>
        <v>0</v>
      </c>
      <c r="E21" s="83">
        <f>+C21-D21</f>
        <v>8181568912</v>
      </c>
      <c r="F21" s="84">
        <f t="shared" ref="F21:Q21" si="0">+F22+F26</f>
        <v>4589100</v>
      </c>
      <c r="G21" s="83">
        <f t="shared" si="0"/>
        <v>623773808</v>
      </c>
      <c r="H21" s="83">
        <f t="shared" si="0"/>
        <v>913245972</v>
      </c>
      <c r="I21" s="83">
        <f t="shared" si="0"/>
        <v>0</v>
      </c>
      <c r="J21" s="85">
        <f t="shared" si="0"/>
        <v>0</v>
      </c>
      <c r="K21" s="85">
        <f t="shared" si="0"/>
        <v>0</v>
      </c>
      <c r="L21" s="85">
        <f t="shared" si="0"/>
        <v>0</v>
      </c>
      <c r="M21" s="85">
        <f t="shared" si="0"/>
        <v>0</v>
      </c>
      <c r="N21" s="85">
        <f t="shared" si="0"/>
        <v>0</v>
      </c>
      <c r="O21" s="85">
        <f t="shared" si="0"/>
        <v>0</v>
      </c>
      <c r="P21" s="85">
        <f t="shared" si="0"/>
        <v>0</v>
      </c>
      <c r="Q21" s="82">
        <f t="shared" si="0"/>
        <v>0</v>
      </c>
      <c r="R21" s="86">
        <f>SUM(F21:Q21)</f>
        <v>1541608880</v>
      </c>
      <c r="S21" s="87">
        <f>+R21/E21*100</f>
        <v>18.842460371370883</v>
      </c>
      <c r="T21" s="34"/>
    </row>
    <row r="22" spans="1:20" s="110" customFormat="1" x14ac:dyDescent="0.25">
      <c r="A22" s="90" t="s">
        <v>57</v>
      </c>
      <c r="B22" s="25" t="s">
        <v>58</v>
      </c>
      <c r="C22" s="37">
        <f>+C23</f>
        <v>75653862</v>
      </c>
      <c r="D22" s="37">
        <f>+D23</f>
        <v>0</v>
      </c>
      <c r="E22" s="27">
        <f t="shared" ref="E22:E30" si="1">+C22+D22</f>
        <v>75653862</v>
      </c>
      <c r="F22" s="107">
        <f>+F23</f>
        <v>3213000</v>
      </c>
      <c r="G22" s="27">
        <f>+G23</f>
        <v>0</v>
      </c>
      <c r="H22" s="27">
        <f>+H23</f>
        <v>0</v>
      </c>
      <c r="I22" s="27">
        <v>0</v>
      </c>
      <c r="J22" s="108">
        <f>+J23</f>
        <v>0</v>
      </c>
      <c r="K22" s="108">
        <f>+K23</f>
        <v>0</v>
      </c>
      <c r="L22" s="108">
        <v>0</v>
      </c>
      <c r="M22" s="108">
        <f>+M23</f>
        <v>0</v>
      </c>
      <c r="N22" s="108"/>
      <c r="O22" s="108">
        <f>+O23</f>
        <v>0</v>
      </c>
      <c r="P22" s="108">
        <f>+P23</f>
        <v>0</v>
      </c>
      <c r="Q22" s="37">
        <f>+Q23</f>
        <v>0</v>
      </c>
      <c r="R22" s="55">
        <f>SUM(F22:Q22)</f>
        <v>3213000</v>
      </c>
      <c r="S22" s="96">
        <f>+R22/E22*100</f>
        <v>4.2469741994136401</v>
      </c>
      <c r="T22" s="109"/>
    </row>
    <row r="23" spans="1:20" x14ac:dyDescent="0.25">
      <c r="A23" s="88" t="s">
        <v>59</v>
      </c>
      <c r="B23" s="24" t="s">
        <v>60</v>
      </c>
      <c r="C23" s="36">
        <f>+C24+C25</f>
        <v>75653862</v>
      </c>
      <c r="D23" s="36">
        <f>+D24+D25</f>
        <v>0</v>
      </c>
      <c r="E23" s="23">
        <f t="shared" si="1"/>
        <v>75653862</v>
      </c>
      <c r="F23" s="39">
        <f>+F24+F25</f>
        <v>3213000</v>
      </c>
      <c r="G23" s="23">
        <f>+G24+G25</f>
        <v>0</v>
      </c>
      <c r="H23" s="23">
        <f>+H24+H25</f>
        <v>0</v>
      </c>
      <c r="I23" s="23">
        <v>0</v>
      </c>
      <c r="J23" s="22">
        <f>+J24+J25</f>
        <v>0</v>
      </c>
      <c r="K23" s="22">
        <f>+K24+K25</f>
        <v>0</v>
      </c>
      <c r="L23" s="22">
        <v>0</v>
      </c>
      <c r="M23" s="22">
        <f>+M24+M25</f>
        <v>0</v>
      </c>
      <c r="N23" s="22"/>
      <c r="O23" s="22">
        <f>+O24+O25</f>
        <v>0</v>
      </c>
      <c r="P23" s="22">
        <f>+P24+P25</f>
        <v>0</v>
      </c>
      <c r="Q23" s="36">
        <f>+Q24+Q25</f>
        <v>0</v>
      </c>
      <c r="R23" s="54">
        <f>SUM(F23:Q23)</f>
        <v>3213000</v>
      </c>
      <c r="S23" s="89">
        <f>+R23/E23*100</f>
        <v>4.2469741994136401</v>
      </c>
    </row>
    <row r="24" spans="1:20" x14ac:dyDescent="0.25">
      <c r="A24" s="90" t="s">
        <v>1</v>
      </c>
      <c r="B24" s="25" t="s">
        <v>2</v>
      </c>
      <c r="C24" s="37">
        <v>75653862</v>
      </c>
      <c r="D24" s="37"/>
      <c r="E24" s="27">
        <f t="shared" si="1"/>
        <v>75653862</v>
      </c>
      <c r="F24" s="40">
        <v>3213000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7"/>
      <c r="R24" s="55">
        <f>SUM(F24:Q24)</f>
        <v>3213000</v>
      </c>
      <c r="S24" s="89">
        <v>0</v>
      </c>
    </row>
    <row r="25" spans="1:20" ht="15.75" x14ac:dyDescent="0.25">
      <c r="A25" s="90" t="s">
        <v>6</v>
      </c>
      <c r="B25" s="25" t="s">
        <v>61</v>
      </c>
      <c r="C25" s="37">
        <v>0</v>
      </c>
      <c r="D25" s="37">
        <v>0</v>
      </c>
      <c r="E25" s="27">
        <f t="shared" si="1"/>
        <v>0</v>
      </c>
      <c r="F25" s="40"/>
      <c r="G25" s="27"/>
      <c r="H25" s="27"/>
      <c r="I25" s="27"/>
      <c r="J25" s="27"/>
      <c r="K25" s="27"/>
      <c r="L25" s="12"/>
      <c r="M25" s="27"/>
      <c r="N25" s="27"/>
      <c r="O25" s="27"/>
      <c r="P25" s="27">
        <v>0</v>
      </c>
      <c r="Q25" s="37"/>
      <c r="R25" s="55">
        <f>SUM(F25:Q25)</f>
        <v>0</v>
      </c>
      <c r="S25" s="89">
        <v>0</v>
      </c>
      <c r="T25" s="12"/>
    </row>
    <row r="26" spans="1:20" x14ac:dyDescent="0.25">
      <c r="A26" s="90" t="s">
        <v>62</v>
      </c>
      <c r="B26" s="25" t="s">
        <v>63</v>
      </c>
      <c r="C26" s="37">
        <f>+C27+C29</f>
        <v>8105915050</v>
      </c>
      <c r="D26" s="37">
        <f>+D27+D29</f>
        <v>0</v>
      </c>
      <c r="E26" s="27">
        <f t="shared" si="1"/>
        <v>8105915050</v>
      </c>
      <c r="F26" s="40">
        <f t="shared" ref="F26:R26" si="2">+F27+F29</f>
        <v>1376100</v>
      </c>
      <c r="G26" s="27">
        <f t="shared" si="2"/>
        <v>623773808</v>
      </c>
      <c r="H26" s="27">
        <f t="shared" ref="H26" si="3">+H27+H29</f>
        <v>913245972</v>
      </c>
      <c r="I26" s="27">
        <f t="shared" si="2"/>
        <v>0</v>
      </c>
      <c r="J26" s="27">
        <f t="shared" si="2"/>
        <v>0</v>
      </c>
      <c r="K26" s="27">
        <f t="shared" si="2"/>
        <v>0</v>
      </c>
      <c r="L26" s="27">
        <f t="shared" si="2"/>
        <v>0</v>
      </c>
      <c r="M26" s="27">
        <f t="shared" si="2"/>
        <v>0</v>
      </c>
      <c r="N26" s="27">
        <f t="shared" si="2"/>
        <v>0</v>
      </c>
      <c r="O26" s="27">
        <f t="shared" si="2"/>
        <v>0</v>
      </c>
      <c r="P26" s="27">
        <f t="shared" si="2"/>
        <v>0</v>
      </c>
      <c r="Q26" s="37">
        <f t="shared" si="2"/>
        <v>0</v>
      </c>
      <c r="R26" s="56">
        <f t="shared" si="2"/>
        <v>1538395880</v>
      </c>
      <c r="S26" s="89">
        <f>+R26/E26*100</f>
        <v>18.978682486932801</v>
      </c>
    </row>
    <row r="27" spans="1:20" x14ac:dyDescent="0.25">
      <c r="A27" s="90" t="s">
        <v>64</v>
      </c>
      <c r="B27" s="25" t="s">
        <v>8</v>
      </c>
      <c r="C27" s="37">
        <f>+C28</f>
        <v>0</v>
      </c>
      <c r="D27" s="37">
        <f>+D28</f>
        <v>0</v>
      </c>
      <c r="E27" s="27">
        <f t="shared" si="1"/>
        <v>0</v>
      </c>
      <c r="F27" s="40">
        <f t="shared" ref="F27:P27" si="4">+F28</f>
        <v>0</v>
      </c>
      <c r="G27" s="37">
        <f t="shared" si="4"/>
        <v>0</v>
      </c>
      <c r="H27" s="37">
        <f t="shared" si="4"/>
        <v>0</v>
      </c>
      <c r="I27" s="27">
        <f t="shared" si="4"/>
        <v>0</v>
      </c>
      <c r="J27" s="27">
        <f t="shared" si="4"/>
        <v>0</v>
      </c>
      <c r="K27" s="27">
        <f t="shared" si="4"/>
        <v>0</v>
      </c>
      <c r="L27" s="27">
        <f t="shared" si="4"/>
        <v>0</v>
      </c>
      <c r="M27" s="27">
        <f t="shared" si="4"/>
        <v>0</v>
      </c>
      <c r="N27" s="27">
        <f t="shared" si="4"/>
        <v>0</v>
      </c>
      <c r="O27" s="27">
        <f t="shared" si="4"/>
        <v>0</v>
      </c>
      <c r="P27" s="27">
        <f t="shared" si="4"/>
        <v>0</v>
      </c>
      <c r="Q27" s="27">
        <v>0</v>
      </c>
      <c r="R27" s="56">
        <f>+R28</f>
        <v>0</v>
      </c>
      <c r="S27" s="89">
        <v>0</v>
      </c>
    </row>
    <row r="28" spans="1:20" x14ac:dyDescent="0.25">
      <c r="A28" s="90" t="s">
        <v>7</v>
      </c>
      <c r="B28" s="25" t="s">
        <v>65</v>
      </c>
      <c r="C28" s="37">
        <v>0</v>
      </c>
      <c r="D28" s="37"/>
      <c r="E28" s="27">
        <f t="shared" si="1"/>
        <v>0</v>
      </c>
      <c r="F28" s="40">
        <v>0</v>
      </c>
      <c r="G28" s="37">
        <v>0</v>
      </c>
      <c r="H28" s="37">
        <v>0</v>
      </c>
      <c r="I28" s="27"/>
      <c r="J28" s="27"/>
      <c r="K28" s="27"/>
      <c r="L28" s="27"/>
      <c r="M28" s="27"/>
      <c r="N28" s="27"/>
      <c r="O28" s="27"/>
      <c r="P28" s="27"/>
      <c r="Q28" s="37"/>
      <c r="R28" s="55">
        <f>SUM(F28:Q28)</f>
        <v>0</v>
      </c>
      <c r="S28" s="89">
        <v>0</v>
      </c>
    </row>
    <row r="29" spans="1:20" x14ac:dyDescent="0.25">
      <c r="A29" s="90" t="s">
        <v>66</v>
      </c>
      <c r="B29" s="25" t="s">
        <v>67</v>
      </c>
      <c r="C29" s="37">
        <f>+C30</f>
        <v>8105915050</v>
      </c>
      <c r="D29" s="37">
        <f>+D30</f>
        <v>0</v>
      </c>
      <c r="E29" s="27">
        <f t="shared" si="1"/>
        <v>8105915050</v>
      </c>
      <c r="F29" s="40">
        <f>+F30</f>
        <v>1376100</v>
      </c>
      <c r="G29" s="37">
        <f>+G30</f>
        <v>623773808</v>
      </c>
      <c r="H29" s="37">
        <f>+H30</f>
        <v>913245972</v>
      </c>
      <c r="I29" s="27"/>
      <c r="J29" s="27"/>
      <c r="K29" s="27"/>
      <c r="L29" s="27"/>
      <c r="M29" s="27"/>
      <c r="N29" s="27"/>
      <c r="O29" s="27"/>
      <c r="P29" s="27"/>
      <c r="Q29" s="37"/>
      <c r="R29" s="55">
        <f>SUM(F29:Q29)</f>
        <v>1538395880</v>
      </c>
      <c r="S29" s="89">
        <f>+R29/E29*100</f>
        <v>18.978682486932801</v>
      </c>
    </row>
    <row r="30" spans="1:20" ht="15.75" x14ac:dyDescent="0.25">
      <c r="A30" s="90" t="s">
        <v>5</v>
      </c>
      <c r="B30" s="25" t="s">
        <v>68</v>
      </c>
      <c r="C30" s="37">
        <v>8105915050</v>
      </c>
      <c r="D30" s="37"/>
      <c r="E30" s="27">
        <f t="shared" si="1"/>
        <v>8105915050</v>
      </c>
      <c r="F30" s="40">
        <v>1376100</v>
      </c>
      <c r="G30" s="27">
        <f>72440856+551332952</f>
        <v>623773808</v>
      </c>
      <c r="H30" s="27">
        <v>913245972</v>
      </c>
      <c r="I30" s="27"/>
      <c r="J30" s="27"/>
      <c r="K30" s="27"/>
      <c r="L30" s="91"/>
      <c r="M30" s="27"/>
      <c r="N30" s="27"/>
      <c r="O30" s="46"/>
      <c r="P30" s="27"/>
      <c r="Q30" s="91"/>
      <c r="R30" s="55">
        <f>SUM(F30:Q30)</f>
        <v>1538395880</v>
      </c>
      <c r="S30" s="89">
        <f>+R30/E30*100</f>
        <v>18.978682486932801</v>
      </c>
    </row>
    <row r="31" spans="1:20" hidden="1" x14ac:dyDescent="0.25">
      <c r="A31" s="92" t="s">
        <v>69</v>
      </c>
      <c r="B31" s="24"/>
      <c r="C31" s="36">
        <f t="shared" ref="C31:R31" si="5">+C21</f>
        <v>8181568912</v>
      </c>
      <c r="D31" s="36">
        <f t="shared" si="5"/>
        <v>0</v>
      </c>
      <c r="E31" s="23">
        <f t="shared" si="5"/>
        <v>8181568912</v>
      </c>
      <c r="F31" s="41">
        <f t="shared" si="5"/>
        <v>4589100</v>
      </c>
      <c r="G31" s="23">
        <f t="shared" si="5"/>
        <v>623773808</v>
      </c>
      <c r="H31" s="23">
        <f t="shared" si="5"/>
        <v>913245972</v>
      </c>
      <c r="I31" s="23">
        <f t="shared" si="5"/>
        <v>0</v>
      </c>
      <c r="J31" s="23">
        <f t="shared" si="5"/>
        <v>0</v>
      </c>
      <c r="K31" s="23">
        <f t="shared" si="5"/>
        <v>0</v>
      </c>
      <c r="L31" s="23">
        <f t="shared" si="5"/>
        <v>0</v>
      </c>
      <c r="M31" s="23">
        <f t="shared" si="5"/>
        <v>0</v>
      </c>
      <c r="N31" s="23">
        <f t="shared" si="5"/>
        <v>0</v>
      </c>
      <c r="O31" s="23">
        <f t="shared" si="5"/>
        <v>0</v>
      </c>
      <c r="P31" s="23">
        <f t="shared" si="5"/>
        <v>0</v>
      </c>
      <c r="Q31" s="36">
        <f t="shared" si="5"/>
        <v>0</v>
      </c>
      <c r="R31" s="15">
        <f t="shared" si="5"/>
        <v>1541608880</v>
      </c>
      <c r="S31" s="89">
        <f>+R31/E31*100</f>
        <v>18.842460371370883</v>
      </c>
    </row>
    <row r="32" spans="1:20" hidden="1" x14ac:dyDescent="0.25">
      <c r="A32" s="93"/>
      <c r="B32" s="24"/>
      <c r="C32" s="36"/>
      <c r="D32" s="36"/>
      <c r="E32" s="23"/>
      <c r="F32" s="41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36"/>
      <c r="R32" s="15"/>
      <c r="S32" s="94"/>
    </row>
    <row r="33" spans="1:21" s="1" customFormat="1" x14ac:dyDescent="0.25">
      <c r="A33" s="92" t="s">
        <v>70</v>
      </c>
      <c r="B33" s="21"/>
      <c r="C33" s="35">
        <f t="shared" ref="C33:Q33" si="6">+C31</f>
        <v>8181568912</v>
      </c>
      <c r="D33" s="35">
        <f t="shared" si="6"/>
        <v>0</v>
      </c>
      <c r="E33" s="32">
        <f t="shared" si="6"/>
        <v>8181568912</v>
      </c>
      <c r="F33" s="42">
        <f t="shared" si="6"/>
        <v>4589100</v>
      </c>
      <c r="G33" s="32">
        <f t="shared" si="6"/>
        <v>623773808</v>
      </c>
      <c r="H33" s="32">
        <f t="shared" si="6"/>
        <v>913245972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2">
        <f t="shared" si="6"/>
        <v>0</v>
      </c>
      <c r="O33" s="32">
        <f t="shared" si="6"/>
        <v>0</v>
      </c>
      <c r="P33" s="32">
        <f t="shared" si="6"/>
        <v>0</v>
      </c>
      <c r="Q33" s="35">
        <f t="shared" si="6"/>
        <v>0</v>
      </c>
      <c r="R33" s="57">
        <f>SUM(F33:Q33)</f>
        <v>1541608880</v>
      </c>
      <c r="S33" s="95">
        <f>+R33/E33*100</f>
        <v>18.842460371370883</v>
      </c>
      <c r="T33" s="34"/>
    </row>
    <row r="34" spans="1:21" hidden="1" x14ac:dyDescent="0.25">
      <c r="A34" s="92"/>
      <c r="B34" s="24"/>
      <c r="C34" s="36"/>
      <c r="D34" s="38"/>
      <c r="E34" s="23"/>
      <c r="F34" s="41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36"/>
      <c r="R34" s="54"/>
      <c r="S34" s="94"/>
    </row>
    <row r="35" spans="1:21" x14ac:dyDescent="0.25">
      <c r="A35" s="90" t="s">
        <v>71</v>
      </c>
      <c r="B35" s="28" t="s">
        <v>72</v>
      </c>
      <c r="C35" s="37">
        <f>+C36</f>
        <v>68988113884</v>
      </c>
      <c r="D35" s="37">
        <f>+D36</f>
        <v>25416872</v>
      </c>
      <c r="E35" s="27">
        <f>+C35-D35</f>
        <v>68962697012</v>
      </c>
      <c r="F35" s="40">
        <f t="shared" ref="F35:H36" si="7">+F36</f>
        <v>294814993</v>
      </c>
      <c r="G35" s="40">
        <f t="shared" si="7"/>
        <v>12038195261</v>
      </c>
      <c r="H35" s="40">
        <f t="shared" si="7"/>
        <v>4612195143</v>
      </c>
      <c r="I35" s="27"/>
      <c r="J35" s="26"/>
      <c r="K35" s="29"/>
      <c r="L35" s="26"/>
      <c r="M35" s="29"/>
      <c r="N35" s="26"/>
      <c r="O35" s="29"/>
      <c r="P35" s="29"/>
      <c r="Q35" s="37"/>
      <c r="R35" s="56">
        <f>+R36</f>
        <v>16945205397</v>
      </c>
      <c r="S35" s="96">
        <f>+R35/E35*100</f>
        <v>24.571552638162359</v>
      </c>
    </row>
    <row r="36" spans="1:21" ht="15.75" x14ac:dyDescent="0.25">
      <c r="A36" s="90" t="s">
        <v>73</v>
      </c>
      <c r="B36" s="25" t="s">
        <v>74</v>
      </c>
      <c r="C36" s="37">
        <f>+C37</f>
        <v>68988113884</v>
      </c>
      <c r="D36" s="44">
        <f>+D37</f>
        <v>25416872</v>
      </c>
      <c r="E36" s="27">
        <f>+C36-D36</f>
        <v>68962697012</v>
      </c>
      <c r="F36" s="40">
        <f t="shared" si="7"/>
        <v>294814993</v>
      </c>
      <c r="G36" s="40">
        <f t="shared" si="7"/>
        <v>12038195261</v>
      </c>
      <c r="H36" s="40">
        <f t="shared" si="7"/>
        <v>4612195143</v>
      </c>
      <c r="I36" s="27"/>
      <c r="J36" s="26"/>
      <c r="K36" s="29"/>
      <c r="L36" s="26"/>
      <c r="M36" s="29"/>
      <c r="N36" s="26"/>
      <c r="O36" s="29"/>
      <c r="P36" s="29"/>
      <c r="Q36" s="37"/>
      <c r="R36" s="56">
        <f>+R37</f>
        <v>16945205397</v>
      </c>
      <c r="S36" s="96">
        <f>+R36/E36*100</f>
        <v>24.571552638162359</v>
      </c>
      <c r="U36" s="12"/>
    </row>
    <row r="37" spans="1:21" ht="16.350000000000001" customHeight="1" x14ac:dyDescent="0.25">
      <c r="A37" s="90" t="s">
        <v>3</v>
      </c>
      <c r="B37" s="25" t="s">
        <v>4</v>
      </c>
      <c r="C37" s="37">
        <f>54515326284+25416871+14447370729</f>
        <v>68988113884</v>
      </c>
      <c r="D37" s="37">
        <f>25416871+1</f>
        <v>25416872</v>
      </c>
      <c r="E37" s="27">
        <f>+C37-D37</f>
        <v>68962697012</v>
      </c>
      <c r="F37" s="43">
        <v>294814993</v>
      </c>
      <c r="G37" s="37">
        <v>12038195261</v>
      </c>
      <c r="H37" s="91">
        <v>4612195143</v>
      </c>
      <c r="I37" s="27"/>
      <c r="J37" s="27"/>
      <c r="K37" s="30"/>
      <c r="L37" s="91"/>
      <c r="M37" s="29"/>
      <c r="N37" s="27"/>
      <c r="O37" s="91"/>
      <c r="P37" s="29"/>
      <c r="Q37" s="91"/>
      <c r="R37" s="55">
        <f>SUM(F37:Q37)</f>
        <v>16945205397</v>
      </c>
      <c r="S37" s="96">
        <f>+R37/E37*100</f>
        <v>24.571552638162359</v>
      </c>
    </row>
    <row r="38" spans="1:21" s="1" customFormat="1" x14ac:dyDescent="0.25">
      <c r="A38" s="92" t="s">
        <v>69</v>
      </c>
      <c r="B38" s="21"/>
      <c r="C38" s="35">
        <f t="shared" ref="C38:R38" si="8">+C35</f>
        <v>68988113884</v>
      </c>
      <c r="D38" s="35">
        <f t="shared" si="8"/>
        <v>25416872</v>
      </c>
      <c r="E38" s="32">
        <f t="shared" si="8"/>
        <v>68962697012</v>
      </c>
      <c r="F38" s="42">
        <f t="shared" si="8"/>
        <v>294814993</v>
      </c>
      <c r="G38" s="32">
        <f t="shared" si="8"/>
        <v>12038195261</v>
      </c>
      <c r="H38" s="32">
        <f t="shared" si="8"/>
        <v>4612195143</v>
      </c>
      <c r="I38" s="32">
        <f t="shared" si="8"/>
        <v>0</v>
      </c>
      <c r="J38" s="31">
        <f t="shared" si="8"/>
        <v>0</v>
      </c>
      <c r="K38" s="45">
        <f t="shared" si="8"/>
        <v>0</v>
      </c>
      <c r="L38" s="31">
        <f t="shared" si="8"/>
        <v>0</v>
      </c>
      <c r="M38" s="45">
        <f t="shared" si="8"/>
        <v>0</v>
      </c>
      <c r="N38" s="31">
        <f t="shared" si="8"/>
        <v>0</v>
      </c>
      <c r="O38" s="31">
        <f t="shared" si="8"/>
        <v>0</v>
      </c>
      <c r="P38" s="45">
        <f t="shared" si="8"/>
        <v>0</v>
      </c>
      <c r="Q38" s="35">
        <f t="shared" si="8"/>
        <v>0</v>
      </c>
      <c r="R38" s="58">
        <f t="shared" si="8"/>
        <v>16945205397</v>
      </c>
      <c r="S38" s="95">
        <f>+R38/E38*100</f>
        <v>24.571552638162359</v>
      </c>
      <c r="T38" s="33"/>
    </row>
    <row r="39" spans="1:21" s="1" customFormat="1" hidden="1" x14ac:dyDescent="0.25">
      <c r="A39" s="97"/>
      <c r="B39" s="21"/>
      <c r="C39" s="35"/>
      <c r="D39" s="35"/>
      <c r="E39" s="32"/>
      <c r="F39" s="42"/>
      <c r="G39" s="32"/>
      <c r="H39" s="32"/>
      <c r="I39" s="32"/>
      <c r="J39" s="32"/>
      <c r="K39" s="32"/>
      <c r="L39" s="32"/>
      <c r="M39" s="32"/>
      <c r="N39" s="32"/>
      <c r="O39" s="32"/>
      <c r="P39" s="45"/>
      <c r="Q39" s="35"/>
      <c r="R39" s="32"/>
      <c r="S39" s="98"/>
      <c r="T39" s="34"/>
    </row>
    <row r="40" spans="1:21" s="1" customFormat="1" x14ac:dyDescent="0.25">
      <c r="A40" s="92" t="s">
        <v>75</v>
      </c>
      <c r="B40" s="21"/>
      <c r="C40" s="35">
        <f>+C38</f>
        <v>68988113884</v>
      </c>
      <c r="D40" s="35">
        <f>+D38</f>
        <v>25416872</v>
      </c>
      <c r="E40" s="32">
        <f>+C40-D40</f>
        <v>68962697012</v>
      </c>
      <c r="F40" s="42">
        <f t="shared" ref="F40:R40" si="9">+F38</f>
        <v>294814993</v>
      </c>
      <c r="G40" s="32">
        <f t="shared" si="9"/>
        <v>12038195261</v>
      </c>
      <c r="H40" s="32">
        <f t="shared" si="9"/>
        <v>4612195143</v>
      </c>
      <c r="I40" s="32">
        <f t="shared" si="9"/>
        <v>0</v>
      </c>
      <c r="J40" s="32">
        <f t="shared" si="9"/>
        <v>0</v>
      </c>
      <c r="K40" s="32">
        <f t="shared" si="9"/>
        <v>0</v>
      </c>
      <c r="L40" s="32">
        <f t="shared" si="9"/>
        <v>0</v>
      </c>
      <c r="M40" s="32">
        <f t="shared" si="9"/>
        <v>0</v>
      </c>
      <c r="N40" s="32">
        <f t="shared" si="9"/>
        <v>0</v>
      </c>
      <c r="O40" s="32">
        <f t="shared" si="9"/>
        <v>0</v>
      </c>
      <c r="P40" s="45">
        <f t="shared" si="9"/>
        <v>0</v>
      </c>
      <c r="Q40" s="35">
        <f t="shared" si="9"/>
        <v>0</v>
      </c>
      <c r="R40" s="32">
        <f t="shared" si="9"/>
        <v>16945205397</v>
      </c>
      <c r="S40" s="95">
        <f>+R40/E40*100</f>
        <v>24.571552638162359</v>
      </c>
      <c r="T40" s="34"/>
    </row>
    <row r="41" spans="1:21" s="1" customFormat="1" ht="15.75" thickBot="1" x14ac:dyDescent="0.3">
      <c r="A41" s="99" t="s">
        <v>76</v>
      </c>
      <c r="B41" s="100"/>
      <c r="C41" s="101">
        <f t="shared" ref="C41:R41" si="10">+C33+C40</f>
        <v>77169682796</v>
      </c>
      <c r="D41" s="101">
        <f t="shared" si="10"/>
        <v>25416872</v>
      </c>
      <c r="E41" s="102">
        <f t="shared" si="10"/>
        <v>77144265924</v>
      </c>
      <c r="F41" s="103">
        <f t="shared" si="10"/>
        <v>299404093</v>
      </c>
      <c r="G41" s="102">
        <f t="shared" si="10"/>
        <v>12661969069</v>
      </c>
      <c r="H41" s="102">
        <f t="shared" si="10"/>
        <v>5525441115</v>
      </c>
      <c r="I41" s="102">
        <f t="shared" si="10"/>
        <v>0</v>
      </c>
      <c r="J41" s="104">
        <f t="shared" si="10"/>
        <v>0</v>
      </c>
      <c r="K41" s="101">
        <f t="shared" si="10"/>
        <v>0</v>
      </c>
      <c r="L41" s="104">
        <f t="shared" si="10"/>
        <v>0</v>
      </c>
      <c r="M41" s="101">
        <f t="shared" si="10"/>
        <v>0</v>
      </c>
      <c r="N41" s="104">
        <f t="shared" si="10"/>
        <v>0</v>
      </c>
      <c r="O41" s="104">
        <f t="shared" si="10"/>
        <v>0</v>
      </c>
      <c r="P41" s="105">
        <f t="shared" si="10"/>
        <v>0</v>
      </c>
      <c r="Q41" s="101">
        <f t="shared" si="10"/>
        <v>0</v>
      </c>
      <c r="R41" s="102">
        <f t="shared" si="10"/>
        <v>18486814277</v>
      </c>
      <c r="S41" s="106">
        <f>+R41/E41*100</f>
        <v>23.963951248447426</v>
      </c>
      <c r="T41" s="34"/>
    </row>
    <row r="42" spans="1:21" x14ac:dyDescent="0.25">
      <c r="M42" s="4"/>
      <c r="R42" s="11"/>
    </row>
    <row r="43" spans="1:21" x14ac:dyDescent="0.25">
      <c r="R43" s="11"/>
    </row>
    <row r="44" spans="1:21" x14ac:dyDescent="0.25">
      <c r="C44" s="44"/>
      <c r="R44" s="11"/>
    </row>
    <row r="45" spans="1:21" x14ac:dyDescent="0.25">
      <c r="R45" s="11"/>
    </row>
    <row r="46" spans="1:21" x14ac:dyDescent="0.25">
      <c r="R46" s="11"/>
    </row>
    <row r="47" spans="1:21" x14ac:dyDescent="0.25">
      <c r="R47" s="11"/>
    </row>
    <row r="48" spans="1:21" x14ac:dyDescent="0.25">
      <c r="R48" s="11"/>
      <c r="S48" s="49"/>
    </row>
    <row r="49" spans="2:18" x14ac:dyDescent="0.25">
      <c r="B49" s="4"/>
      <c r="C49" s="6"/>
      <c r="D49" s="4"/>
      <c r="E49" s="47"/>
      <c r="F49" s="47"/>
      <c r="G49" s="47"/>
      <c r="H49" s="47"/>
      <c r="I49" s="47"/>
      <c r="J49" s="47"/>
      <c r="K49" s="47"/>
      <c r="R49" s="11"/>
    </row>
    <row r="50" spans="2:18" ht="15.75" thickBot="1" x14ac:dyDescent="0.3">
      <c r="B50" s="51"/>
      <c r="E50" s="50"/>
      <c r="F50" s="50"/>
      <c r="G50" s="50"/>
      <c r="H50" s="50"/>
      <c r="I50" s="50"/>
      <c r="J50" s="50"/>
      <c r="K50" s="63"/>
      <c r="L50" s="50"/>
      <c r="M50" s="50"/>
      <c r="N50" s="50"/>
      <c r="O50" s="50"/>
      <c r="P50" s="50"/>
      <c r="R50" s="11"/>
    </row>
    <row r="51" spans="2:18" ht="19.5" customHeight="1" x14ac:dyDescent="0.25">
      <c r="B51" s="111" t="s">
        <v>77</v>
      </c>
      <c r="C51" s="52"/>
      <c r="D51" s="61"/>
      <c r="E51" s="185" t="s">
        <v>80</v>
      </c>
      <c r="F51" s="185"/>
      <c r="G51" s="185"/>
      <c r="H51" s="185"/>
      <c r="I51" s="60"/>
      <c r="J51" s="60"/>
      <c r="K51" s="60"/>
      <c r="L51" s="60"/>
      <c r="M51" s="60"/>
      <c r="N51" s="60"/>
      <c r="O51" s="60" t="s">
        <v>79</v>
      </c>
      <c r="P51" s="60"/>
      <c r="Q51" s="48"/>
      <c r="R51" s="11"/>
    </row>
    <row r="52" spans="2:18" ht="15.75" customHeight="1" x14ac:dyDescent="0.25">
      <c r="B52" s="112" t="s">
        <v>78</v>
      </c>
      <c r="C52" s="53"/>
      <c r="D52" s="62"/>
      <c r="E52" s="184" t="s">
        <v>81</v>
      </c>
      <c r="F52" s="184"/>
      <c r="G52" s="184"/>
      <c r="H52" s="184"/>
      <c r="I52" s="59"/>
      <c r="J52" s="59"/>
      <c r="K52" s="59"/>
      <c r="L52" s="7"/>
      <c r="M52" s="7"/>
      <c r="N52" s="7"/>
      <c r="O52" s="53"/>
      <c r="P52" s="53"/>
      <c r="Q52" s="7"/>
      <c r="R52" s="11"/>
    </row>
    <row r="53" spans="2:18" x14ac:dyDescent="0.25">
      <c r="R53" s="11"/>
    </row>
    <row r="54" spans="2:18" x14ac:dyDescent="0.25">
      <c r="R54" s="11"/>
    </row>
  </sheetData>
  <mergeCells count="2">
    <mergeCell ref="E52:H52"/>
    <mergeCell ref="E51:H51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C0D2-CA35-47DD-B148-E93C6C8B43DF}">
  <dimension ref="A1:M187"/>
  <sheetViews>
    <sheetView topLeftCell="B1" workbookViewId="0">
      <pane ySplit="1" topLeftCell="A2" activePane="bottomLeft" state="frozen"/>
      <selection pane="bottomLeft" activeCell="C26" sqref="C26"/>
    </sheetView>
  </sheetViews>
  <sheetFormatPr baseColWidth="10" defaultColWidth="9.140625" defaultRowHeight="15" x14ac:dyDescent="0.25"/>
  <cols>
    <col min="1" max="1" width="10" style="155" bestFit="1" customWidth="1"/>
    <col min="2" max="2" width="27.140625" style="155" customWidth="1"/>
    <col min="3" max="3" width="80.140625" style="155" customWidth="1"/>
    <col min="4" max="4" width="20" style="155" bestFit="1" customWidth="1"/>
    <col min="5" max="5" width="16" style="155" bestFit="1" customWidth="1"/>
    <col min="6" max="6" width="23" style="155" bestFit="1" customWidth="1"/>
    <col min="7" max="7" width="19" style="155" bestFit="1" customWidth="1"/>
    <col min="8" max="8" width="22" style="155" bestFit="1" customWidth="1"/>
    <col min="9" max="9" width="28" style="155" bestFit="1" customWidth="1"/>
    <col min="10" max="10" width="24" style="155" bestFit="1" customWidth="1"/>
    <col min="11" max="11" width="30" style="155" bestFit="1" customWidth="1"/>
    <col min="12" max="12" width="18" style="155" bestFit="1" customWidth="1"/>
    <col min="13" max="13" width="24" style="155" bestFit="1" customWidth="1"/>
    <col min="14" max="16384" width="9.140625" style="155"/>
  </cols>
  <sheetData>
    <row r="1" spans="1:13" x14ac:dyDescent="0.25">
      <c r="A1" s="154" t="s">
        <v>559</v>
      </c>
      <c r="B1" s="154" t="s">
        <v>560</v>
      </c>
      <c r="C1" s="154" t="s">
        <v>561</v>
      </c>
      <c r="D1" s="154" t="s">
        <v>562</v>
      </c>
      <c r="E1" s="154" t="s">
        <v>563</v>
      </c>
      <c r="F1" s="154" t="s">
        <v>564</v>
      </c>
      <c r="G1" s="154" t="s">
        <v>565</v>
      </c>
      <c r="H1" s="154" t="s">
        <v>566</v>
      </c>
      <c r="I1" s="154" t="s">
        <v>567</v>
      </c>
      <c r="J1" s="154" t="s">
        <v>568</v>
      </c>
      <c r="K1" s="154" t="s">
        <v>569</v>
      </c>
      <c r="L1" s="154" t="s">
        <v>570</v>
      </c>
      <c r="M1" s="154" t="s">
        <v>568</v>
      </c>
    </row>
    <row r="2" spans="1:13" x14ac:dyDescent="0.25">
      <c r="A2" s="156" t="s">
        <v>571</v>
      </c>
      <c r="B2" s="156" t="s">
        <v>572</v>
      </c>
      <c r="C2" s="156" t="s">
        <v>573</v>
      </c>
      <c r="D2" s="157">
        <v>77169682796</v>
      </c>
      <c r="E2" s="157">
        <v>0</v>
      </c>
      <c r="F2" s="158">
        <v>-25416872</v>
      </c>
      <c r="G2" s="157">
        <v>77144265924</v>
      </c>
      <c r="H2" s="157">
        <v>5525441115</v>
      </c>
      <c r="I2" s="157">
        <v>18486814277</v>
      </c>
      <c r="J2" s="159">
        <v>23.96</v>
      </c>
      <c r="K2" s="157">
        <v>58657451647</v>
      </c>
      <c r="L2" s="156" t="s">
        <v>574</v>
      </c>
      <c r="M2" s="157">
        <v>0</v>
      </c>
    </row>
    <row r="3" spans="1:13" x14ac:dyDescent="0.25">
      <c r="A3" s="156" t="s">
        <v>571</v>
      </c>
      <c r="B3" s="156" t="s">
        <v>107</v>
      </c>
      <c r="C3" s="156" t="s">
        <v>108</v>
      </c>
      <c r="D3" s="157">
        <v>77169682796</v>
      </c>
      <c r="E3" s="157">
        <v>0</v>
      </c>
      <c r="F3" s="158">
        <v>-25416872</v>
      </c>
      <c r="G3" s="157">
        <v>77144265924</v>
      </c>
      <c r="H3" s="157">
        <v>5525441115</v>
      </c>
      <c r="I3" s="157">
        <v>18486814277</v>
      </c>
      <c r="J3" s="159">
        <v>23.96</v>
      </c>
      <c r="K3" s="157">
        <v>58657451647</v>
      </c>
      <c r="L3" s="156" t="s">
        <v>575</v>
      </c>
      <c r="M3" s="157">
        <v>0</v>
      </c>
    </row>
    <row r="4" spans="1:13" x14ac:dyDescent="0.25">
      <c r="A4" s="156" t="s">
        <v>571</v>
      </c>
      <c r="B4" s="156" t="s">
        <v>109</v>
      </c>
      <c r="C4" s="156" t="s">
        <v>110</v>
      </c>
      <c r="D4" s="157">
        <v>8313889152</v>
      </c>
      <c r="E4" s="157">
        <v>0</v>
      </c>
      <c r="F4" s="157">
        <v>0</v>
      </c>
      <c r="G4" s="157">
        <v>8313889152</v>
      </c>
      <c r="H4" s="157">
        <v>496912499</v>
      </c>
      <c r="I4" s="157">
        <v>1148560726</v>
      </c>
      <c r="J4" s="159">
        <v>13.81</v>
      </c>
      <c r="K4" s="157">
        <v>7165328426</v>
      </c>
      <c r="L4" s="156" t="s">
        <v>575</v>
      </c>
      <c r="M4" s="157">
        <v>0</v>
      </c>
    </row>
    <row r="5" spans="1:13" x14ac:dyDescent="0.25">
      <c r="A5" s="156" t="s">
        <v>571</v>
      </c>
      <c r="B5" s="156" t="s">
        <v>111</v>
      </c>
      <c r="C5" s="156" t="s">
        <v>112</v>
      </c>
      <c r="D5" s="157">
        <v>14005465</v>
      </c>
      <c r="E5" s="157">
        <v>0</v>
      </c>
      <c r="F5" s="157">
        <v>0</v>
      </c>
      <c r="G5" s="157">
        <v>14005465</v>
      </c>
      <c r="H5" s="157">
        <v>1007324</v>
      </c>
      <c r="I5" s="157">
        <v>10191730</v>
      </c>
      <c r="J5" s="159">
        <v>72.77</v>
      </c>
      <c r="K5" s="157">
        <v>3813735</v>
      </c>
      <c r="L5" s="156" t="s">
        <v>575</v>
      </c>
      <c r="M5" s="157">
        <v>0</v>
      </c>
    </row>
    <row r="6" spans="1:13" x14ac:dyDescent="0.25">
      <c r="A6" s="156" t="s">
        <v>571</v>
      </c>
      <c r="B6" s="156" t="s">
        <v>113</v>
      </c>
      <c r="C6" s="156" t="s">
        <v>114</v>
      </c>
      <c r="D6" s="157">
        <v>14005465</v>
      </c>
      <c r="E6" s="157">
        <v>0</v>
      </c>
      <c r="F6" s="157">
        <v>0</v>
      </c>
      <c r="G6" s="157">
        <v>14005465</v>
      </c>
      <c r="H6" s="157">
        <v>1007324</v>
      </c>
      <c r="I6" s="157">
        <v>10191730</v>
      </c>
      <c r="J6" s="159">
        <v>72.77</v>
      </c>
      <c r="K6" s="157">
        <v>3813735</v>
      </c>
      <c r="L6" s="156" t="s">
        <v>575</v>
      </c>
      <c r="M6" s="157">
        <v>0</v>
      </c>
    </row>
    <row r="7" spans="1:13" x14ac:dyDescent="0.25">
      <c r="A7" s="156" t="s">
        <v>571</v>
      </c>
      <c r="B7" s="156" t="s">
        <v>115</v>
      </c>
      <c r="C7" s="156" t="s">
        <v>116</v>
      </c>
      <c r="D7" s="157">
        <v>11709049</v>
      </c>
      <c r="E7" s="157">
        <v>0</v>
      </c>
      <c r="F7" s="157">
        <v>0</v>
      </c>
      <c r="G7" s="157">
        <v>11709049</v>
      </c>
      <c r="H7" s="157">
        <v>1007324</v>
      </c>
      <c r="I7" s="157">
        <v>8233167</v>
      </c>
      <c r="J7" s="159">
        <v>70.31</v>
      </c>
      <c r="K7" s="157">
        <v>3475882</v>
      </c>
      <c r="L7" s="156" t="s">
        <v>575</v>
      </c>
      <c r="M7" s="157">
        <v>0</v>
      </c>
    </row>
    <row r="8" spans="1:13" x14ac:dyDescent="0.25">
      <c r="A8" s="156" t="s">
        <v>571</v>
      </c>
      <c r="B8" s="156" t="s">
        <v>117</v>
      </c>
      <c r="C8" s="156" t="s">
        <v>118</v>
      </c>
      <c r="D8" s="157">
        <v>11709049</v>
      </c>
      <c r="E8" s="157">
        <v>0</v>
      </c>
      <c r="F8" s="157">
        <v>0</v>
      </c>
      <c r="G8" s="157">
        <v>11709049</v>
      </c>
      <c r="H8" s="157">
        <v>1007324</v>
      </c>
      <c r="I8" s="157">
        <v>8233167</v>
      </c>
      <c r="J8" s="159">
        <v>70.31</v>
      </c>
      <c r="K8" s="157">
        <v>3475882</v>
      </c>
      <c r="L8" s="156" t="s">
        <v>575</v>
      </c>
      <c r="M8" s="157">
        <v>0</v>
      </c>
    </row>
    <row r="9" spans="1:13" x14ac:dyDescent="0.25">
      <c r="A9" s="156" t="s">
        <v>571</v>
      </c>
      <c r="B9" s="156" t="s">
        <v>119</v>
      </c>
      <c r="C9" s="156" t="s">
        <v>120</v>
      </c>
      <c r="D9" s="157">
        <v>11634663</v>
      </c>
      <c r="E9" s="157">
        <v>0</v>
      </c>
      <c r="F9" s="157">
        <v>0</v>
      </c>
      <c r="G9" s="157">
        <v>11634663</v>
      </c>
      <c r="H9" s="157">
        <v>1007324</v>
      </c>
      <c r="I9" s="157">
        <v>8233167</v>
      </c>
      <c r="J9" s="159">
        <v>70.760000000000005</v>
      </c>
      <c r="K9" s="157">
        <v>3401496</v>
      </c>
      <c r="L9" s="156" t="s">
        <v>575</v>
      </c>
      <c r="M9" s="157">
        <v>0</v>
      </c>
    </row>
    <row r="10" spans="1:13" x14ac:dyDescent="0.25">
      <c r="A10" s="156" t="s">
        <v>571</v>
      </c>
      <c r="B10" s="156" t="s">
        <v>121</v>
      </c>
      <c r="C10" s="156" t="s">
        <v>122</v>
      </c>
      <c r="D10" s="157">
        <v>32886</v>
      </c>
      <c r="E10" s="157">
        <v>0</v>
      </c>
      <c r="F10" s="157">
        <v>0</v>
      </c>
      <c r="G10" s="157">
        <v>32886</v>
      </c>
      <c r="H10" s="157">
        <v>0</v>
      </c>
      <c r="I10" s="157">
        <v>0</v>
      </c>
      <c r="J10" s="157">
        <v>0</v>
      </c>
      <c r="K10" s="157">
        <v>32886</v>
      </c>
      <c r="L10" s="156" t="s">
        <v>575</v>
      </c>
      <c r="M10" s="157">
        <v>0</v>
      </c>
    </row>
    <row r="11" spans="1:13" x14ac:dyDescent="0.25">
      <c r="A11" s="156" t="s">
        <v>571</v>
      </c>
      <c r="B11" s="156" t="s">
        <v>129</v>
      </c>
      <c r="C11" s="156" t="s">
        <v>130</v>
      </c>
      <c r="D11" s="157">
        <v>41500</v>
      </c>
      <c r="E11" s="157">
        <v>0</v>
      </c>
      <c r="F11" s="157">
        <v>0</v>
      </c>
      <c r="G11" s="157">
        <v>41500</v>
      </c>
      <c r="H11" s="157">
        <v>0</v>
      </c>
      <c r="I11" s="157">
        <v>0</v>
      </c>
      <c r="J11" s="157">
        <v>0</v>
      </c>
      <c r="K11" s="157">
        <v>41500</v>
      </c>
      <c r="L11" s="156" t="s">
        <v>575</v>
      </c>
      <c r="M11" s="157">
        <v>0</v>
      </c>
    </row>
    <row r="12" spans="1:13" x14ac:dyDescent="0.25">
      <c r="A12" s="156" t="s">
        <v>571</v>
      </c>
      <c r="B12" s="156" t="s">
        <v>147</v>
      </c>
      <c r="C12" s="156" t="s">
        <v>148</v>
      </c>
      <c r="D12" s="157">
        <v>2223163</v>
      </c>
      <c r="E12" s="157">
        <v>0</v>
      </c>
      <c r="F12" s="157">
        <v>0</v>
      </c>
      <c r="G12" s="157">
        <v>2223163</v>
      </c>
      <c r="H12" s="157">
        <v>0</v>
      </c>
      <c r="I12" s="157">
        <v>1958563</v>
      </c>
      <c r="J12" s="159">
        <v>88.1</v>
      </c>
      <c r="K12" s="157">
        <v>264600</v>
      </c>
      <c r="L12" s="156" t="s">
        <v>575</v>
      </c>
      <c r="M12" s="157">
        <v>0</v>
      </c>
    </row>
    <row r="13" spans="1:13" x14ac:dyDescent="0.25">
      <c r="A13" s="156" t="s">
        <v>571</v>
      </c>
      <c r="B13" s="156" t="s">
        <v>155</v>
      </c>
      <c r="C13" s="156" t="s">
        <v>156</v>
      </c>
      <c r="D13" s="157">
        <v>27800</v>
      </c>
      <c r="E13" s="157">
        <v>0</v>
      </c>
      <c r="F13" s="157">
        <v>0</v>
      </c>
      <c r="G13" s="157">
        <v>27800</v>
      </c>
      <c r="H13" s="157">
        <v>0</v>
      </c>
      <c r="I13" s="157">
        <v>0</v>
      </c>
      <c r="J13" s="157">
        <v>0</v>
      </c>
      <c r="K13" s="157">
        <v>27800</v>
      </c>
      <c r="L13" s="156" t="s">
        <v>575</v>
      </c>
      <c r="M13" s="157">
        <v>0</v>
      </c>
    </row>
    <row r="14" spans="1:13" x14ac:dyDescent="0.25">
      <c r="A14" s="156" t="s">
        <v>571</v>
      </c>
      <c r="B14" s="156" t="s">
        <v>157</v>
      </c>
      <c r="C14" s="156" t="s">
        <v>158</v>
      </c>
      <c r="D14" s="157">
        <v>27800</v>
      </c>
      <c r="E14" s="157">
        <v>0</v>
      </c>
      <c r="F14" s="157">
        <v>0</v>
      </c>
      <c r="G14" s="157">
        <v>27800</v>
      </c>
      <c r="H14" s="157">
        <v>0</v>
      </c>
      <c r="I14" s="157">
        <v>0</v>
      </c>
      <c r="J14" s="157">
        <v>0</v>
      </c>
      <c r="K14" s="157">
        <v>27800</v>
      </c>
      <c r="L14" s="156" t="s">
        <v>575</v>
      </c>
      <c r="M14" s="157">
        <v>0</v>
      </c>
    </row>
    <row r="15" spans="1:13" x14ac:dyDescent="0.25">
      <c r="A15" s="156" t="s">
        <v>571</v>
      </c>
      <c r="B15" s="156" t="s">
        <v>159</v>
      </c>
      <c r="C15" s="156" t="s">
        <v>160</v>
      </c>
      <c r="D15" s="157">
        <v>2195363</v>
      </c>
      <c r="E15" s="157">
        <v>0</v>
      </c>
      <c r="F15" s="157">
        <v>0</v>
      </c>
      <c r="G15" s="157">
        <v>2195363</v>
      </c>
      <c r="H15" s="157">
        <v>0</v>
      </c>
      <c r="I15" s="157">
        <v>1958563</v>
      </c>
      <c r="J15" s="159">
        <v>89.21</v>
      </c>
      <c r="K15" s="157">
        <v>236800</v>
      </c>
      <c r="L15" s="156" t="s">
        <v>575</v>
      </c>
      <c r="M15" s="157">
        <v>0</v>
      </c>
    </row>
    <row r="16" spans="1:13" x14ac:dyDescent="0.25">
      <c r="A16" s="156" t="s">
        <v>571</v>
      </c>
      <c r="B16" s="156" t="s">
        <v>161</v>
      </c>
      <c r="C16" s="156" t="s">
        <v>162</v>
      </c>
      <c r="D16" s="157">
        <v>2195363</v>
      </c>
      <c r="E16" s="157">
        <v>0</v>
      </c>
      <c r="F16" s="157">
        <v>0</v>
      </c>
      <c r="G16" s="157">
        <v>2195363</v>
      </c>
      <c r="H16" s="157">
        <v>0</v>
      </c>
      <c r="I16" s="157">
        <v>1958563</v>
      </c>
      <c r="J16" s="159">
        <v>89.21</v>
      </c>
      <c r="K16" s="157">
        <v>236800</v>
      </c>
      <c r="L16" s="156" t="s">
        <v>575</v>
      </c>
      <c r="M16" s="157">
        <v>0</v>
      </c>
    </row>
    <row r="17" spans="1:13" x14ac:dyDescent="0.25">
      <c r="A17" s="156" t="s">
        <v>571</v>
      </c>
      <c r="B17" s="156" t="s">
        <v>177</v>
      </c>
      <c r="C17" s="156" t="s">
        <v>178</v>
      </c>
      <c r="D17" s="157">
        <v>73253</v>
      </c>
      <c r="E17" s="157">
        <v>0</v>
      </c>
      <c r="F17" s="157">
        <v>0</v>
      </c>
      <c r="G17" s="157">
        <v>73253</v>
      </c>
      <c r="H17" s="157">
        <v>0</v>
      </c>
      <c r="I17" s="157">
        <v>0</v>
      </c>
      <c r="J17" s="157">
        <v>0</v>
      </c>
      <c r="K17" s="157">
        <v>73253</v>
      </c>
      <c r="L17" s="156" t="s">
        <v>575</v>
      </c>
      <c r="M17" s="157">
        <v>0</v>
      </c>
    </row>
    <row r="18" spans="1:13" x14ac:dyDescent="0.25">
      <c r="A18" s="156" t="s">
        <v>571</v>
      </c>
      <c r="B18" s="156" t="s">
        <v>179</v>
      </c>
      <c r="C18" s="156" t="s">
        <v>132</v>
      </c>
      <c r="D18" s="157">
        <v>73253</v>
      </c>
      <c r="E18" s="157">
        <v>0</v>
      </c>
      <c r="F18" s="157">
        <v>0</v>
      </c>
      <c r="G18" s="157">
        <v>73253</v>
      </c>
      <c r="H18" s="157">
        <v>0</v>
      </c>
      <c r="I18" s="157">
        <v>0</v>
      </c>
      <c r="J18" s="157">
        <v>0</v>
      </c>
      <c r="K18" s="157">
        <v>73253</v>
      </c>
      <c r="L18" s="156" t="s">
        <v>575</v>
      </c>
      <c r="M18" s="157">
        <v>0</v>
      </c>
    </row>
    <row r="19" spans="1:13" x14ac:dyDescent="0.25">
      <c r="A19" s="156" t="s">
        <v>571</v>
      </c>
      <c r="B19" s="156" t="s">
        <v>180</v>
      </c>
      <c r="C19" s="156" t="s">
        <v>181</v>
      </c>
      <c r="D19" s="157">
        <v>73196</v>
      </c>
      <c r="E19" s="157">
        <v>0</v>
      </c>
      <c r="F19" s="157">
        <v>0</v>
      </c>
      <c r="G19" s="157">
        <v>73196</v>
      </c>
      <c r="H19" s="157">
        <v>0</v>
      </c>
      <c r="I19" s="157">
        <v>0</v>
      </c>
      <c r="J19" s="157">
        <v>0</v>
      </c>
      <c r="K19" s="157">
        <v>73196</v>
      </c>
      <c r="L19" s="156" t="s">
        <v>575</v>
      </c>
      <c r="M19" s="157">
        <v>0</v>
      </c>
    </row>
    <row r="20" spans="1:13" x14ac:dyDescent="0.25">
      <c r="A20" s="156" t="s">
        <v>571</v>
      </c>
      <c r="B20" s="156" t="s">
        <v>182</v>
      </c>
      <c r="C20" s="156" t="s">
        <v>183</v>
      </c>
      <c r="D20" s="157">
        <v>57</v>
      </c>
      <c r="E20" s="157">
        <v>0</v>
      </c>
      <c r="F20" s="157">
        <v>0</v>
      </c>
      <c r="G20" s="157">
        <v>57</v>
      </c>
      <c r="H20" s="157">
        <v>0</v>
      </c>
      <c r="I20" s="157">
        <v>0</v>
      </c>
      <c r="J20" s="157">
        <v>0</v>
      </c>
      <c r="K20" s="157">
        <v>57</v>
      </c>
      <c r="L20" s="156" t="s">
        <v>575</v>
      </c>
      <c r="M20" s="157">
        <v>0</v>
      </c>
    </row>
    <row r="21" spans="1:13" x14ac:dyDescent="0.25">
      <c r="A21" s="156" t="s">
        <v>571</v>
      </c>
      <c r="B21" s="156" t="s">
        <v>190</v>
      </c>
      <c r="C21" s="156" t="s">
        <v>191</v>
      </c>
      <c r="D21" s="157">
        <v>3651273629</v>
      </c>
      <c r="E21" s="157">
        <v>0</v>
      </c>
      <c r="F21" s="157">
        <v>0</v>
      </c>
      <c r="G21" s="157">
        <v>3651273629</v>
      </c>
      <c r="H21" s="157">
        <v>495905175</v>
      </c>
      <c r="I21" s="157">
        <v>1138368996</v>
      </c>
      <c r="J21" s="159">
        <v>31.18</v>
      </c>
      <c r="K21" s="157">
        <v>2512904633</v>
      </c>
      <c r="L21" s="156" t="s">
        <v>575</v>
      </c>
      <c r="M21" s="157">
        <v>0</v>
      </c>
    </row>
    <row r="22" spans="1:13" x14ac:dyDescent="0.25">
      <c r="A22" s="156" t="s">
        <v>571</v>
      </c>
      <c r="B22" s="156" t="s">
        <v>576</v>
      </c>
      <c r="C22" s="156" t="s">
        <v>577</v>
      </c>
      <c r="D22" s="157">
        <v>3892966</v>
      </c>
      <c r="E22" s="157">
        <v>0</v>
      </c>
      <c r="F22" s="157">
        <v>0</v>
      </c>
      <c r="G22" s="157">
        <v>3892966</v>
      </c>
      <c r="H22" s="157">
        <v>0</v>
      </c>
      <c r="I22" s="157">
        <v>0</v>
      </c>
      <c r="J22" s="157">
        <v>0</v>
      </c>
      <c r="K22" s="157">
        <v>3892966</v>
      </c>
      <c r="L22" s="156" t="s">
        <v>575</v>
      </c>
      <c r="M22" s="157">
        <v>0</v>
      </c>
    </row>
    <row r="23" spans="1:13" x14ac:dyDescent="0.25">
      <c r="A23" s="156" t="s">
        <v>571</v>
      </c>
      <c r="B23" s="156" t="s">
        <v>578</v>
      </c>
      <c r="C23" s="156" t="s">
        <v>579</v>
      </c>
      <c r="D23" s="157">
        <v>3892966</v>
      </c>
      <c r="E23" s="157">
        <v>0</v>
      </c>
      <c r="F23" s="157">
        <v>0</v>
      </c>
      <c r="G23" s="157">
        <v>3892966</v>
      </c>
      <c r="H23" s="157">
        <v>0</v>
      </c>
      <c r="I23" s="157">
        <v>0</v>
      </c>
      <c r="J23" s="157">
        <v>0</v>
      </c>
      <c r="K23" s="157">
        <v>3892966</v>
      </c>
      <c r="L23" s="156" t="s">
        <v>575</v>
      </c>
      <c r="M23" s="157">
        <v>0</v>
      </c>
    </row>
    <row r="24" spans="1:13" x14ac:dyDescent="0.25">
      <c r="A24" s="156" t="s">
        <v>571</v>
      </c>
      <c r="B24" s="156" t="s">
        <v>580</v>
      </c>
      <c r="C24" s="156" t="s">
        <v>581</v>
      </c>
      <c r="D24" s="157">
        <v>3892966</v>
      </c>
      <c r="E24" s="157">
        <v>0</v>
      </c>
      <c r="F24" s="157">
        <v>0</v>
      </c>
      <c r="G24" s="157">
        <v>3892966</v>
      </c>
      <c r="H24" s="157">
        <v>0</v>
      </c>
      <c r="I24" s="157">
        <v>0</v>
      </c>
      <c r="J24" s="157">
        <v>0</v>
      </c>
      <c r="K24" s="157">
        <v>3892966</v>
      </c>
      <c r="L24" s="156" t="s">
        <v>575</v>
      </c>
      <c r="M24" s="157">
        <v>0</v>
      </c>
    </row>
    <row r="25" spans="1:13" x14ac:dyDescent="0.25">
      <c r="A25" s="156" t="s">
        <v>571</v>
      </c>
      <c r="B25" s="156" t="s">
        <v>582</v>
      </c>
      <c r="C25" s="156" t="s">
        <v>583</v>
      </c>
      <c r="D25" s="157">
        <v>3892966</v>
      </c>
      <c r="E25" s="157">
        <v>0</v>
      </c>
      <c r="F25" s="157">
        <v>0</v>
      </c>
      <c r="G25" s="157">
        <v>3892966</v>
      </c>
      <c r="H25" s="157">
        <v>0</v>
      </c>
      <c r="I25" s="157">
        <v>0</v>
      </c>
      <c r="J25" s="157">
        <v>0</v>
      </c>
      <c r="K25" s="157">
        <v>3892966</v>
      </c>
      <c r="L25" s="156" t="s">
        <v>575</v>
      </c>
      <c r="M25" s="157">
        <v>0</v>
      </c>
    </row>
    <row r="26" spans="1:13" x14ac:dyDescent="0.25">
      <c r="A26" s="156" t="s">
        <v>571</v>
      </c>
      <c r="B26" s="156" t="s">
        <v>584</v>
      </c>
      <c r="C26" s="156" t="s">
        <v>585</v>
      </c>
      <c r="D26" s="157">
        <v>3892966</v>
      </c>
      <c r="E26" s="157">
        <v>0</v>
      </c>
      <c r="F26" s="157">
        <v>0</v>
      </c>
      <c r="G26" s="157">
        <v>3892966</v>
      </c>
      <c r="H26" s="157">
        <v>0</v>
      </c>
      <c r="I26" s="157">
        <v>0</v>
      </c>
      <c r="J26" s="157">
        <v>0</v>
      </c>
      <c r="K26" s="157">
        <v>3892966</v>
      </c>
      <c r="L26" s="156" t="s">
        <v>575</v>
      </c>
      <c r="M26" s="157">
        <v>0</v>
      </c>
    </row>
    <row r="27" spans="1:13" x14ac:dyDescent="0.25">
      <c r="A27" s="156" t="s">
        <v>571</v>
      </c>
      <c r="B27" s="156" t="s">
        <v>586</v>
      </c>
      <c r="C27" s="156" t="s">
        <v>587</v>
      </c>
      <c r="D27" s="157">
        <v>3892966</v>
      </c>
      <c r="E27" s="157">
        <v>0</v>
      </c>
      <c r="F27" s="157">
        <v>0</v>
      </c>
      <c r="G27" s="157">
        <v>3892966</v>
      </c>
      <c r="H27" s="157">
        <v>0</v>
      </c>
      <c r="I27" s="157">
        <v>0</v>
      </c>
      <c r="J27" s="157">
        <v>0</v>
      </c>
      <c r="K27" s="157">
        <v>3892966</v>
      </c>
      <c r="L27" s="156" t="s">
        <v>575</v>
      </c>
      <c r="M27" s="157">
        <v>0</v>
      </c>
    </row>
    <row r="28" spans="1:13" x14ac:dyDescent="0.25">
      <c r="A28" s="156" t="s">
        <v>571</v>
      </c>
      <c r="B28" s="156" t="s">
        <v>192</v>
      </c>
      <c r="C28" s="156" t="s">
        <v>193</v>
      </c>
      <c r="D28" s="157">
        <v>3647380663</v>
      </c>
      <c r="E28" s="157">
        <v>0</v>
      </c>
      <c r="F28" s="157">
        <v>0</v>
      </c>
      <c r="G28" s="157">
        <v>3647380663</v>
      </c>
      <c r="H28" s="157">
        <v>495905175</v>
      </c>
      <c r="I28" s="157">
        <v>1138368996</v>
      </c>
      <c r="J28" s="159">
        <v>31.21</v>
      </c>
      <c r="K28" s="157">
        <v>2509011667</v>
      </c>
      <c r="L28" s="156" t="s">
        <v>575</v>
      </c>
      <c r="M28" s="157">
        <v>0</v>
      </c>
    </row>
    <row r="29" spans="1:13" x14ac:dyDescent="0.25">
      <c r="A29" s="156" t="s">
        <v>571</v>
      </c>
      <c r="B29" s="156" t="s">
        <v>194</v>
      </c>
      <c r="C29" s="156" t="s">
        <v>195</v>
      </c>
      <c r="D29" s="157">
        <v>278246295</v>
      </c>
      <c r="E29" s="157">
        <v>0</v>
      </c>
      <c r="F29" s="157">
        <v>0</v>
      </c>
      <c r="G29" s="157">
        <v>278246295</v>
      </c>
      <c r="H29" s="157">
        <v>36051381</v>
      </c>
      <c r="I29" s="157">
        <v>45972381</v>
      </c>
      <c r="J29" s="159">
        <v>16.52</v>
      </c>
      <c r="K29" s="157">
        <v>232273914</v>
      </c>
      <c r="L29" s="156" t="s">
        <v>575</v>
      </c>
      <c r="M29" s="157">
        <v>0</v>
      </c>
    </row>
    <row r="30" spans="1:13" x14ac:dyDescent="0.25">
      <c r="A30" s="156" t="s">
        <v>571</v>
      </c>
      <c r="B30" s="156" t="s">
        <v>196</v>
      </c>
      <c r="C30" s="156" t="s">
        <v>197</v>
      </c>
      <c r="D30" s="157">
        <v>177358115</v>
      </c>
      <c r="E30" s="157">
        <v>0</v>
      </c>
      <c r="F30" s="157">
        <v>0</v>
      </c>
      <c r="G30" s="157">
        <v>177358115</v>
      </c>
      <c r="H30" s="157">
        <v>27358115</v>
      </c>
      <c r="I30" s="157">
        <v>27358115</v>
      </c>
      <c r="J30" s="159">
        <v>15.43</v>
      </c>
      <c r="K30" s="157">
        <v>150000000</v>
      </c>
      <c r="L30" s="156" t="s">
        <v>575</v>
      </c>
      <c r="M30" s="157">
        <v>0</v>
      </c>
    </row>
    <row r="31" spans="1:13" x14ac:dyDescent="0.25">
      <c r="A31" s="156" t="s">
        <v>571</v>
      </c>
      <c r="B31" s="156" t="s">
        <v>208</v>
      </c>
      <c r="C31" s="156" t="s">
        <v>209</v>
      </c>
      <c r="D31" s="157">
        <v>169208595</v>
      </c>
      <c r="E31" s="157">
        <v>0</v>
      </c>
      <c r="F31" s="157">
        <v>0</v>
      </c>
      <c r="G31" s="157">
        <v>169208595</v>
      </c>
      <c r="H31" s="157">
        <v>19208595</v>
      </c>
      <c r="I31" s="157">
        <v>19208595</v>
      </c>
      <c r="J31" s="159">
        <v>11.35</v>
      </c>
      <c r="K31" s="157">
        <v>150000000</v>
      </c>
      <c r="L31" s="156" t="s">
        <v>575</v>
      </c>
      <c r="M31" s="157">
        <v>0</v>
      </c>
    </row>
    <row r="32" spans="1:13" x14ac:dyDescent="0.25">
      <c r="A32" s="156" t="s">
        <v>571</v>
      </c>
      <c r="B32" s="156" t="s">
        <v>210</v>
      </c>
      <c r="C32" s="156" t="s">
        <v>211</v>
      </c>
      <c r="D32" s="157">
        <v>15048985</v>
      </c>
      <c r="E32" s="157">
        <v>0</v>
      </c>
      <c r="F32" s="157">
        <v>0</v>
      </c>
      <c r="G32" s="157">
        <v>15048985</v>
      </c>
      <c r="H32" s="157">
        <v>15048985</v>
      </c>
      <c r="I32" s="157">
        <v>15048985</v>
      </c>
      <c r="J32" s="159">
        <v>100</v>
      </c>
      <c r="K32" s="157">
        <v>0</v>
      </c>
      <c r="L32" s="156" t="s">
        <v>575</v>
      </c>
      <c r="M32" s="157">
        <v>0</v>
      </c>
    </row>
    <row r="33" spans="1:13" x14ac:dyDescent="0.25">
      <c r="A33" s="156" t="s">
        <v>571</v>
      </c>
      <c r="B33" s="156" t="s">
        <v>212</v>
      </c>
      <c r="C33" s="156" t="s">
        <v>213</v>
      </c>
      <c r="D33" s="157">
        <v>4159610</v>
      </c>
      <c r="E33" s="157">
        <v>0</v>
      </c>
      <c r="F33" s="157">
        <v>0</v>
      </c>
      <c r="G33" s="157">
        <v>4159610</v>
      </c>
      <c r="H33" s="157">
        <v>4159610</v>
      </c>
      <c r="I33" s="157">
        <v>4159610</v>
      </c>
      <c r="J33" s="159">
        <v>100</v>
      </c>
      <c r="K33" s="157">
        <v>0</v>
      </c>
      <c r="L33" s="156" t="s">
        <v>575</v>
      </c>
      <c r="M33" s="157">
        <v>0</v>
      </c>
    </row>
    <row r="34" spans="1:13" x14ac:dyDescent="0.25">
      <c r="A34" s="156" t="s">
        <v>571</v>
      </c>
      <c r="B34" s="156" t="s">
        <v>214</v>
      </c>
      <c r="C34" s="156" t="s">
        <v>215</v>
      </c>
      <c r="D34" s="157">
        <v>150000000</v>
      </c>
      <c r="E34" s="157">
        <v>0</v>
      </c>
      <c r="F34" s="157">
        <v>0</v>
      </c>
      <c r="G34" s="157">
        <v>150000000</v>
      </c>
      <c r="H34" s="157">
        <v>0</v>
      </c>
      <c r="I34" s="157">
        <v>0</v>
      </c>
      <c r="J34" s="157">
        <v>0</v>
      </c>
      <c r="K34" s="157">
        <v>150000000</v>
      </c>
      <c r="L34" s="156" t="s">
        <v>575</v>
      </c>
      <c r="M34" s="157">
        <v>0</v>
      </c>
    </row>
    <row r="35" spans="1:13" x14ac:dyDescent="0.25">
      <c r="A35" s="156" t="s">
        <v>571</v>
      </c>
      <c r="B35" s="156" t="s">
        <v>220</v>
      </c>
      <c r="C35" s="156" t="s">
        <v>221</v>
      </c>
      <c r="D35" s="157">
        <v>8149520</v>
      </c>
      <c r="E35" s="157">
        <v>0</v>
      </c>
      <c r="F35" s="157">
        <v>0</v>
      </c>
      <c r="G35" s="157">
        <v>8149520</v>
      </c>
      <c r="H35" s="157">
        <v>8149520</v>
      </c>
      <c r="I35" s="157">
        <v>8149520</v>
      </c>
      <c r="J35" s="159">
        <v>100</v>
      </c>
      <c r="K35" s="157">
        <v>0</v>
      </c>
      <c r="L35" s="156" t="s">
        <v>575</v>
      </c>
      <c r="M35" s="157">
        <v>0</v>
      </c>
    </row>
    <row r="36" spans="1:13" x14ac:dyDescent="0.25">
      <c r="A36" s="156" t="s">
        <v>571</v>
      </c>
      <c r="B36" s="156" t="s">
        <v>222</v>
      </c>
      <c r="C36" s="156" t="s">
        <v>223</v>
      </c>
      <c r="D36" s="157">
        <v>4899650</v>
      </c>
      <c r="E36" s="157">
        <v>0</v>
      </c>
      <c r="F36" s="157">
        <v>0</v>
      </c>
      <c r="G36" s="157">
        <v>4899650</v>
      </c>
      <c r="H36" s="157">
        <v>4899650</v>
      </c>
      <c r="I36" s="157">
        <v>4899650</v>
      </c>
      <c r="J36" s="159">
        <v>100</v>
      </c>
      <c r="K36" s="157">
        <v>0</v>
      </c>
      <c r="L36" s="156" t="s">
        <v>575</v>
      </c>
      <c r="M36" s="157">
        <v>0</v>
      </c>
    </row>
    <row r="37" spans="1:13" x14ac:dyDescent="0.25">
      <c r="A37" s="156" t="s">
        <v>571</v>
      </c>
      <c r="B37" s="156" t="s">
        <v>224</v>
      </c>
      <c r="C37" s="156" t="s">
        <v>225</v>
      </c>
      <c r="D37" s="157">
        <v>3249870</v>
      </c>
      <c r="E37" s="157">
        <v>0</v>
      </c>
      <c r="F37" s="157">
        <v>0</v>
      </c>
      <c r="G37" s="157">
        <v>3249870</v>
      </c>
      <c r="H37" s="157">
        <v>3249870</v>
      </c>
      <c r="I37" s="157">
        <v>3249870</v>
      </c>
      <c r="J37" s="159">
        <v>100</v>
      </c>
      <c r="K37" s="157">
        <v>0</v>
      </c>
      <c r="L37" s="156" t="s">
        <v>575</v>
      </c>
      <c r="M37" s="157">
        <v>0</v>
      </c>
    </row>
    <row r="38" spans="1:13" x14ac:dyDescent="0.25">
      <c r="A38" s="156" t="s">
        <v>571</v>
      </c>
      <c r="B38" s="156" t="s">
        <v>228</v>
      </c>
      <c r="C38" s="156" t="s">
        <v>229</v>
      </c>
      <c r="D38" s="157">
        <v>71054880</v>
      </c>
      <c r="E38" s="157">
        <v>0</v>
      </c>
      <c r="F38" s="157">
        <v>0</v>
      </c>
      <c r="G38" s="157">
        <v>71054880</v>
      </c>
      <c r="H38" s="157">
        <v>8693266</v>
      </c>
      <c r="I38" s="157">
        <v>18614266</v>
      </c>
      <c r="J38" s="159">
        <v>26.2</v>
      </c>
      <c r="K38" s="157">
        <v>52440614</v>
      </c>
      <c r="L38" s="156" t="s">
        <v>575</v>
      </c>
      <c r="M38" s="157">
        <v>0</v>
      </c>
    </row>
    <row r="39" spans="1:13" x14ac:dyDescent="0.25">
      <c r="A39" s="156" t="s">
        <v>571</v>
      </c>
      <c r="B39" s="156" t="s">
        <v>240</v>
      </c>
      <c r="C39" s="156" t="s">
        <v>241</v>
      </c>
      <c r="D39" s="157">
        <v>46054880</v>
      </c>
      <c r="E39" s="157">
        <v>0</v>
      </c>
      <c r="F39" s="157">
        <v>0</v>
      </c>
      <c r="G39" s="157">
        <v>46054880</v>
      </c>
      <c r="H39" s="157">
        <v>8693266</v>
      </c>
      <c r="I39" s="157">
        <v>8693266</v>
      </c>
      <c r="J39" s="159">
        <v>18.88</v>
      </c>
      <c r="K39" s="157">
        <v>37361614</v>
      </c>
      <c r="L39" s="156" t="s">
        <v>575</v>
      </c>
      <c r="M39" s="157">
        <v>0</v>
      </c>
    </row>
    <row r="40" spans="1:13" x14ac:dyDescent="0.25">
      <c r="A40" s="156" t="s">
        <v>571</v>
      </c>
      <c r="B40" s="156" t="s">
        <v>588</v>
      </c>
      <c r="C40" s="156" t="s">
        <v>589</v>
      </c>
      <c r="D40" s="157">
        <v>33051471</v>
      </c>
      <c r="E40" s="157">
        <v>0</v>
      </c>
      <c r="F40" s="157">
        <v>0</v>
      </c>
      <c r="G40" s="157">
        <v>33051471</v>
      </c>
      <c r="H40" s="157">
        <v>6592316</v>
      </c>
      <c r="I40" s="157">
        <v>6592316</v>
      </c>
      <c r="J40" s="159">
        <v>19.95</v>
      </c>
      <c r="K40" s="157">
        <v>26459155</v>
      </c>
      <c r="L40" s="156" t="s">
        <v>575</v>
      </c>
      <c r="M40" s="157">
        <v>0</v>
      </c>
    </row>
    <row r="41" spans="1:13" x14ac:dyDescent="0.25">
      <c r="A41" s="156" t="s">
        <v>571</v>
      </c>
      <c r="B41" s="156" t="s">
        <v>244</v>
      </c>
      <c r="C41" s="156" t="s">
        <v>245</v>
      </c>
      <c r="D41" s="157">
        <v>5533409</v>
      </c>
      <c r="E41" s="157">
        <v>0</v>
      </c>
      <c r="F41" s="157">
        <v>0</v>
      </c>
      <c r="G41" s="157">
        <v>5533409</v>
      </c>
      <c r="H41" s="157">
        <v>375950</v>
      </c>
      <c r="I41" s="157">
        <v>375950</v>
      </c>
      <c r="J41" s="159">
        <v>6.79</v>
      </c>
      <c r="K41" s="157">
        <v>5157459</v>
      </c>
      <c r="L41" s="156" t="s">
        <v>575</v>
      </c>
      <c r="M41" s="157">
        <v>0</v>
      </c>
    </row>
    <row r="42" spans="1:13" x14ac:dyDescent="0.25">
      <c r="A42" s="156" t="s">
        <v>571</v>
      </c>
      <c r="B42" s="156" t="s">
        <v>590</v>
      </c>
      <c r="C42" s="156" t="s">
        <v>591</v>
      </c>
      <c r="D42" s="157">
        <v>7470000</v>
      </c>
      <c r="E42" s="157">
        <v>0</v>
      </c>
      <c r="F42" s="157">
        <v>0</v>
      </c>
      <c r="G42" s="157">
        <v>7470000</v>
      </c>
      <c r="H42" s="157">
        <v>1725000</v>
      </c>
      <c r="I42" s="157">
        <v>1725000</v>
      </c>
      <c r="J42" s="159">
        <v>23.09</v>
      </c>
      <c r="K42" s="157">
        <v>5745000</v>
      </c>
      <c r="L42" s="156" t="s">
        <v>575</v>
      </c>
      <c r="M42" s="157">
        <v>0</v>
      </c>
    </row>
    <row r="43" spans="1:13" x14ac:dyDescent="0.25">
      <c r="A43" s="156" t="s">
        <v>571</v>
      </c>
      <c r="B43" s="156" t="s">
        <v>250</v>
      </c>
      <c r="C43" s="156" t="s">
        <v>251</v>
      </c>
      <c r="D43" s="157">
        <v>25000000</v>
      </c>
      <c r="E43" s="157">
        <v>0</v>
      </c>
      <c r="F43" s="157">
        <v>0</v>
      </c>
      <c r="G43" s="157">
        <v>25000000</v>
      </c>
      <c r="H43" s="157">
        <v>0</v>
      </c>
      <c r="I43" s="157">
        <v>9921000</v>
      </c>
      <c r="J43" s="159">
        <v>39.68</v>
      </c>
      <c r="K43" s="157">
        <v>15079000</v>
      </c>
      <c r="L43" s="156" t="s">
        <v>575</v>
      </c>
      <c r="M43" s="157">
        <v>0</v>
      </c>
    </row>
    <row r="44" spans="1:13" x14ac:dyDescent="0.25">
      <c r="A44" s="156" t="s">
        <v>571</v>
      </c>
      <c r="B44" s="156" t="s">
        <v>254</v>
      </c>
      <c r="C44" s="156" t="s">
        <v>255</v>
      </c>
      <c r="D44" s="157">
        <v>25000000</v>
      </c>
      <c r="E44" s="157">
        <v>0</v>
      </c>
      <c r="F44" s="157">
        <v>0</v>
      </c>
      <c r="G44" s="157">
        <v>25000000</v>
      </c>
      <c r="H44" s="157">
        <v>0</v>
      </c>
      <c r="I44" s="157">
        <v>9921000</v>
      </c>
      <c r="J44" s="159">
        <v>39.68</v>
      </c>
      <c r="K44" s="157">
        <v>15079000</v>
      </c>
      <c r="L44" s="156" t="s">
        <v>575</v>
      </c>
      <c r="M44" s="157">
        <v>0</v>
      </c>
    </row>
    <row r="45" spans="1:13" x14ac:dyDescent="0.25">
      <c r="A45" s="156" t="s">
        <v>571</v>
      </c>
      <c r="B45" s="156" t="s">
        <v>286</v>
      </c>
      <c r="C45" s="156" t="s">
        <v>287</v>
      </c>
      <c r="D45" s="157">
        <v>29833300</v>
      </c>
      <c r="E45" s="157">
        <v>0</v>
      </c>
      <c r="F45" s="157">
        <v>0</v>
      </c>
      <c r="G45" s="157">
        <v>29833300</v>
      </c>
      <c r="H45" s="157">
        <v>0</v>
      </c>
      <c r="I45" s="157">
        <v>0</v>
      </c>
      <c r="J45" s="157">
        <v>0</v>
      </c>
      <c r="K45" s="157">
        <v>29833300</v>
      </c>
      <c r="L45" s="156" t="s">
        <v>575</v>
      </c>
      <c r="M45" s="157">
        <v>0</v>
      </c>
    </row>
    <row r="46" spans="1:13" x14ac:dyDescent="0.25">
      <c r="A46" s="156" t="s">
        <v>571</v>
      </c>
      <c r="B46" s="156" t="s">
        <v>296</v>
      </c>
      <c r="C46" s="156" t="s">
        <v>297</v>
      </c>
      <c r="D46" s="157">
        <v>29833300</v>
      </c>
      <c r="E46" s="157">
        <v>0</v>
      </c>
      <c r="F46" s="157">
        <v>0</v>
      </c>
      <c r="G46" s="157">
        <v>29833300</v>
      </c>
      <c r="H46" s="157">
        <v>0</v>
      </c>
      <c r="I46" s="157">
        <v>0</v>
      </c>
      <c r="J46" s="157">
        <v>0</v>
      </c>
      <c r="K46" s="157">
        <v>29833300</v>
      </c>
      <c r="L46" s="156" t="s">
        <v>575</v>
      </c>
      <c r="M46" s="157">
        <v>0</v>
      </c>
    </row>
    <row r="47" spans="1:13" x14ac:dyDescent="0.25">
      <c r="A47" s="156" t="s">
        <v>571</v>
      </c>
      <c r="B47" s="156" t="s">
        <v>300</v>
      </c>
      <c r="C47" s="156" t="s">
        <v>301</v>
      </c>
      <c r="D47" s="157">
        <v>29833300</v>
      </c>
      <c r="E47" s="157">
        <v>0</v>
      </c>
      <c r="F47" s="157">
        <v>0</v>
      </c>
      <c r="G47" s="157">
        <v>29833300</v>
      </c>
      <c r="H47" s="157">
        <v>0</v>
      </c>
      <c r="I47" s="157">
        <v>0</v>
      </c>
      <c r="J47" s="157">
        <v>0</v>
      </c>
      <c r="K47" s="157">
        <v>29833300</v>
      </c>
      <c r="L47" s="156" t="s">
        <v>575</v>
      </c>
      <c r="M47" s="157">
        <v>0</v>
      </c>
    </row>
    <row r="48" spans="1:13" x14ac:dyDescent="0.25">
      <c r="A48" s="156" t="s">
        <v>571</v>
      </c>
      <c r="B48" s="156" t="s">
        <v>316</v>
      </c>
      <c r="C48" s="156" t="s">
        <v>317</v>
      </c>
      <c r="D48" s="157">
        <v>3369134368</v>
      </c>
      <c r="E48" s="157">
        <v>0</v>
      </c>
      <c r="F48" s="157">
        <v>0</v>
      </c>
      <c r="G48" s="157">
        <v>3369134368</v>
      </c>
      <c r="H48" s="157">
        <v>459853794</v>
      </c>
      <c r="I48" s="157">
        <v>1092396615</v>
      </c>
      <c r="J48" s="159">
        <v>32.42</v>
      </c>
      <c r="K48" s="157">
        <v>2276737753</v>
      </c>
      <c r="L48" s="156" t="s">
        <v>575</v>
      </c>
      <c r="M48" s="157">
        <v>0</v>
      </c>
    </row>
    <row r="49" spans="1:13" x14ac:dyDescent="0.25">
      <c r="A49" s="156" t="s">
        <v>571</v>
      </c>
      <c r="B49" s="156" t="s">
        <v>326</v>
      </c>
      <c r="C49" s="156" t="s">
        <v>327</v>
      </c>
      <c r="D49" s="157">
        <v>60732741</v>
      </c>
      <c r="E49" s="157">
        <v>0</v>
      </c>
      <c r="F49" s="157">
        <v>0</v>
      </c>
      <c r="G49" s="157">
        <v>60732741</v>
      </c>
      <c r="H49" s="157">
        <v>8000000</v>
      </c>
      <c r="I49" s="157">
        <v>40817061</v>
      </c>
      <c r="J49" s="159">
        <v>67.209999999999994</v>
      </c>
      <c r="K49" s="157">
        <v>19915680</v>
      </c>
      <c r="L49" s="156" t="s">
        <v>575</v>
      </c>
      <c r="M49" s="157">
        <v>0</v>
      </c>
    </row>
    <row r="50" spans="1:13" x14ac:dyDescent="0.25">
      <c r="A50" s="156" t="s">
        <v>571</v>
      </c>
      <c r="B50" s="156" t="s">
        <v>328</v>
      </c>
      <c r="C50" s="156" t="s">
        <v>329</v>
      </c>
      <c r="D50" s="157">
        <v>37915680</v>
      </c>
      <c r="E50" s="157">
        <v>0</v>
      </c>
      <c r="F50" s="157">
        <v>0</v>
      </c>
      <c r="G50" s="157">
        <v>37915680</v>
      </c>
      <c r="H50" s="157">
        <v>8000000</v>
      </c>
      <c r="I50" s="157">
        <v>18000000</v>
      </c>
      <c r="J50" s="159">
        <v>47.47</v>
      </c>
      <c r="K50" s="157">
        <v>19915680</v>
      </c>
      <c r="L50" s="156" t="s">
        <v>575</v>
      </c>
      <c r="M50" s="157">
        <v>0</v>
      </c>
    </row>
    <row r="51" spans="1:13" x14ac:dyDescent="0.25">
      <c r="A51" s="156" t="s">
        <v>571</v>
      </c>
      <c r="B51" s="156" t="s">
        <v>330</v>
      </c>
      <c r="C51" s="156" t="s">
        <v>331</v>
      </c>
      <c r="D51" s="157">
        <v>30000000</v>
      </c>
      <c r="E51" s="157">
        <v>0</v>
      </c>
      <c r="F51" s="157">
        <v>0</v>
      </c>
      <c r="G51" s="157">
        <v>30000000</v>
      </c>
      <c r="H51" s="157">
        <v>8000000</v>
      </c>
      <c r="I51" s="157">
        <v>18000000</v>
      </c>
      <c r="J51" s="159">
        <v>60</v>
      </c>
      <c r="K51" s="157">
        <v>12000000</v>
      </c>
      <c r="L51" s="156" t="s">
        <v>575</v>
      </c>
      <c r="M51" s="157">
        <v>0</v>
      </c>
    </row>
    <row r="52" spans="1:13" x14ac:dyDescent="0.25">
      <c r="A52" s="156" t="s">
        <v>571</v>
      </c>
      <c r="B52" s="156" t="s">
        <v>592</v>
      </c>
      <c r="C52" s="156" t="s">
        <v>593</v>
      </c>
      <c r="D52" s="157">
        <v>7915680</v>
      </c>
      <c r="E52" s="157">
        <v>0</v>
      </c>
      <c r="F52" s="157">
        <v>0</v>
      </c>
      <c r="G52" s="157">
        <v>7915680</v>
      </c>
      <c r="H52" s="157">
        <v>0</v>
      </c>
      <c r="I52" s="157">
        <v>0</v>
      </c>
      <c r="J52" s="157">
        <v>0</v>
      </c>
      <c r="K52" s="157">
        <v>7915680</v>
      </c>
      <c r="L52" s="156" t="s">
        <v>575</v>
      </c>
      <c r="M52" s="157">
        <v>0</v>
      </c>
    </row>
    <row r="53" spans="1:13" x14ac:dyDescent="0.25">
      <c r="A53" s="156" t="s">
        <v>571</v>
      </c>
      <c r="B53" s="156" t="s">
        <v>342</v>
      </c>
      <c r="C53" s="156" t="s">
        <v>343</v>
      </c>
      <c r="D53" s="157">
        <v>22817061</v>
      </c>
      <c r="E53" s="157">
        <v>0</v>
      </c>
      <c r="F53" s="157">
        <v>0</v>
      </c>
      <c r="G53" s="157">
        <v>22817061</v>
      </c>
      <c r="H53" s="157">
        <v>0</v>
      </c>
      <c r="I53" s="157">
        <v>22817061</v>
      </c>
      <c r="J53" s="159">
        <v>100</v>
      </c>
      <c r="K53" s="157">
        <v>0</v>
      </c>
      <c r="L53" s="156" t="s">
        <v>575</v>
      </c>
      <c r="M53" s="157">
        <v>0</v>
      </c>
    </row>
    <row r="54" spans="1:13" x14ac:dyDescent="0.25">
      <c r="A54" s="156" t="s">
        <v>571</v>
      </c>
      <c r="B54" s="156" t="s">
        <v>344</v>
      </c>
      <c r="C54" s="156" t="s">
        <v>345</v>
      </c>
      <c r="D54" s="157">
        <v>173816469</v>
      </c>
      <c r="E54" s="157">
        <v>0</v>
      </c>
      <c r="F54" s="157">
        <v>0</v>
      </c>
      <c r="G54" s="157">
        <v>173816469</v>
      </c>
      <c r="H54" s="157">
        <v>48672543</v>
      </c>
      <c r="I54" s="157">
        <v>121698330</v>
      </c>
      <c r="J54" s="159">
        <v>70.02</v>
      </c>
      <c r="K54" s="157">
        <v>52118139</v>
      </c>
      <c r="L54" s="156" t="s">
        <v>575</v>
      </c>
      <c r="M54" s="157">
        <v>0</v>
      </c>
    </row>
    <row r="55" spans="1:13" x14ac:dyDescent="0.25">
      <c r="A55" s="156" t="s">
        <v>571</v>
      </c>
      <c r="B55" s="156" t="s">
        <v>346</v>
      </c>
      <c r="C55" s="156" t="s">
        <v>347</v>
      </c>
      <c r="D55" s="157">
        <v>46371825</v>
      </c>
      <c r="E55" s="157">
        <v>0</v>
      </c>
      <c r="F55" s="157">
        <v>0</v>
      </c>
      <c r="G55" s="157">
        <v>46371825</v>
      </c>
      <c r="H55" s="157">
        <v>44647056</v>
      </c>
      <c r="I55" s="157">
        <v>44686227</v>
      </c>
      <c r="J55" s="159">
        <v>96.37</v>
      </c>
      <c r="K55" s="157">
        <v>1685598</v>
      </c>
      <c r="L55" s="156" t="s">
        <v>575</v>
      </c>
      <c r="M55" s="157">
        <v>0</v>
      </c>
    </row>
    <row r="56" spans="1:13" x14ac:dyDescent="0.25">
      <c r="A56" s="156" t="s">
        <v>571</v>
      </c>
      <c r="B56" s="156" t="s">
        <v>348</v>
      </c>
      <c r="C56" s="156" t="s">
        <v>349</v>
      </c>
      <c r="D56" s="157">
        <v>46332654</v>
      </c>
      <c r="E56" s="157">
        <v>0</v>
      </c>
      <c r="F56" s="157">
        <v>0</v>
      </c>
      <c r="G56" s="157">
        <v>46332654</v>
      </c>
      <c r="H56" s="157">
        <v>44647056</v>
      </c>
      <c r="I56" s="157">
        <v>44647056</v>
      </c>
      <c r="J56" s="159">
        <v>96.36</v>
      </c>
      <c r="K56" s="157">
        <v>1685598</v>
      </c>
      <c r="L56" s="156" t="s">
        <v>575</v>
      </c>
      <c r="M56" s="157">
        <v>0</v>
      </c>
    </row>
    <row r="57" spans="1:13" x14ac:dyDescent="0.25">
      <c r="A57" s="156" t="s">
        <v>571</v>
      </c>
      <c r="B57" s="156" t="s">
        <v>354</v>
      </c>
      <c r="C57" s="156" t="s">
        <v>355</v>
      </c>
      <c r="D57" s="157">
        <v>64500</v>
      </c>
      <c r="E57" s="157">
        <v>0</v>
      </c>
      <c r="F57" s="157">
        <v>0</v>
      </c>
      <c r="G57" s="157">
        <v>64500</v>
      </c>
      <c r="H57" s="157">
        <v>0</v>
      </c>
      <c r="I57" s="157">
        <v>0</v>
      </c>
      <c r="J57" s="157">
        <v>0</v>
      </c>
      <c r="K57" s="157">
        <v>64500</v>
      </c>
      <c r="L57" s="156" t="s">
        <v>575</v>
      </c>
      <c r="M57" s="157">
        <v>0</v>
      </c>
    </row>
    <row r="58" spans="1:13" x14ac:dyDescent="0.25">
      <c r="A58" s="156" t="s">
        <v>571</v>
      </c>
      <c r="B58" s="156" t="s">
        <v>356</v>
      </c>
      <c r="C58" s="156" t="s">
        <v>357</v>
      </c>
      <c r="D58" s="157">
        <v>64500</v>
      </c>
      <c r="E58" s="157">
        <v>0</v>
      </c>
      <c r="F58" s="157">
        <v>0</v>
      </c>
      <c r="G58" s="157">
        <v>64500</v>
      </c>
      <c r="H58" s="157">
        <v>0</v>
      </c>
      <c r="I58" s="157">
        <v>0</v>
      </c>
      <c r="J58" s="157">
        <v>0</v>
      </c>
      <c r="K58" s="157">
        <v>64500</v>
      </c>
      <c r="L58" s="156" t="s">
        <v>575</v>
      </c>
      <c r="M58" s="157">
        <v>0</v>
      </c>
    </row>
    <row r="59" spans="1:13" x14ac:dyDescent="0.25">
      <c r="A59" s="156" t="s">
        <v>571</v>
      </c>
      <c r="B59" s="156" t="s">
        <v>358</v>
      </c>
      <c r="C59" s="156" t="s">
        <v>359</v>
      </c>
      <c r="D59" s="157">
        <v>46268154</v>
      </c>
      <c r="E59" s="157">
        <v>0</v>
      </c>
      <c r="F59" s="157">
        <v>0</v>
      </c>
      <c r="G59" s="157">
        <v>46268154</v>
      </c>
      <c r="H59" s="157">
        <v>44647056</v>
      </c>
      <c r="I59" s="157">
        <v>44647056</v>
      </c>
      <c r="J59" s="159">
        <v>96.5</v>
      </c>
      <c r="K59" s="157">
        <v>1621098</v>
      </c>
      <c r="L59" s="156" t="s">
        <v>575</v>
      </c>
      <c r="M59" s="157">
        <v>0</v>
      </c>
    </row>
    <row r="60" spans="1:13" x14ac:dyDescent="0.25">
      <c r="A60" s="156" t="s">
        <v>571</v>
      </c>
      <c r="B60" s="156" t="s">
        <v>364</v>
      </c>
      <c r="C60" s="156" t="s">
        <v>365</v>
      </c>
      <c r="D60" s="157">
        <v>1620944</v>
      </c>
      <c r="E60" s="157">
        <v>0</v>
      </c>
      <c r="F60" s="157">
        <v>0</v>
      </c>
      <c r="G60" s="157">
        <v>1620944</v>
      </c>
      <c r="H60" s="157">
        <v>0</v>
      </c>
      <c r="I60" s="157">
        <v>0</v>
      </c>
      <c r="J60" s="157">
        <v>0</v>
      </c>
      <c r="K60" s="157">
        <v>1620944</v>
      </c>
      <c r="L60" s="156" t="s">
        <v>575</v>
      </c>
      <c r="M60" s="157">
        <v>0</v>
      </c>
    </row>
    <row r="61" spans="1:13" x14ac:dyDescent="0.25">
      <c r="A61" s="156" t="s">
        <v>571</v>
      </c>
      <c r="B61" s="156" t="s">
        <v>594</v>
      </c>
      <c r="C61" s="156" t="s">
        <v>595</v>
      </c>
      <c r="D61" s="157">
        <v>44647210</v>
      </c>
      <c r="E61" s="157">
        <v>0</v>
      </c>
      <c r="F61" s="157">
        <v>0</v>
      </c>
      <c r="G61" s="157">
        <v>44647210</v>
      </c>
      <c r="H61" s="157">
        <v>44647056</v>
      </c>
      <c r="I61" s="157">
        <v>44647056</v>
      </c>
      <c r="J61" s="159">
        <v>100</v>
      </c>
      <c r="K61" s="157">
        <v>154</v>
      </c>
      <c r="L61" s="156" t="s">
        <v>575</v>
      </c>
      <c r="M61" s="157">
        <v>0</v>
      </c>
    </row>
    <row r="62" spans="1:13" x14ac:dyDescent="0.25">
      <c r="A62" s="156" t="s">
        <v>571</v>
      </c>
      <c r="B62" s="156" t="s">
        <v>366</v>
      </c>
      <c r="C62" s="156" t="s">
        <v>367</v>
      </c>
      <c r="D62" s="157">
        <v>39171</v>
      </c>
      <c r="E62" s="157">
        <v>0</v>
      </c>
      <c r="F62" s="157">
        <v>0</v>
      </c>
      <c r="G62" s="157">
        <v>39171</v>
      </c>
      <c r="H62" s="157">
        <v>0</v>
      </c>
      <c r="I62" s="157">
        <v>39171</v>
      </c>
      <c r="J62" s="159">
        <v>100</v>
      </c>
      <c r="K62" s="157">
        <v>0</v>
      </c>
      <c r="L62" s="156" t="s">
        <v>575</v>
      </c>
      <c r="M62" s="157">
        <v>0</v>
      </c>
    </row>
    <row r="63" spans="1:13" x14ac:dyDescent="0.25">
      <c r="A63" s="156" t="s">
        <v>571</v>
      </c>
      <c r="B63" s="156" t="s">
        <v>368</v>
      </c>
      <c r="C63" s="156" t="s">
        <v>369</v>
      </c>
      <c r="D63" s="157">
        <v>39171</v>
      </c>
      <c r="E63" s="157">
        <v>0</v>
      </c>
      <c r="F63" s="157">
        <v>0</v>
      </c>
      <c r="G63" s="157">
        <v>39171</v>
      </c>
      <c r="H63" s="157">
        <v>0</v>
      </c>
      <c r="I63" s="157">
        <v>39171</v>
      </c>
      <c r="J63" s="159">
        <v>100</v>
      </c>
      <c r="K63" s="157">
        <v>0</v>
      </c>
      <c r="L63" s="156" t="s">
        <v>575</v>
      </c>
      <c r="M63" s="157">
        <v>0</v>
      </c>
    </row>
    <row r="64" spans="1:13" x14ac:dyDescent="0.25">
      <c r="A64" s="156" t="s">
        <v>571</v>
      </c>
      <c r="B64" s="156" t="s">
        <v>370</v>
      </c>
      <c r="C64" s="156" t="s">
        <v>371</v>
      </c>
      <c r="D64" s="157">
        <v>1</v>
      </c>
      <c r="E64" s="157">
        <v>0</v>
      </c>
      <c r="F64" s="157">
        <v>0</v>
      </c>
      <c r="G64" s="157">
        <v>1</v>
      </c>
      <c r="H64" s="157">
        <v>0</v>
      </c>
      <c r="I64" s="157">
        <v>0</v>
      </c>
      <c r="J64" s="157">
        <v>0</v>
      </c>
      <c r="K64" s="157">
        <v>1</v>
      </c>
      <c r="L64" s="156" t="s">
        <v>575</v>
      </c>
      <c r="M64" s="157">
        <v>0</v>
      </c>
    </row>
    <row r="65" spans="1:13" x14ac:dyDescent="0.25">
      <c r="A65" s="156" t="s">
        <v>571</v>
      </c>
      <c r="B65" s="156" t="s">
        <v>372</v>
      </c>
      <c r="C65" s="156" t="s">
        <v>373</v>
      </c>
      <c r="D65" s="157">
        <v>1</v>
      </c>
      <c r="E65" s="157">
        <v>0</v>
      </c>
      <c r="F65" s="157">
        <v>0</v>
      </c>
      <c r="G65" s="157">
        <v>1</v>
      </c>
      <c r="H65" s="157">
        <v>0</v>
      </c>
      <c r="I65" s="157">
        <v>0</v>
      </c>
      <c r="J65" s="157">
        <v>0</v>
      </c>
      <c r="K65" s="157">
        <v>1</v>
      </c>
      <c r="L65" s="156" t="s">
        <v>575</v>
      </c>
      <c r="M65" s="157">
        <v>0</v>
      </c>
    </row>
    <row r="66" spans="1:13" x14ac:dyDescent="0.25">
      <c r="A66" s="156" t="s">
        <v>571</v>
      </c>
      <c r="B66" s="156" t="s">
        <v>376</v>
      </c>
      <c r="C66" s="156" t="s">
        <v>377</v>
      </c>
      <c r="D66" s="157">
        <v>127444643</v>
      </c>
      <c r="E66" s="157">
        <v>0</v>
      </c>
      <c r="F66" s="157">
        <v>0</v>
      </c>
      <c r="G66" s="157">
        <v>127444643</v>
      </c>
      <c r="H66" s="157">
        <v>4025487</v>
      </c>
      <c r="I66" s="157">
        <v>77012103</v>
      </c>
      <c r="J66" s="159">
        <v>60.43</v>
      </c>
      <c r="K66" s="157">
        <v>50432540</v>
      </c>
      <c r="L66" s="156" t="s">
        <v>575</v>
      </c>
      <c r="M66" s="157">
        <v>0</v>
      </c>
    </row>
    <row r="67" spans="1:13" x14ac:dyDescent="0.25">
      <c r="A67" s="156" t="s">
        <v>571</v>
      </c>
      <c r="B67" s="156" t="s">
        <v>378</v>
      </c>
      <c r="C67" s="156" t="s">
        <v>379</v>
      </c>
      <c r="D67" s="157">
        <v>28622322</v>
      </c>
      <c r="E67" s="157">
        <v>0</v>
      </c>
      <c r="F67" s="157">
        <v>0</v>
      </c>
      <c r="G67" s="157">
        <v>28622322</v>
      </c>
      <c r="H67" s="157">
        <v>4025487</v>
      </c>
      <c r="I67" s="157">
        <v>5450833</v>
      </c>
      <c r="J67" s="159">
        <v>19.04</v>
      </c>
      <c r="K67" s="157">
        <v>23171489</v>
      </c>
      <c r="L67" s="156" t="s">
        <v>575</v>
      </c>
      <c r="M67" s="157">
        <v>0</v>
      </c>
    </row>
    <row r="68" spans="1:13" x14ac:dyDescent="0.25">
      <c r="A68" s="156" t="s">
        <v>571</v>
      </c>
      <c r="B68" s="156" t="s">
        <v>380</v>
      </c>
      <c r="C68" s="156" t="s">
        <v>381</v>
      </c>
      <c r="D68" s="157">
        <v>98822321</v>
      </c>
      <c r="E68" s="157">
        <v>0</v>
      </c>
      <c r="F68" s="157">
        <v>0</v>
      </c>
      <c r="G68" s="157">
        <v>98822321</v>
      </c>
      <c r="H68" s="157">
        <v>0</v>
      </c>
      <c r="I68" s="157">
        <v>71561270</v>
      </c>
      <c r="J68" s="159">
        <v>72.41</v>
      </c>
      <c r="K68" s="157">
        <v>27261051</v>
      </c>
      <c r="L68" s="156" t="s">
        <v>575</v>
      </c>
      <c r="M68" s="157">
        <v>0</v>
      </c>
    </row>
    <row r="69" spans="1:13" x14ac:dyDescent="0.25">
      <c r="A69" s="156" t="s">
        <v>571</v>
      </c>
      <c r="B69" s="156" t="s">
        <v>382</v>
      </c>
      <c r="C69" s="156" t="s">
        <v>383</v>
      </c>
      <c r="D69" s="157">
        <v>2804517598</v>
      </c>
      <c r="E69" s="157">
        <v>0</v>
      </c>
      <c r="F69" s="157">
        <v>0</v>
      </c>
      <c r="G69" s="157">
        <v>2804517598</v>
      </c>
      <c r="H69" s="157">
        <v>355254585</v>
      </c>
      <c r="I69" s="157">
        <v>675178384</v>
      </c>
      <c r="J69" s="159">
        <v>24.07</v>
      </c>
      <c r="K69" s="157">
        <v>2129339214</v>
      </c>
      <c r="L69" s="156" t="s">
        <v>575</v>
      </c>
      <c r="M69" s="157">
        <v>0</v>
      </c>
    </row>
    <row r="70" spans="1:13" x14ac:dyDescent="0.25">
      <c r="A70" s="156" t="s">
        <v>571</v>
      </c>
      <c r="B70" s="156" t="s">
        <v>384</v>
      </c>
      <c r="C70" s="156" t="s">
        <v>385</v>
      </c>
      <c r="D70" s="157">
        <v>828664499</v>
      </c>
      <c r="E70" s="157">
        <v>0</v>
      </c>
      <c r="F70" s="157">
        <v>0</v>
      </c>
      <c r="G70" s="157">
        <v>828664499</v>
      </c>
      <c r="H70" s="157">
        <v>149116165</v>
      </c>
      <c r="I70" s="157">
        <v>235667832</v>
      </c>
      <c r="J70" s="159">
        <v>28.44</v>
      </c>
      <c r="K70" s="157">
        <v>592996667</v>
      </c>
      <c r="L70" s="156" t="s">
        <v>575</v>
      </c>
      <c r="M70" s="157">
        <v>0</v>
      </c>
    </row>
    <row r="71" spans="1:13" x14ac:dyDescent="0.25">
      <c r="A71" s="156" t="s">
        <v>571</v>
      </c>
      <c r="B71" s="156" t="s">
        <v>386</v>
      </c>
      <c r="C71" s="156" t="s">
        <v>387</v>
      </c>
      <c r="D71" s="157">
        <v>304499999</v>
      </c>
      <c r="E71" s="157">
        <v>0</v>
      </c>
      <c r="F71" s="157">
        <v>0</v>
      </c>
      <c r="G71" s="157">
        <v>304499999</v>
      </c>
      <c r="H71" s="157">
        <v>79749999</v>
      </c>
      <c r="I71" s="157">
        <v>109246666</v>
      </c>
      <c r="J71" s="159">
        <v>35.880000000000003</v>
      </c>
      <c r="K71" s="157">
        <v>195253333</v>
      </c>
      <c r="L71" s="156" t="s">
        <v>575</v>
      </c>
      <c r="M71" s="157">
        <v>0</v>
      </c>
    </row>
    <row r="72" spans="1:13" x14ac:dyDescent="0.25">
      <c r="A72" s="156" t="s">
        <v>571</v>
      </c>
      <c r="B72" s="156" t="s">
        <v>388</v>
      </c>
      <c r="C72" s="156" t="s">
        <v>389</v>
      </c>
      <c r="D72" s="157">
        <v>1</v>
      </c>
      <c r="E72" s="157">
        <v>0</v>
      </c>
      <c r="F72" s="157">
        <v>0</v>
      </c>
      <c r="G72" s="157">
        <v>1</v>
      </c>
      <c r="H72" s="157">
        <v>0</v>
      </c>
      <c r="I72" s="157">
        <v>0</v>
      </c>
      <c r="J72" s="157">
        <v>0</v>
      </c>
      <c r="K72" s="157">
        <v>1</v>
      </c>
      <c r="L72" s="156" t="s">
        <v>575</v>
      </c>
      <c r="M72" s="157">
        <v>0</v>
      </c>
    </row>
    <row r="73" spans="1:13" x14ac:dyDescent="0.25">
      <c r="A73" s="156" t="s">
        <v>571</v>
      </c>
      <c r="B73" s="156" t="s">
        <v>390</v>
      </c>
      <c r="C73" s="156" t="s">
        <v>391</v>
      </c>
      <c r="D73" s="157">
        <v>357000000</v>
      </c>
      <c r="E73" s="157">
        <v>0</v>
      </c>
      <c r="F73" s="157">
        <v>0</v>
      </c>
      <c r="G73" s="157">
        <v>357000000</v>
      </c>
      <c r="H73" s="157">
        <v>0</v>
      </c>
      <c r="I73" s="157">
        <v>0</v>
      </c>
      <c r="J73" s="157">
        <v>0</v>
      </c>
      <c r="K73" s="157">
        <v>357000000</v>
      </c>
      <c r="L73" s="156" t="s">
        <v>575</v>
      </c>
      <c r="M73" s="157">
        <v>0</v>
      </c>
    </row>
    <row r="74" spans="1:13" x14ac:dyDescent="0.25">
      <c r="A74" s="156" t="s">
        <v>571</v>
      </c>
      <c r="B74" s="156" t="s">
        <v>596</v>
      </c>
      <c r="C74" s="156" t="s">
        <v>597</v>
      </c>
      <c r="D74" s="157">
        <v>167164499</v>
      </c>
      <c r="E74" s="157">
        <v>0</v>
      </c>
      <c r="F74" s="157">
        <v>0</v>
      </c>
      <c r="G74" s="157">
        <v>167164499</v>
      </c>
      <c r="H74" s="157">
        <v>69366166</v>
      </c>
      <c r="I74" s="157">
        <v>126421166</v>
      </c>
      <c r="J74" s="159">
        <v>75.63</v>
      </c>
      <c r="K74" s="157">
        <v>40743333</v>
      </c>
      <c r="L74" s="156" t="s">
        <v>575</v>
      </c>
      <c r="M74" s="157">
        <v>0</v>
      </c>
    </row>
    <row r="75" spans="1:13" x14ac:dyDescent="0.25">
      <c r="A75" s="156" t="s">
        <v>571</v>
      </c>
      <c r="B75" s="156" t="s">
        <v>392</v>
      </c>
      <c r="C75" s="156" t="s">
        <v>393</v>
      </c>
      <c r="D75" s="157">
        <v>537159424</v>
      </c>
      <c r="E75" s="157">
        <v>0</v>
      </c>
      <c r="F75" s="157">
        <v>0</v>
      </c>
      <c r="G75" s="157">
        <v>537159424</v>
      </c>
      <c r="H75" s="157">
        <v>132081164</v>
      </c>
      <c r="I75" s="157">
        <v>269904497</v>
      </c>
      <c r="J75" s="159">
        <v>50.25</v>
      </c>
      <c r="K75" s="157">
        <v>267254927</v>
      </c>
      <c r="L75" s="156" t="s">
        <v>575</v>
      </c>
      <c r="M75" s="157">
        <v>0</v>
      </c>
    </row>
    <row r="76" spans="1:13" x14ac:dyDescent="0.25">
      <c r="A76" s="156" t="s">
        <v>571</v>
      </c>
      <c r="B76" s="156" t="s">
        <v>598</v>
      </c>
      <c r="C76" s="156" t="s">
        <v>599</v>
      </c>
      <c r="D76" s="157">
        <v>13449380</v>
      </c>
      <c r="E76" s="157">
        <v>0</v>
      </c>
      <c r="F76" s="157">
        <v>0</v>
      </c>
      <c r="G76" s="157">
        <v>13449380</v>
      </c>
      <c r="H76" s="157">
        <v>0</v>
      </c>
      <c r="I76" s="157">
        <v>0</v>
      </c>
      <c r="J76" s="157">
        <v>0</v>
      </c>
      <c r="K76" s="157">
        <v>13449380</v>
      </c>
      <c r="L76" s="156" t="s">
        <v>575</v>
      </c>
      <c r="M76" s="157">
        <v>0</v>
      </c>
    </row>
    <row r="77" spans="1:13" x14ac:dyDescent="0.25">
      <c r="A77" s="156" t="s">
        <v>571</v>
      </c>
      <c r="B77" s="156" t="s">
        <v>600</v>
      </c>
      <c r="C77" s="156" t="s">
        <v>601</v>
      </c>
      <c r="D77" s="157">
        <v>151370043</v>
      </c>
      <c r="E77" s="157">
        <v>0</v>
      </c>
      <c r="F77" s="157">
        <v>0</v>
      </c>
      <c r="G77" s="157">
        <v>151370043</v>
      </c>
      <c r="H77" s="157">
        <v>42867830</v>
      </c>
      <c r="I77" s="157">
        <v>42867830</v>
      </c>
      <c r="J77" s="159">
        <v>28.32</v>
      </c>
      <c r="K77" s="157">
        <v>108502213</v>
      </c>
      <c r="L77" s="156" t="s">
        <v>575</v>
      </c>
      <c r="M77" s="157">
        <v>0</v>
      </c>
    </row>
    <row r="78" spans="1:13" x14ac:dyDescent="0.25">
      <c r="A78" s="156" t="s">
        <v>571</v>
      </c>
      <c r="B78" s="156" t="s">
        <v>602</v>
      </c>
      <c r="C78" s="156" t="s">
        <v>603</v>
      </c>
      <c r="D78" s="157">
        <v>372340001</v>
      </c>
      <c r="E78" s="157">
        <v>0</v>
      </c>
      <c r="F78" s="157">
        <v>0</v>
      </c>
      <c r="G78" s="157">
        <v>372340001</v>
      </c>
      <c r="H78" s="157">
        <v>89213334</v>
      </c>
      <c r="I78" s="157">
        <v>227036667</v>
      </c>
      <c r="J78" s="159">
        <v>60.98</v>
      </c>
      <c r="K78" s="157">
        <v>145303334</v>
      </c>
      <c r="L78" s="156" t="s">
        <v>575</v>
      </c>
      <c r="M78" s="157">
        <v>0</v>
      </c>
    </row>
    <row r="79" spans="1:13" x14ac:dyDescent="0.25">
      <c r="A79" s="156" t="s">
        <v>571</v>
      </c>
      <c r="B79" s="156" t="s">
        <v>398</v>
      </c>
      <c r="C79" s="156" t="s">
        <v>399</v>
      </c>
      <c r="D79" s="157">
        <v>3316576</v>
      </c>
      <c r="E79" s="157">
        <v>0</v>
      </c>
      <c r="F79" s="157">
        <v>0</v>
      </c>
      <c r="G79" s="157">
        <v>3316576</v>
      </c>
      <c r="H79" s="157">
        <v>0</v>
      </c>
      <c r="I79" s="157">
        <v>2113350</v>
      </c>
      <c r="J79" s="159">
        <v>63.72</v>
      </c>
      <c r="K79" s="157">
        <v>1203226</v>
      </c>
      <c r="L79" s="156" t="s">
        <v>575</v>
      </c>
      <c r="M79" s="157">
        <v>0</v>
      </c>
    </row>
    <row r="80" spans="1:13" x14ac:dyDescent="0.25">
      <c r="A80" s="156" t="s">
        <v>571</v>
      </c>
      <c r="B80" s="156" t="s">
        <v>400</v>
      </c>
      <c r="C80" s="156" t="s">
        <v>401</v>
      </c>
      <c r="D80" s="157">
        <v>3140276</v>
      </c>
      <c r="E80" s="157">
        <v>0</v>
      </c>
      <c r="F80" s="157">
        <v>0</v>
      </c>
      <c r="G80" s="157">
        <v>3140276</v>
      </c>
      <c r="H80" s="157">
        <v>0</v>
      </c>
      <c r="I80" s="157">
        <v>2113350</v>
      </c>
      <c r="J80" s="159">
        <v>67.3</v>
      </c>
      <c r="K80" s="157">
        <v>1026926</v>
      </c>
      <c r="L80" s="156" t="s">
        <v>575</v>
      </c>
      <c r="M80" s="157">
        <v>0</v>
      </c>
    </row>
    <row r="81" spans="1:13" x14ac:dyDescent="0.25">
      <c r="A81" s="156" t="s">
        <v>571</v>
      </c>
      <c r="B81" s="156" t="s">
        <v>406</v>
      </c>
      <c r="C81" s="156" t="s">
        <v>407</v>
      </c>
      <c r="D81" s="157">
        <v>176300</v>
      </c>
      <c r="E81" s="157">
        <v>0</v>
      </c>
      <c r="F81" s="157">
        <v>0</v>
      </c>
      <c r="G81" s="157">
        <v>176300</v>
      </c>
      <c r="H81" s="157">
        <v>0</v>
      </c>
      <c r="I81" s="157">
        <v>0</v>
      </c>
      <c r="J81" s="157">
        <v>0</v>
      </c>
      <c r="K81" s="157">
        <v>176300</v>
      </c>
      <c r="L81" s="156" t="s">
        <v>575</v>
      </c>
      <c r="M81" s="157">
        <v>0</v>
      </c>
    </row>
    <row r="82" spans="1:13" x14ac:dyDescent="0.25">
      <c r="A82" s="156" t="s">
        <v>571</v>
      </c>
      <c r="B82" s="156" t="s">
        <v>408</v>
      </c>
      <c r="C82" s="156" t="s">
        <v>409</v>
      </c>
      <c r="D82" s="157">
        <v>1374604087</v>
      </c>
      <c r="E82" s="157">
        <v>0</v>
      </c>
      <c r="F82" s="157">
        <v>0</v>
      </c>
      <c r="G82" s="157">
        <v>1374604087</v>
      </c>
      <c r="H82" s="157">
        <v>57233257</v>
      </c>
      <c r="I82" s="157">
        <v>141502026</v>
      </c>
      <c r="J82" s="159">
        <v>10.29</v>
      </c>
      <c r="K82" s="157">
        <v>1233102061</v>
      </c>
      <c r="L82" s="156" t="s">
        <v>575</v>
      </c>
      <c r="M82" s="157">
        <v>0</v>
      </c>
    </row>
    <row r="83" spans="1:13" x14ac:dyDescent="0.25">
      <c r="A83" s="156" t="s">
        <v>571</v>
      </c>
      <c r="B83" s="156" t="s">
        <v>410</v>
      </c>
      <c r="C83" s="156" t="s">
        <v>411</v>
      </c>
      <c r="D83" s="157">
        <v>1269385257</v>
      </c>
      <c r="E83" s="157">
        <v>0</v>
      </c>
      <c r="F83" s="157">
        <v>0</v>
      </c>
      <c r="G83" s="157">
        <v>1269385257</v>
      </c>
      <c r="H83" s="157">
        <v>57233257</v>
      </c>
      <c r="I83" s="157">
        <v>136713466</v>
      </c>
      <c r="J83" s="159">
        <v>10.77</v>
      </c>
      <c r="K83" s="157">
        <v>1132671791</v>
      </c>
      <c r="L83" s="156" t="s">
        <v>575</v>
      </c>
      <c r="M83" s="157">
        <v>0</v>
      </c>
    </row>
    <row r="84" spans="1:13" x14ac:dyDescent="0.25">
      <c r="A84" s="156" t="s">
        <v>571</v>
      </c>
      <c r="B84" s="156" t="s">
        <v>412</v>
      </c>
      <c r="C84" s="156" t="s">
        <v>413</v>
      </c>
      <c r="D84" s="157">
        <v>5948050</v>
      </c>
      <c r="E84" s="157">
        <v>0</v>
      </c>
      <c r="F84" s="157">
        <v>0</v>
      </c>
      <c r="G84" s="157">
        <v>5948050</v>
      </c>
      <c r="H84" s="157">
        <v>0</v>
      </c>
      <c r="I84" s="157">
        <v>4788560</v>
      </c>
      <c r="J84" s="159">
        <v>80.510000000000005</v>
      </c>
      <c r="K84" s="157">
        <v>1159490</v>
      </c>
      <c r="L84" s="156" t="s">
        <v>575</v>
      </c>
      <c r="M84" s="157">
        <v>0</v>
      </c>
    </row>
    <row r="85" spans="1:13" x14ac:dyDescent="0.25">
      <c r="A85" s="156" t="s">
        <v>571</v>
      </c>
      <c r="B85" s="156" t="s">
        <v>414</v>
      </c>
      <c r="C85" s="156" t="s">
        <v>415</v>
      </c>
      <c r="D85" s="157">
        <v>99270780</v>
      </c>
      <c r="E85" s="157">
        <v>0</v>
      </c>
      <c r="F85" s="157">
        <v>0</v>
      </c>
      <c r="G85" s="157">
        <v>99270780</v>
      </c>
      <c r="H85" s="157">
        <v>0</v>
      </c>
      <c r="I85" s="157">
        <v>0</v>
      </c>
      <c r="J85" s="157">
        <v>0</v>
      </c>
      <c r="K85" s="157">
        <v>99270780</v>
      </c>
      <c r="L85" s="156" t="s">
        <v>575</v>
      </c>
      <c r="M85" s="157">
        <v>0</v>
      </c>
    </row>
    <row r="86" spans="1:13" x14ac:dyDescent="0.25">
      <c r="A86" s="156" t="s">
        <v>571</v>
      </c>
      <c r="B86" s="156" t="s">
        <v>418</v>
      </c>
      <c r="C86" s="156" t="s">
        <v>419</v>
      </c>
      <c r="D86" s="157">
        <v>43948287</v>
      </c>
      <c r="E86" s="157">
        <v>0</v>
      </c>
      <c r="F86" s="157">
        <v>0</v>
      </c>
      <c r="G86" s="157">
        <v>43948287</v>
      </c>
      <c r="H86" s="157">
        <v>0</v>
      </c>
      <c r="I86" s="157">
        <v>9166680</v>
      </c>
      <c r="J86" s="159">
        <v>20.86</v>
      </c>
      <c r="K86" s="157">
        <v>34781607</v>
      </c>
      <c r="L86" s="156" t="s">
        <v>575</v>
      </c>
      <c r="M86" s="157">
        <v>0</v>
      </c>
    </row>
    <row r="87" spans="1:13" x14ac:dyDescent="0.25">
      <c r="A87" s="156" t="s">
        <v>571</v>
      </c>
      <c r="B87" s="156" t="s">
        <v>604</v>
      </c>
      <c r="C87" s="156" t="s">
        <v>605</v>
      </c>
      <c r="D87" s="157">
        <v>31929858</v>
      </c>
      <c r="E87" s="157">
        <v>0</v>
      </c>
      <c r="F87" s="157">
        <v>0</v>
      </c>
      <c r="G87" s="157">
        <v>31929858</v>
      </c>
      <c r="H87" s="157">
        <v>0</v>
      </c>
      <c r="I87" s="157">
        <v>4671360</v>
      </c>
      <c r="J87" s="159">
        <v>14.63</v>
      </c>
      <c r="K87" s="157">
        <v>27258498</v>
      </c>
      <c r="L87" s="156" t="s">
        <v>575</v>
      </c>
      <c r="M87" s="157">
        <v>0</v>
      </c>
    </row>
    <row r="88" spans="1:13" x14ac:dyDescent="0.25">
      <c r="A88" s="156" t="s">
        <v>571</v>
      </c>
      <c r="B88" s="156" t="s">
        <v>606</v>
      </c>
      <c r="C88" s="156" t="s">
        <v>607</v>
      </c>
      <c r="D88" s="157">
        <v>12018429</v>
      </c>
      <c r="E88" s="157">
        <v>0</v>
      </c>
      <c r="F88" s="157">
        <v>0</v>
      </c>
      <c r="G88" s="157">
        <v>12018429</v>
      </c>
      <c r="H88" s="157">
        <v>0</v>
      </c>
      <c r="I88" s="157">
        <v>4495320</v>
      </c>
      <c r="J88" s="159">
        <v>37.4</v>
      </c>
      <c r="K88" s="157">
        <v>7523109</v>
      </c>
      <c r="L88" s="156" t="s">
        <v>575</v>
      </c>
      <c r="M88" s="157">
        <v>0</v>
      </c>
    </row>
    <row r="89" spans="1:13" x14ac:dyDescent="0.25">
      <c r="A89" s="156" t="s">
        <v>571</v>
      </c>
      <c r="B89" s="156" t="s">
        <v>422</v>
      </c>
      <c r="C89" s="156" t="s">
        <v>423</v>
      </c>
      <c r="D89" s="157">
        <v>16824725</v>
      </c>
      <c r="E89" s="157">
        <v>0</v>
      </c>
      <c r="F89" s="157">
        <v>0</v>
      </c>
      <c r="G89" s="157">
        <v>16824725</v>
      </c>
      <c r="H89" s="157">
        <v>16823999</v>
      </c>
      <c r="I89" s="157">
        <v>16823999</v>
      </c>
      <c r="J89" s="159">
        <v>100</v>
      </c>
      <c r="K89" s="157">
        <v>726</v>
      </c>
      <c r="L89" s="156" t="s">
        <v>575</v>
      </c>
      <c r="M89" s="157">
        <v>0</v>
      </c>
    </row>
    <row r="90" spans="1:13" x14ac:dyDescent="0.25">
      <c r="A90" s="156" t="s">
        <v>571</v>
      </c>
      <c r="B90" s="156" t="s">
        <v>426</v>
      </c>
      <c r="C90" s="156" t="s">
        <v>427</v>
      </c>
      <c r="D90" s="157">
        <v>16824725</v>
      </c>
      <c r="E90" s="157">
        <v>0</v>
      </c>
      <c r="F90" s="157">
        <v>0</v>
      </c>
      <c r="G90" s="157">
        <v>16824725</v>
      </c>
      <c r="H90" s="157">
        <v>16823999</v>
      </c>
      <c r="I90" s="157">
        <v>16823999</v>
      </c>
      <c r="J90" s="159">
        <v>100</v>
      </c>
      <c r="K90" s="157">
        <v>726</v>
      </c>
      <c r="L90" s="156" t="s">
        <v>575</v>
      </c>
      <c r="M90" s="157">
        <v>0</v>
      </c>
    </row>
    <row r="91" spans="1:13" x14ac:dyDescent="0.25">
      <c r="A91" s="156" t="s">
        <v>571</v>
      </c>
      <c r="B91" s="156" t="s">
        <v>428</v>
      </c>
      <c r="C91" s="156" t="s">
        <v>429</v>
      </c>
      <c r="D91" s="157">
        <v>330067560</v>
      </c>
      <c r="E91" s="157">
        <v>0</v>
      </c>
      <c r="F91" s="157">
        <v>0</v>
      </c>
      <c r="G91" s="157">
        <v>330067560</v>
      </c>
      <c r="H91" s="157">
        <v>47926666</v>
      </c>
      <c r="I91" s="157">
        <v>254702840</v>
      </c>
      <c r="J91" s="159">
        <v>77.17</v>
      </c>
      <c r="K91" s="157">
        <v>75364720</v>
      </c>
      <c r="L91" s="156" t="s">
        <v>575</v>
      </c>
      <c r="M91" s="157">
        <v>0</v>
      </c>
    </row>
    <row r="92" spans="1:13" x14ac:dyDescent="0.25">
      <c r="A92" s="156" t="s">
        <v>571</v>
      </c>
      <c r="B92" s="156" t="s">
        <v>430</v>
      </c>
      <c r="C92" s="156" t="s">
        <v>431</v>
      </c>
      <c r="D92" s="157">
        <v>650000</v>
      </c>
      <c r="E92" s="157">
        <v>0</v>
      </c>
      <c r="F92" s="157">
        <v>0</v>
      </c>
      <c r="G92" s="157">
        <v>650000</v>
      </c>
      <c r="H92" s="157">
        <v>0</v>
      </c>
      <c r="I92" s="157">
        <v>650000</v>
      </c>
      <c r="J92" s="159">
        <v>100</v>
      </c>
      <c r="K92" s="157">
        <v>0</v>
      </c>
      <c r="L92" s="156" t="s">
        <v>575</v>
      </c>
      <c r="M92" s="157">
        <v>0</v>
      </c>
    </row>
    <row r="93" spans="1:13" x14ac:dyDescent="0.25">
      <c r="A93" s="156" t="s">
        <v>571</v>
      </c>
      <c r="B93" s="156" t="s">
        <v>432</v>
      </c>
      <c r="C93" s="156" t="s">
        <v>433</v>
      </c>
      <c r="D93" s="157">
        <v>650000</v>
      </c>
      <c r="E93" s="157">
        <v>0</v>
      </c>
      <c r="F93" s="157">
        <v>0</v>
      </c>
      <c r="G93" s="157">
        <v>650000</v>
      </c>
      <c r="H93" s="157">
        <v>0</v>
      </c>
      <c r="I93" s="157">
        <v>650000</v>
      </c>
      <c r="J93" s="159">
        <v>100</v>
      </c>
      <c r="K93" s="157">
        <v>0</v>
      </c>
      <c r="L93" s="156" t="s">
        <v>575</v>
      </c>
      <c r="M93" s="157">
        <v>0</v>
      </c>
    </row>
    <row r="94" spans="1:13" x14ac:dyDescent="0.25">
      <c r="A94" s="156" t="s">
        <v>571</v>
      </c>
      <c r="B94" s="156" t="s">
        <v>434</v>
      </c>
      <c r="C94" s="156" t="s">
        <v>435</v>
      </c>
      <c r="D94" s="157">
        <v>47926666</v>
      </c>
      <c r="E94" s="157">
        <v>0</v>
      </c>
      <c r="F94" s="157">
        <v>0</v>
      </c>
      <c r="G94" s="157">
        <v>47926666</v>
      </c>
      <c r="H94" s="157">
        <v>47926666</v>
      </c>
      <c r="I94" s="157">
        <v>47926666</v>
      </c>
      <c r="J94" s="159">
        <v>100</v>
      </c>
      <c r="K94" s="157">
        <v>0</v>
      </c>
      <c r="L94" s="156" t="s">
        <v>575</v>
      </c>
      <c r="M94" s="157">
        <v>0</v>
      </c>
    </row>
    <row r="95" spans="1:13" x14ac:dyDescent="0.25">
      <c r="A95" s="156" t="s">
        <v>571</v>
      </c>
      <c r="B95" s="156" t="s">
        <v>608</v>
      </c>
      <c r="C95" s="156" t="s">
        <v>609</v>
      </c>
      <c r="D95" s="157">
        <v>47926666</v>
      </c>
      <c r="E95" s="157">
        <v>0</v>
      </c>
      <c r="F95" s="157">
        <v>0</v>
      </c>
      <c r="G95" s="157">
        <v>47926666</v>
      </c>
      <c r="H95" s="157">
        <v>47926666</v>
      </c>
      <c r="I95" s="157">
        <v>47926666</v>
      </c>
      <c r="J95" s="159">
        <v>100</v>
      </c>
      <c r="K95" s="157">
        <v>0</v>
      </c>
      <c r="L95" s="156" t="s">
        <v>575</v>
      </c>
      <c r="M95" s="157">
        <v>0</v>
      </c>
    </row>
    <row r="96" spans="1:13" x14ac:dyDescent="0.25">
      <c r="A96" s="156" t="s">
        <v>571</v>
      </c>
      <c r="B96" s="156" t="s">
        <v>438</v>
      </c>
      <c r="C96" s="156" t="s">
        <v>439</v>
      </c>
      <c r="D96" s="157">
        <v>81683010</v>
      </c>
      <c r="E96" s="157">
        <v>0</v>
      </c>
      <c r="F96" s="157">
        <v>0</v>
      </c>
      <c r="G96" s="157">
        <v>81683010</v>
      </c>
      <c r="H96" s="157">
        <v>0</v>
      </c>
      <c r="I96" s="157">
        <v>13010500</v>
      </c>
      <c r="J96" s="159">
        <v>15.93</v>
      </c>
      <c r="K96" s="157">
        <v>68672510</v>
      </c>
      <c r="L96" s="156" t="s">
        <v>575</v>
      </c>
      <c r="M96" s="157">
        <v>0</v>
      </c>
    </row>
    <row r="97" spans="1:13" x14ac:dyDescent="0.25">
      <c r="A97" s="156" t="s">
        <v>571</v>
      </c>
      <c r="B97" s="156" t="s">
        <v>440</v>
      </c>
      <c r="C97" s="156" t="s">
        <v>441</v>
      </c>
      <c r="D97" s="157">
        <v>81683010</v>
      </c>
      <c r="E97" s="157">
        <v>0</v>
      </c>
      <c r="F97" s="157">
        <v>0</v>
      </c>
      <c r="G97" s="157">
        <v>81683010</v>
      </c>
      <c r="H97" s="157">
        <v>0</v>
      </c>
      <c r="I97" s="157">
        <v>13010500</v>
      </c>
      <c r="J97" s="159">
        <v>15.93</v>
      </c>
      <c r="K97" s="157">
        <v>68672510</v>
      </c>
      <c r="L97" s="156" t="s">
        <v>575</v>
      </c>
      <c r="M97" s="157">
        <v>0</v>
      </c>
    </row>
    <row r="98" spans="1:13" x14ac:dyDescent="0.25">
      <c r="A98" s="156" t="s">
        <v>571</v>
      </c>
      <c r="B98" s="156" t="s">
        <v>442</v>
      </c>
      <c r="C98" s="156" t="s">
        <v>443</v>
      </c>
      <c r="D98" s="157">
        <v>3946890</v>
      </c>
      <c r="E98" s="157">
        <v>0</v>
      </c>
      <c r="F98" s="157">
        <v>0</v>
      </c>
      <c r="G98" s="157">
        <v>3946890</v>
      </c>
      <c r="H98" s="157">
        <v>0</v>
      </c>
      <c r="I98" s="157">
        <v>592880</v>
      </c>
      <c r="J98" s="159">
        <v>15.02</v>
      </c>
      <c r="K98" s="157">
        <v>3354010</v>
      </c>
      <c r="L98" s="156" t="s">
        <v>575</v>
      </c>
      <c r="M98" s="157">
        <v>0</v>
      </c>
    </row>
    <row r="99" spans="1:13" x14ac:dyDescent="0.25">
      <c r="A99" s="156" t="s">
        <v>571</v>
      </c>
      <c r="B99" s="156" t="s">
        <v>610</v>
      </c>
      <c r="C99" s="156" t="s">
        <v>611</v>
      </c>
      <c r="D99" s="157">
        <v>3946890</v>
      </c>
      <c r="E99" s="157">
        <v>0</v>
      </c>
      <c r="F99" s="157">
        <v>0</v>
      </c>
      <c r="G99" s="157">
        <v>3946890</v>
      </c>
      <c r="H99" s="157">
        <v>0</v>
      </c>
      <c r="I99" s="157">
        <v>592880</v>
      </c>
      <c r="J99" s="159">
        <v>15.02</v>
      </c>
      <c r="K99" s="157">
        <v>3354010</v>
      </c>
      <c r="L99" s="156" t="s">
        <v>575</v>
      </c>
      <c r="M99" s="157">
        <v>0</v>
      </c>
    </row>
    <row r="100" spans="1:13" x14ac:dyDescent="0.25">
      <c r="A100" s="156" t="s">
        <v>571</v>
      </c>
      <c r="B100" s="156" t="s">
        <v>446</v>
      </c>
      <c r="C100" s="156" t="s">
        <v>447</v>
      </c>
      <c r="D100" s="157">
        <v>195860994</v>
      </c>
      <c r="E100" s="157">
        <v>0</v>
      </c>
      <c r="F100" s="157">
        <v>0</v>
      </c>
      <c r="G100" s="157">
        <v>195860994</v>
      </c>
      <c r="H100" s="157">
        <v>0</v>
      </c>
      <c r="I100" s="157">
        <v>192522794</v>
      </c>
      <c r="J100" s="159">
        <v>98.3</v>
      </c>
      <c r="K100" s="157">
        <v>3338200</v>
      </c>
      <c r="L100" s="156" t="s">
        <v>575</v>
      </c>
      <c r="M100" s="157">
        <v>0</v>
      </c>
    </row>
    <row r="101" spans="1:13" x14ac:dyDescent="0.25">
      <c r="A101" s="156" t="s">
        <v>571</v>
      </c>
      <c r="B101" s="156" t="s">
        <v>448</v>
      </c>
      <c r="C101" s="156" t="s">
        <v>449</v>
      </c>
      <c r="D101" s="157">
        <v>29999988</v>
      </c>
      <c r="E101" s="157">
        <v>0</v>
      </c>
      <c r="F101" s="157">
        <v>0</v>
      </c>
      <c r="G101" s="157">
        <v>29999988</v>
      </c>
      <c r="H101" s="157">
        <v>0</v>
      </c>
      <c r="I101" s="157">
        <v>29999988</v>
      </c>
      <c r="J101" s="159">
        <v>100</v>
      </c>
      <c r="K101" s="157">
        <v>0</v>
      </c>
      <c r="L101" s="156" t="s">
        <v>575</v>
      </c>
      <c r="M101" s="157">
        <v>0</v>
      </c>
    </row>
    <row r="102" spans="1:13" x14ac:dyDescent="0.25">
      <c r="A102" s="156" t="s">
        <v>571</v>
      </c>
      <c r="B102" s="156" t="s">
        <v>612</v>
      </c>
      <c r="C102" s="156" t="s">
        <v>613</v>
      </c>
      <c r="D102" s="157">
        <v>165861006</v>
      </c>
      <c r="E102" s="157">
        <v>0</v>
      </c>
      <c r="F102" s="157">
        <v>0</v>
      </c>
      <c r="G102" s="157">
        <v>165861006</v>
      </c>
      <c r="H102" s="157">
        <v>0</v>
      </c>
      <c r="I102" s="157">
        <v>162522806</v>
      </c>
      <c r="J102" s="159">
        <v>97.99</v>
      </c>
      <c r="K102" s="157">
        <v>3338200</v>
      </c>
      <c r="L102" s="156" t="s">
        <v>575</v>
      </c>
      <c r="M102" s="157">
        <v>0</v>
      </c>
    </row>
    <row r="103" spans="1:13" x14ac:dyDescent="0.25">
      <c r="A103" s="156" t="s">
        <v>571</v>
      </c>
      <c r="B103" s="156" t="s">
        <v>450</v>
      </c>
      <c r="C103" s="156" t="s">
        <v>451</v>
      </c>
      <c r="D103" s="157">
        <v>4648610058</v>
      </c>
      <c r="E103" s="157">
        <v>0</v>
      </c>
      <c r="F103" s="157">
        <v>0</v>
      </c>
      <c r="G103" s="157">
        <v>4648610058</v>
      </c>
      <c r="H103" s="157">
        <v>0</v>
      </c>
      <c r="I103" s="157">
        <v>0</v>
      </c>
      <c r="J103" s="157">
        <v>0</v>
      </c>
      <c r="K103" s="157">
        <v>4648610058</v>
      </c>
      <c r="L103" s="156" t="s">
        <v>614</v>
      </c>
      <c r="M103" s="157">
        <v>0</v>
      </c>
    </row>
    <row r="104" spans="1:13" x14ac:dyDescent="0.25">
      <c r="A104" s="156" t="s">
        <v>571</v>
      </c>
      <c r="B104" s="156" t="s">
        <v>452</v>
      </c>
      <c r="C104" s="156" t="s">
        <v>453</v>
      </c>
      <c r="D104" s="157">
        <v>4648610058</v>
      </c>
      <c r="E104" s="157">
        <v>0</v>
      </c>
      <c r="F104" s="157">
        <v>0</v>
      </c>
      <c r="G104" s="157">
        <v>4648610058</v>
      </c>
      <c r="H104" s="157">
        <v>0</v>
      </c>
      <c r="I104" s="157">
        <v>0</v>
      </c>
      <c r="J104" s="157">
        <v>0</v>
      </c>
      <c r="K104" s="157">
        <v>4648610058</v>
      </c>
      <c r="L104" s="156" t="s">
        <v>614</v>
      </c>
      <c r="M104" s="157">
        <v>0</v>
      </c>
    </row>
    <row r="105" spans="1:13" x14ac:dyDescent="0.25">
      <c r="A105" s="156" t="s">
        <v>571</v>
      </c>
      <c r="B105" s="156" t="s">
        <v>454</v>
      </c>
      <c r="C105" s="156" t="s">
        <v>455</v>
      </c>
      <c r="D105" s="157">
        <v>4648610058</v>
      </c>
      <c r="E105" s="157">
        <v>0</v>
      </c>
      <c r="F105" s="157">
        <v>0</v>
      </c>
      <c r="G105" s="157">
        <v>4648610058</v>
      </c>
      <c r="H105" s="157">
        <v>0</v>
      </c>
      <c r="I105" s="157">
        <v>0</v>
      </c>
      <c r="J105" s="157">
        <v>0</v>
      </c>
      <c r="K105" s="157">
        <v>4648610058</v>
      </c>
      <c r="L105" s="156" t="s">
        <v>614</v>
      </c>
      <c r="M105" s="157">
        <v>0</v>
      </c>
    </row>
    <row r="106" spans="1:13" x14ac:dyDescent="0.25">
      <c r="A106" s="156" t="s">
        <v>571</v>
      </c>
      <c r="B106" s="156" t="s">
        <v>456</v>
      </c>
      <c r="C106" s="156" t="s">
        <v>457</v>
      </c>
      <c r="D106" s="157">
        <v>4648610058</v>
      </c>
      <c r="E106" s="157">
        <v>0</v>
      </c>
      <c r="F106" s="157">
        <v>0</v>
      </c>
      <c r="G106" s="157">
        <v>4648610058</v>
      </c>
      <c r="H106" s="157">
        <v>0</v>
      </c>
      <c r="I106" s="157">
        <v>0</v>
      </c>
      <c r="J106" s="157">
        <v>0</v>
      </c>
      <c r="K106" s="157">
        <v>4648610058</v>
      </c>
      <c r="L106" s="156" t="s">
        <v>614</v>
      </c>
      <c r="M106" s="157">
        <v>0</v>
      </c>
    </row>
    <row r="107" spans="1:13" x14ac:dyDescent="0.25">
      <c r="A107" s="156" t="s">
        <v>571</v>
      </c>
      <c r="B107" s="156" t="s">
        <v>458</v>
      </c>
      <c r="C107" s="156" t="s">
        <v>459</v>
      </c>
      <c r="D107" s="157">
        <v>68855793644</v>
      </c>
      <c r="E107" s="157">
        <v>0</v>
      </c>
      <c r="F107" s="158">
        <v>-25416872</v>
      </c>
      <c r="G107" s="157">
        <v>68830376772</v>
      </c>
      <c r="H107" s="157">
        <v>5028528616</v>
      </c>
      <c r="I107" s="157">
        <v>17338253551</v>
      </c>
      <c r="J107" s="159">
        <v>25.19</v>
      </c>
      <c r="K107" s="157">
        <v>51492123221</v>
      </c>
      <c r="L107" s="156" t="s">
        <v>615</v>
      </c>
      <c r="M107" s="157">
        <v>0</v>
      </c>
    </row>
    <row r="108" spans="1:13" x14ac:dyDescent="0.25">
      <c r="A108" s="156" t="s">
        <v>571</v>
      </c>
      <c r="B108" s="156" t="s">
        <v>460</v>
      </c>
      <c r="C108" s="156" t="s">
        <v>461</v>
      </c>
      <c r="D108" s="157">
        <v>68855793644</v>
      </c>
      <c r="E108" s="157">
        <v>0</v>
      </c>
      <c r="F108" s="158">
        <v>-25416872</v>
      </c>
      <c r="G108" s="157">
        <v>68830376772</v>
      </c>
      <c r="H108" s="157">
        <v>5028528616</v>
      </c>
      <c r="I108" s="157">
        <v>17338253551</v>
      </c>
      <c r="J108" s="159">
        <v>25.19</v>
      </c>
      <c r="K108" s="157">
        <v>51492123221</v>
      </c>
      <c r="L108" s="156" t="s">
        <v>615</v>
      </c>
      <c r="M108" s="157">
        <v>0</v>
      </c>
    </row>
    <row r="109" spans="1:13" x14ac:dyDescent="0.25">
      <c r="A109" s="156" t="s">
        <v>571</v>
      </c>
      <c r="B109" s="156" t="s">
        <v>462</v>
      </c>
      <c r="C109" s="156" t="s">
        <v>463</v>
      </c>
      <c r="D109" s="157">
        <v>68855793644</v>
      </c>
      <c r="E109" s="157">
        <v>0</v>
      </c>
      <c r="F109" s="158">
        <v>-25416872</v>
      </c>
      <c r="G109" s="157">
        <v>68830376772</v>
      </c>
      <c r="H109" s="157">
        <v>5028528616</v>
      </c>
      <c r="I109" s="157">
        <v>17338253551</v>
      </c>
      <c r="J109" s="159">
        <v>25.19</v>
      </c>
      <c r="K109" s="157">
        <v>51492123221</v>
      </c>
      <c r="L109" s="156" t="s">
        <v>615</v>
      </c>
      <c r="M109" s="157">
        <v>0</v>
      </c>
    </row>
    <row r="110" spans="1:13" x14ac:dyDescent="0.25">
      <c r="A110" s="156" t="s">
        <v>571</v>
      </c>
      <c r="B110" s="156" t="s">
        <v>464</v>
      </c>
      <c r="C110" s="156" t="s">
        <v>465</v>
      </c>
      <c r="D110" s="157">
        <v>2468828843</v>
      </c>
      <c r="E110" s="157">
        <v>0</v>
      </c>
      <c r="F110" s="157">
        <v>0</v>
      </c>
      <c r="G110" s="157">
        <v>2468828843</v>
      </c>
      <c r="H110" s="157">
        <v>227019260</v>
      </c>
      <c r="I110" s="157">
        <v>706188615</v>
      </c>
      <c r="J110" s="159">
        <v>28.6</v>
      </c>
      <c r="K110" s="157">
        <v>1762640228</v>
      </c>
      <c r="L110" s="156" t="s">
        <v>615</v>
      </c>
      <c r="M110" s="157">
        <v>0</v>
      </c>
    </row>
    <row r="111" spans="1:13" x14ac:dyDescent="0.25">
      <c r="A111" s="156" t="s">
        <v>571</v>
      </c>
      <c r="B111" s="156" t="s">
        <v>466</v>
      </c>
      <c r="C111" s="156" t="s">
        <v>467</v>
      </c>
      <c r="D111" s="157">
        <v>2468828843</v>
      </c>
      <c r="E111" s="157">
        <v>0</v>
      </c>
      <c r="F111" s="157">
        <v>0</v>
      </c>
      <c r="G111" s="157">
        <v>2468828843</v>
      </c>
      <c r="H111" s="157">
        <v>227019260</v>
      </c>
      <c r="I111" s="157">
        <v>706188615</v>
      </c>
      <c r="J111" s="159">
        <v>28.6</v>
      </c>
      <c r="K111" s="157">
        <v>1762640228</v>
      </c>
      <c r="L111" s="156" t="s">
        <v>615</v>
      </c>
      <c r="M111" s="157">
        <v>0</v>
      </c>
    </row>
    <row r="112" spans="1:13" x14ac:dyDescent="0.25">
      <c r="A112" s="156" t="s">
        <v>571</v>
      </c>
      <c r="B112" s="156" t="s">
        <v>468</v>
      </c>
      <c r="C112" s="156" t="s">
        <v>469</v>
      </c>
      <c r="D112" s="157">
        <v>2468828843</v>
      </c>
      <c r="E112" s="157">
        <v>0</v>
      </c>
      <c r="F112" s="157">
        <v>0</v>
      </c>
      <c r="G112" s="157">
        <v>2468828843</v>
      </c>
      <c r="H112" s="157">
        <v>227019260</v>
      </c>
      <c r="I112" s="157">
        <v>706188615</v>
      </c>
      <c r="J112" s="159">
        <v>28.6</v>
      </c>
      <c r="K112" s="157">
        <v>1762640228</v>
      </c>
      <c r="L112" s="156" t="s">
        <v>615</v>
      </c>
      <c r="M112" s="157">
        <v>0</v>
      </c>
    </row>
    <row r="113" spans="1:13" x14ac:dyDescent="0.25">
      <c r="A113" s="156" t="s">
        <v>571</v>
      </c>
      <c r="B113" s="156" t="s">
        <v>616</v>
      </c>
      <c r="C113" s="156" t="s">
        <v>617</v>
      </c>
      <c r="D113" s="157">
        <v>2468828843</v>
      </c>
      <c r="E113" s="157">
        <v>0</v>
      </c>
      <c r="F113" s="157">
        <v>0</v>
      </c>
      <c r="G113" s="157">
        <v>2468828843</v>
      </c>
      <c r="H113" s="157">
        <v>227019260</v>
      </c>
      <c r="I113" s="157">
        <v>706188615</v>
      </c>
      <c r="J113" s="159">
        <v>28.6</v>
      </c>
      <c r="K113" s="157">
        <v>1762640228</v>
      </c>
      <c r="L113" s="156" t="s">
        <v>615</v>
      </c>
      <c r="M113" s="157">
        <v>0</v>
      </c>
    </row>
    <row r="114" spans="1:13" x14ac:dyDescent="0.25">
      <c r="A114" s="156" t="s">
        <v>571</v>
      </c>
      <c r="B114" s="156" t="s">
        <v>618</v>
      </c>
      <c r="C114" s="156" t="s">
        <v>469</v>
      </c>
      <c r="D114" s="157">
        <v>2468828843</v>
      </c>
      <c r="E114" s="157">
        <v>0</v>
      </c>
      <c r="F114" s="157">
        <v>0</v>
      </c>
      <c r="G114" s="157">
        <v>2468828843</v>
      </c>
      <c r="H114" s="157">
        <v>227019260</v>
      </c>
      <c r="I114" s="157">
        <v>706188615</v>
      </c>
      <c r="J114" s="159">
        <v>28.6</v>
      </c>
      <c r="K114" s="157">
        <v>1762640228</v>
      </c>
      <c r="L114" s="156" t="s">
        <v>615</v>
      </c>
      <c r="M114" s="157">
        <v>0</v>
      </c>
    </row>
    <row r="115" spans="1:13" x14ac:dyDescent="0.25">
      <c r="A115" s="156" t="s">
        <v>571</v>
      </c>
      <c r="B115" s="156" t="s">
        <v>619</v>
      </c>
      <c r="C115" s="156" t="s">
        <v>433</v>
      </c>
      <c r="D115" s="157">
        <v>642586935</v>
      </c>
      <c r="E115" s="157">
        <v>0</v>
      </c>
      <c r="F115" s="157">
        <v>0</v>
      </c>
      <c r="G115" s="157">
        <v>642586935</v>
      </c>
      <c r="H115" s="157">
        <v>101119097</v>
      </c>
      <c r="I115" s="157">
        <v>280512025</v>
      </c>
      <c r="J115" s="159">
        <v>43.65</v>
      </c>
      <c r="K115" s="157">
        <v>362074910</v>
      </c>
      <c r="L115" s="156" t="s">
        <v>615</v>
      </c>
      <c r="M115" s="157">
        <v>0</v>
      </c>
    </row>
    <row r="116" spans="1:13" x14ac:dyDescent="0.25">
      <c r="A116" s="156" t="s">
        <v>571</v>
      </c>
      <c r="B116" s="156" t="s">
        <v>620</v>
      </c>
      <c r="C116" s="156" t="s">
        <v>621</v>
      </c>
      <c r="D116" s="157">
        <v>72176029</v>
      </c>
      <c r="E116" s="157">
        <v>0</v>
      </c>
      <c r="F116" s="157">
        <v>0</v>
      </c>
      <c r="G116" s="157">
        <v>72176029</v>
      </c>
      <c r="H116" s="157">
        <v>0</v>
      </c>
      <c r="I116" s="157">
        <v>25854342</v>
      </c>
      <c r="J116" s="159">
        <v>35.82</v>
      </c>
      <c r="K116" s="157">
        <v>46321687</v>
      </c>
      <c r="L116" s="156" t="s">
        <v>615</v>
      </c>
      <c r="M116" s="157">
        <v>0</v>
      </c>
    </row>
    <row r="117" spans="1:13" x14ac:dyDescent="0.25">
      <c r="A117" s="156" t="s">
        <v>571</v>
      </c>
      <c r="B117" s="156" t="s">
        <v>622</v>
      </c>
      <c r="C117" s="156" t="s">
        <v>623</v>
      </c>
      <c r="D117" s="157">
        <v>417008357</v>
      </c>
      <c r="E117" s="157">
        <v>0</v>
      </c>
      <c r="F117" s="157">
        <v>0</v>
      </c>
      <c r="G117" s="157">
        <v>417008357</v>
      </c>
      <c r="H117" s="157">
        <v>1105330</v>
      </c>
      <c r="I117" s="157">
        <v>10985750</v>
      </c>
      <c r="J117" s="159">
        <v>2.63</v>
      </c>
      <c r="K117" s="157">
        <v>406022607</v>
      </c>
      <c r="L117" s="156" t="s">
        <v>615</v>
      </c>
      <c r="M117" s="157">
        <v>0</v>
      </c>
    </row>
    <row r="118" spans="1:13" x14ac:dyDescent="0.25">
      <c r="A118" s="156" t="s">
        <v>571</v>
      </c>
      <c r="B118" s="156" t="s">
        <v>624</v>
      </c>
      <c r="C118" s="156" t="s">
        <v>415</v>
      </c>
      <c r="D118" s="157">
        <v>86815360</v>
      </c>
      <c r="E118" s="157">
        <v>0</v>
      </c>
      <c r="F118" s="157">
        <v>0</v>
      </c>
      <c r="G118" s="157">
        <v>86815360</v>
      </c>
      <c r="H118" s="157">
        <v>42162169</v>
      </c>
      <c r="I118" s="157">
        <v>42162169</v>
      </c>
      <c r="J118" s="159">
        <v>48.57</v>
      </c>
      <c r="K118" s="157">
        <v>44653191</v>
      </c>
      <c r="L118" s="156" t="s">
        <v>615</v>
      </c>
      <c r="M118" s="157">
        <v>0</v>
      </c>
    </row>
    <row r="119" spans="1:13" x14ac:dyDescent="0.25">
      <c r="A119" s="156" t="s">
        <v>571</v>
      </c>
      <c r="B119" s="156" t="s">
        <v>625</v>
      </c>
      <c r="C119" s="156" t="s">
        <v>626</v>
      </c>
      <c r="D119" s="157">
        <v>708640684</v>
      </c>
      <c r="E119" s="157">
        <v>0</v>
      </c>
      <c r="F119" s="157">
        <v>0</v>
      </c>
      <c r="G119" s="157">
        <v>708640684</v>
      </c>
      <c r="H119" s="157">
        <v>0</v>
      </c>
      <c r="I119" s="157">
        <v>22440187</v>
      </c>
      <c r="J119" s="159">
        <v>3.17</v>
      </c>
      <c r="K119" s="157">
        <v>686200497</v>
      </c>
      <c r="L119" s="156" t="s">
        <v>615</v>
      </c>
      <c r="M119" s="157">
        <v>0</v>
      </c>
    </row>
    <row r="120" spans="1:13" x14ac:dyDescent="0.25">
      <c r="A120" s="156" t="s">
        <v>571</v>
      </c>
      <c r="B120" s="156" t="s">
        <v>627</v>
      </c>
      <c r="C120" s="156" t="s">
        <v>411</v>
      </c>
      <c r="D120" s="157">
        <v>541601478</v>
      </c>
      <c r="E120" s="157">
        <v>0</v>
      </c>
      <c r="F120" s="157">
        <v>0</v>
      </c>
      <c r="G120" s="157">
        <v>541601478</v>
      </c>
      <c r="H120" s="157">
        <v>82632664</v>
      </c>
      <c r="I120" s="157">
        <v>324234142</v>
      </c>
      <c r="J120" s="159">
        <v>59.87</v>
      </c>
      <c r="K120" s="157">
        <v>217367336</v>
      </c>
      <c r="L120" s="156" t="s">
        <v>615</v>
      </c>
      <c r="M120" s="157">
        <v>0</v>
      </c>
    </row>
    <row r="121" spans="1:13" x14ac:dyDescent="0.25">
      <c r="A121" s="156" t="s">
        <v>571</v>
      </c>
      <c r="B121" s="156" t="s">
        <v>470</v>
      </c>
      <c r="C121" s="156" t="s">
        <v>471</v>
      </c>
      <c r="D121" s="157">
        <v>10682453002</v>
      </c>
      <c r="E121" s="157">
        <v>0</v>
      </c>
      <c r="F121" s="157">
        <v>0</v>
      </c>
      <c r="G121" s="157">
        <v>10682453002</v>
      </c>
      <c r="H121" s="157">
        <v>144910000</v>
      </c>
      <c r="I121" s="157">
        <v>1160591757</v>
      </c>
      <c r="J121" s="159">
        <v>10.86</v>
      </c>
      <c r="K121" s="157">
        <v>9521861245</v>
      </c>
      <c r="L121" s="156" t="s">
        <v>615</v>
      </c>
      <c r="M121" s="157">
        <v>0</v>
      </c>
    </row>
    <row r="122" spans="1:13" x14ac:dyDescent="0.25">
      <c r="A122" s="156" t="s">
        <v>571</v>
      </c>
      <c r="B122" s="156" t="s">
        <v>472</v>
      </c>
      <c r="C122" s="156" t="s">
        <v>473</v>
      </c>
      <c r="D122" s="157">
        <v>10682453002</v>
      </c>
      <c r="E122" s="157">
        <v>0</v>
      </c>
      <c r="F122" s="157">
        <v>0</v>
      </c>
      <c r="G122" s="157">
        <v>10682453002</v>
      </c>
      <c r="H122" s="157">
        <v>144910000</v>
      </c>
      <c r="I122" s="157">
        <v>1160591757</v>
      </c>
      <c r="J122" s="159">
        <v>10.86</v>
      </c>
      <c r="K122" s="157">
        <v>9521861245</v>
      </c>
      <c r="L122" s="156" t="s">
        <v>615</v>
      </c>
      <c r="M122" s="157">
        <v>0</v>
      </c>
    </row>
    <row r="123" spans="1:13" x14ac:dyDescent="0.25">
      <c r="A123" s="156" t="s">
        <v>571</v>
      </c>
      <c r="B123" s="156" t="s">
        <v>474</v>
      </c>
      <c r="C123" s="156" t="s">
        <v>475</v>
      </c>
      <c r="D123" s="157">
        <v>10682453002</v>
      </c>
      <c r="E123" s="157">
        <v>0</v>
      </c>
      <c r="F123" s="157">
        <v>0</v>
      </c>
      <c r="G123" s="157">
        <v>10682453002</v>
      </c>
      <c r="H123" s="157">
        <v>144910000</v>
      </c>
      <c r="I123" s="157">
        <v>1160591757</v>
      </c>
      <c r="J123" s="159">
        <v>10.86</v>
      </c>
      <c r="K123" s="157">
        <v>9521861245</v>
      </c>
      <c r="L123" s="156" t="s">
        <v>615</v>
      </c>
      <c r="M123" s="157">
        <v>0</v>
      </c>
    </row>
    <row r="124" spans="1:13" x14ac:dyDescent="0.25">
      <c r="A124" s="156" t="s">
        <v>571</v>
      </c>
      <c r="B124" s="156" t="s">
        <v>628</v>
      </c>
      <c r="C124" s="156" t="s">
        <v>629</v>
      </c>
      <c r="D124" s="157">
        <v>10682453002</v>
      </c>
      <c r="E124" s="157">
        <v>0</v>
      </c>
      <c r="F124" s="157">
        <v>0</v>
      </c>
      <c r="G124" s="157">
        <v>10682453002</v>
      </c>
      <c r="H124" s="157">
        <v>144910000</v>
      </c>
      <c r="I124" s="157">
        <v>1160591757</v>
      </c>
      <c r="J124" s="159">
        <v>10.86</v>
      </c>
      <c r="K124" s="157">
        <v>9521861245</v>
      </c>
      <c r="L124" s="156" t="s">
        <v>615</v>
      </c>
      <c r="M124" s="157">
        <v>0</v>
      </c>
    </row>
    <row r="125" spans="1:13" x14ac:dyDescent="0.25">
      <c r="A125" s="156" t="s">
        <v>571</v>
      </c>
      <c r="B125" s="156" t="s">
        <v>630</v>
      </c>
      <c r="C125" s="156" t="s">
        <v>475</v>
      </c>
      <c r="D125" s="157">
        <v>10682453002</v>
      </c>
      <c r="E125" s="157">
        <v>0</v>
      </c>
      <c r="F125" s="157">
        <v>0</v>
      </c>
      <c r="G125" s="157">
        <v>10682453002</v>
      </c>
      <c r="H125" s="157">
        <v>144910000</v>
      </c>
      <c r="I125" s="157">
        <v>1160591757</v>
      </c>
      <c r="J125" s="159">
        <v>10.86</v>
      </c>
      <c r="K125" s="157">
        <v>9521861245</v>
      </c>
      <c r="L125" s="156" t="s">
        <v>615</v>
      </c>
      <c r="M125" s="157">
        <v>0</v>
      </c>
    </row>
    <row r="126" spans="1:13" x14ac:dyDescent="0.25">
      <c r="A126" s="156" t="s">
        <v>571</v>
      </c>
      <c r="B126" s="156" t="s">
        <v>631</v>
      </c>
      <c r="C126" s="156" t="s">
        <v>632</v>
      </c>
      <c r="D126" s="157">
        <v>500000000</v>
      </c>
      <c r="E126" s="157">
        <v>0</v>
      </c>
      <c r="F126" s="157">
        <v>0</v>
      </c>
      <c r="G126" s="157">
        <v>500000000</v>
      </c>
      <c r="H126" s="157">
        <v>0</v>
      </c>
      <c r="I126" s="157">
        <v>0</v>
      </c>
      <c r="J126" s="157">
        <v>0</v>
      </c>
      <c r="K126" s="157">
        <v>500000000</v>
      </c>
      <c r="L126" s="156" t="s">
        <v>615</v>
      </c>
      <c r="M126" s="157">
        <v>0</v>
      </c>
    </row>
    <row r="127" spans="1:13" x14ac:dyDescent="0.25">
      <c r="A127" s="156" t="s">
        <v>571</v>
      </c>
      <c r="B127" s="156" t="s">
        <v>619</v>
      </c>
      <c r="C127" s="156" t="s">
        <v>433</v>
      </c>
      <c r="D127" s="157">
        <v>1058967667</v>
      </c>
      <c r="E127" s="157">
        <v>0</v>
      </c>
      <c r="F127" s="157">
        <v>0</v>
      </c>
      <c r="G127" s="157">
        <v>1058967667</v>
      </c>
      <c r="H127" s="157">
        <v>144910000</v>
      </c>
      <c r="I127" s="157">
        <v>398680000</v>
      </c>
      <c r="J127" s="159">
        <v>37.65</v>
      </c>
      <c r="K127" s="157">
        <v>660287667</v>
      </c>
      <c r="L127" s="156" t="s">
        <v>615</v>
      </c>
      <c r="M127" s="157">
        <v>0</v>
      </c>
    </row>
    <row r="128" spans="1:13" x14ac:dyDescent="0.25">
      <c r="A128" s="156" t="s">
        <v>571</v>
      </c>
      <c r="B128" s="156" t="s">
        <v>622</v>
      </c>
      <c r="C128" s="156" t="s">
        <v>623</v>
      </c>
      <c r="D128" s="157">
        <v>9123485335</v>
      </c>
      <c r="E128" s="157">
        <v>0</v>
      </c>
      <c r="F128" s="157">
        <v>0</v>
      </c>
      <c r="G128" s="157">
        <v>9123485335</v>
      </c>
      <c r="H128" s="157">
        <v>0</v>
      </c>
      <c r="I128" s="157">
        <v>761911757</v>
      </c>
      <c r="J128" s="159">
        <v>8.35</v>
      </c>
      <c r="K128" s="157">
        <v>8361573578</v>
      </c>
      <c r="L128" s="156" t="s">
        <v>615</v>
      </c>
      <c r="M128" s="157">
        <v>0</v>
      </c>
    </row>
    <row r="129" spans="1:13" x14ac:dyDescent="0.25">
      <c r="A129" s="156" t="s">
        <v>571</v>
      </c>
      <c r="B129" s="156" t="s">
        <v>476</v>
      </c>
      <c r="C129" s="156" t="s">
        <v>477</v>
      </c>
      <c r="D129" s="157">
        <v>53427733011</v>
      </c>
      <c r="E129" s="157">
        <v>0</v>
      </c>
      <c r="F129" s="158">
        <v>-25416872</v>
      </c>
      <c r="G129" s="157">
        <v>53402316139</v>
      </c>
      <c r="H129" s="157">
        <v>4366503272</v>
      </c>
      <c r="I129" s="157">
        <v>14819347050</v>
      </c>
      <c r="J129" s="159">
        <v>27.75</v>
      </c>
      <c r="K129" s="157">
        <v>38582969089</v>
      </c>
      <c r="L129" s="156" t="s">
        <v>615</v>
      </c>
      <c r="M129" s="157">
        <v>0</v>
      </c>
    </row>
    <row r="130" spans="1:13" x14ac:dyDescent="0.25">
      <c r="A130" s="156" t="s">
        <v>571</v>
      </c>
      <c r="B130" s="156" t="s">
        <v>478</v>
      </c>
      <c r="C130" s="156" t="s">
        <v>479</v>
      </c>
      <c r="D130" s="157">
        <v>53427733011</v>
      </c>
      <c r="E130" s="157">
        <v>0</v>
      </c>
      <c r="F130" s="158">
        <v>-25416872</v>
      </c>
      <c r="G130" s="157">
        <v>53402316139</v>
      </c>
      <c r="H130" s="157">
        <v>4366503272</v>
      </c>
      <c r="I130" s="157">
        <v>14819347050</v>
      </c>
      <c r="J130" s="159">
        <v>27.75</v>
      </c>
      <c r="K130" s="157">
        <v>38582969089</v>
      </c>
      <c r="L130" s="156" t="s">
        <v>615</v>
      </c>
      <c r="M130" s="157">
        <v>0</v>
      </c>
    </row>
    <row r="131" spans="1:13" x14ac:dyDescent="0.25">
      <c r="A131" s="156" t="s">
        <v>571</v>
      </c>
      <c r="B131" s="156" t="s">
        <v>480</v>
      </c>
      <c r="C131" s="156" t="s">
        <v>481</v>
      </c>
      <c r="D131" s="157">
        <v>7347317325</v>
      </c>
      <c r="E131" s="157">
        <v>0</v>
      </c>
      <c r="F131" s="158">
        <v>-1</v>
      </c>
      <c r="G131" s="157">
        <v>7347317324</v>
      </c>
      <c r="H131" s="157">
        <v>901098476</v>
      </c>
      <c r="I131" s="157">
        <v>1560505196</v>
      </c>
      <c r="J131" s="159">
        <v>21.24</v>
      </c>
      <c r="K131" s="157">
        <v>5786812128</v>
      </c>
      <c r="L131" s="156" t="s">
        <v>615</v>
      </c>
      <c r="M131" s="157">
        <v>0</v>
      </c>
    </row>
    <row r="132" spans="1:13" x14ac:dyDescent="0.25">
      <c r="A132" s="156" t="s">
        <v>571</v>
      </c>
      <c r="B132" s="156" t="s">
        <v>633</v>
      </c>
      <c r="C132" s="156" t="s">
        <v>634</v>
      </c>
      <c r="D132" s="157">
        <v>7347317325</v>
      </c>
      <c r="E132" s="157">
        <v>0</v>
      </c>
      <c r="F132" s="158">
        <v>-1</v>
      </c>
      <c r="G132" s="157">
        <v>7347317324</v>
      </c>
      <c r="H132" s="157">
        <v>901098476</v>
      </c>
      <c r="I132" s="157">
        <v>1560505196</v>
      </c>
      <c r="J132" s="159">
        <v>21.24</v>
      </c>
      <c r="K132" s="157">
        <v>5786812128</v>
      </c>
      <c r="L132" s="156" t="s">
        <v>615</v>
      </c>
      <c r="M132" s="157">
        <v>0</v>
      </c>
    </row>
    <row r="133" spans="1:13" x14ac:dyDescent="0.25">
      <c r="A133" s="156" t="s">
        <v>571</v>
      </c>
      <c r="B133" s="156" t="s">
        <v>635</v>
      </c>
      <c r="C133" s="156" t="s">
        <v>481</v>
      </c>
      <c r="D133" s="157">
        <v>7347317325</v>
      </c>
      <c r="E133" s="157">
        <v>0</v>
      </c>
      <c r="F133" s="158">
        <v>-1</v>
      </c>
      <c r="G133" s="157">
        <v>7347317324</v>
      </c>
      <c r="H133" s="157">
        <v>901098476</v>
      </c>
      <c r="I133" s="157">
        <v>1560505196</v>
      </c>
      <c r="J133" s="159">
        <v>21.24</v>
      </c>
      <c r="K133" s="157">
        <v>5786812128</v>
      </c>
      <c r="L133" s="156" t="s">
        <v>615</v>
      </c>
      <c r="M133" s="157">
        <v>0</v>
      </c>
    </row>
    <row r="134" spans="1:13" x14ac:dyDescent="0.25">
      <c r="A134" s="156" t="s">
        <v>571</v>
      </c>
      <c r="B134" s="156" t="s">
        <v>636</v>
      </c>
      <c r="C134" s="156" t="s">
        <v>637</v>
      </c>
      <c r="D134" s="157">
        <v>7176653992</v>
      </c>
      <c r="E134" s="157">
        <v>0</v>
      </c>
      <c r="F134" s="158">
        <v>-1</v>
      </c>
      <c r="G134" s="157">
        <v>7176653991</v>
      </c>
      <c r="H134" s="157">
        <v>879018476</v>
      </c>
      <c r="I134" s="157">
        <v>1419275196</v>
      </c>
      <c r="J134" s="159">
        <v>19.78</v>
      </c>
      <c r="K134" s="157">
        <v>5757378795</v>
      </c>
      <c r="L134" s="156" t="s">
        <v>615</v>
      </c>
      <c r="M134" s="157">
        <v>0</v>
      </c>
    </row>
    <row r="135" spans="1:13" x14ac:dyDescent="0.25">
      <c r="A135" s="156" t="s">
        <v>571</v>
      </c>
      <c r="B135" s="156" t="s">
        <v>619</v>
      </c>
      <c r="C135" s="156" t="s">
        <v>433</v>
      </c>
      <c r="D135" s="157">
        <v>170663333</v>
      </c>
      <c r="E135" s="157">
        <v>0</v>
      </c>
      <c r="F135" s="157">
        <v>0</v>
      </c>
      <c r="G135" s="157">
        <v>170663333</v>
      </c>
      <c r="H135" s="157">
        <v>22080000</v>
      </c>
      <c r="I135" s="157">
        <v>141230000</v>
      </c>
      <c r="J135" s="159">
        <v>82.75</v>
      </c>
      <c r="K135" s="157">
        <v>29433333</v>
      </c>
      <c r="L135" s="156" t="s">
        <v>615</v>
      </c>
      <c r="M135" s="157">
        <v>0</v>
      </c>
    </row>
    <row r="136" spans="1:13" x14ac:dyDescent="0.25">
      <c r="A136" s="156" t="s">
        <v>571</v>
      </c>
      <c r="B136" s="156" t="s">
        <v>482</v>
      </c>
      <c r="C136" s="156" t="s">
        <v>483</v>
      </c>
      <c r="D136" s="157">
        <v>17898155112</v>
      </c>
      <c r="E136" s="157">
        <v>0</v>
      </c>
      <c r="F136" s="158">
        <v>-25416871</v>
      </c>
      <c r="G136" s="157">
        <v>17872738241</v>
      </c>
      <c r="H136" s="157">
        <v>463663028</v>
      </c>
      <c r="I136" s="157">
        <v>1292816285</v>
      </c>
      <c r="J136" s="159">
        <v>7.23</v>
      </c>
      <c r="K136" s="157">
        <v>16579921956</v>
      </c>
      <c r="L136" s="156" t="s">
        <v>615</v>
      </c>
      <c r="M136" s="157">
        <v>0</v>
      </c>
    </row>
    <row r="137" spans="1:13" x14ac:dyDescent="0.25">
      <c r="A137" s="156" t="s">
        <v>571</v>
      </c>
      <c r="B137" s="156" t="s">
        <v>638</v>
      </c>
      <c r="C137" s="156" t="s">
        <v>639</v>
      </c>
      <c r="D137" s="157">
        <v>17898155112</v>
      </c>
      <c r="E137" s="157">
        <v>0</v>
      </c>
      <c r="F137" s="158">
        <v>-25416871</v>
      </c>
      <c r="G137" s="157">
        <v>17872738241</v>
      </c>
      <c r="H137" s="157">
        <v>463663028</v>
      </c>
      <c r="I137" s="157">
        <v>1292816285</v>
      </c>
      <c r="J137" s="159">
        <v>7.23</v>
      </c>
      <c r="K137" s="157">
        <v>16579921956</v>
      </c>
      <c r="L137" s="156" t="s">
        <v>615</v>
      </c>
      <c r="M137" s="157">
        <v>0</v>
      </c>
    </row>
    <row r="138" spans="1:13" x14ac:dyDescent="0.25">
      <c r="A138" s="156" t="s">
        <v>571</v>
      </c>
      <c r="B138" s="156" t="s">
        <v>640</v>
      </c>
      <c r="C138" s="156" t="s">
        <v>483</v>
      </c>
      <c r="D138" s="157">
        <v>17520141778</v>
      </c>
      <c r="E138" s="157">
        <v>0</v>
      </c>
      <c r="F138" s="158">
        <v>-25416871</v>
      </c>
      <c r="G138" s="157">
        <v>17494724907</v>
      </c>
      <c r="H138" s="157">
        <v>370566361</v>
      </c>
      <c r="I138" s="157">
        <v>995336285</v>
      </c>
      <c r="J138" s="159">
        <v>5.69</v>
      </c>
      <c r="K138" s="157">
        <v>16499388622</v>
      </c>
      <c r="L138" s="156" t="s">
        <v>615</v>
      </c>
      <c r="M138" s="157">
        <v>0</v>
      </c>
    </row>
    <row r="139" spans="1:13" x14ac:dyDescent="0.25">
      <c r="A139" s="156" t="s">
        <v>571</v>
      </c>
      <c r="B139" s="156" t="s">
        <v>641</v>
      </c>
      <c r="C139" s="156" t="s">
        <v>642</v>
      </c>
      <c r="D139" s="157">
        <v>9220000</v>
      </c>
      <c r="E139" s="157">
        <v>0</v>
      </c>
      <c r="F139" s="157">
        <v>0</v>
      </c>
      <c r="G139" s="157">
        <v>9220000</v>
      </c>
      <c r="H139" s="157">
        <v>0</v>
      </c>
      <c r="I139" s="157">
        <v>8500000</v>
      </c>
      <c r="J139" s="159">
        <v>92.19</v>
      </c>
      <c r="K139" s="157">
        <v>720000</v>
      </c>
      <c r="L139" s="156" t="s">
        <v>615</v>
      </c>
      <c r="M139" s="157">
        <v>0</v>
      </c>
    </row>
    <row r="140" spans="1:13" x14ac:dyDescent="0.25">
      <c r="A140" s="156" t="s">
        <v>571</v>
      </c>
      <c r="B140" s="156" t="s">
        <v>627</v>
      </c>
      <c r="C140" s="156" t="s">
        <v>411</v>
      </c>
      <c r="D140" s="157">
        <v>1398364928</v>
      </c>
      <c r="E140" s="157">
        <v>0</v>
      </c>
      <c r="F140" s="157">
        <v>0</v>
      </c>
      <c r="G140" s="157">
        <v>1398364928</v>
      </c>
      <c r="H140" s="157">
        <v>113279695</v>
      </c>
      <c r="I140" s="157">
        <v>359113749</v>
      </c>
      <c r="J140" s="159">
        <v>25.68</v>
      </c>
      <c r="K140" s="157">
        <v>1039251179</v>
      </c>
      <c r="L140" s="156" t="s">
        <v>615</v>
      </c>
      <c r="M140" s="157">
        <v>0</v>
      </c>
    </row>
    <row r="141" spans="1:13" x14ac:dyDescent="0.25">
      <c r="A141" s="156" t="s">
        <v>571</v>
      </c>
      <c r="B141" s="156" t="s">
        <v>643</v>
      </c>
      <c r="C141" s="156" t="s">
        <v>644</v>
      </c>
      <c r="D141" s="157">
        <v>25416871</v>
      </c>
      <c r="E141" s="157">
        <v>0</v>
      </c>
      <c r="F141" s="158">
        <v>-25416871</v>
      </c>
      <c r="G141" s="157">
        <v>0</v>
      </c>
      <c r="H141" s="157">
        <v>0</v>
      </c>
      <c r="I141" s="157">
        <v>0</v>
      </c>
      <c r="J141" s="157">
        <v>0</v>
      </c>
      <c r="K141" s="157">
        <v>0</v>
      </c>
      <c r="L141" s="156" t="s">
        <v>615</v>
      </c>
      <c r="M141" s="157">
        <v>0</v>
      </c>
    </row>
    <row r="142" spans="1:13" x14ac:dyDescent="0.25">
      <c r="A142" s="156" t="s">
        <v>571</v>
      </c>
      <c r="B142" s="156" t="s">
        <v>619</v>
      </c>
      <c r="C142" s="156" t="s">
        <v>433</v>
      </c>
      <c r="D142" s="157">
        <v>1104513331</v>
      </c>
      <c r="E142" s="157">
        <v>0</v>
      </c>
      <c r="F142" s="157">
        <v>0</v>
      </c>
      <c r="G142" s="157">
        <v>1104513331</v>
      </c>
      <c r="H142" s="157">
        <v>210286666</v>
      </c>
      <c r="I142" s="157">
        <v>462409998</v>
      </c>
      <c r="J142" s="159">
        <v>41.87</v>
      </c>
      <c r="K142" s="157">
        <v>642103333</v>
      </c>
      <c r="L142" s="156" t="s">
        <v>615</v>
      </c>
      <c r="M142" s="157">
        <v>0</v>
      </c>
    </row>
    <row r="143" spans="1:13" x14ac:dyDescent="0.25">
      <c r="A143" s="156" t="s">
        <v>571</v>
      </c>
      <c r="B143" s="156" t="s">
        <v>622</v>
      </c>
      <c r="C143" s="156" t="s">
        <v>623</v>
      </c>
      <c r="D143" s="157">
        <v>10255919</v>
      </c>
      <c r="E143" s="157">
        <v>0</v>
      </c>
      <c r="F143" s="157">
        <v>0</v>
      </c>
      <c r="G143" s="157">
        <v>10255919</v>
      </c>
      <c r="H143" s="157">
        <v>0</v>
      </c>
      <c r="I143" s="157">
        <v>3312538</v>
      </c>
      <c r="J143" s="159">
        <v>32.299999999999997</v>
      </c>
      <c r="K143" s="157">
        <v>6943381</v>
      </c>
      <c r="L143" s="156" t="s">
        <v>615</v>
      </c>
      <c r="M143" s="157">
        <v>0</v>
      </c>
    </row>
    <row r="144" spans="1:13" x14ac:dyDescent="0.25">
      <c r="A144" s="156" t="s">
        <v>571</v>
      </c>
      <c r="B144" s="156" t="s">
        <v>645</v>
      </c>
      <c r="C144" s="156" t="s">
        <v>373</v>
      </c>
      <c r="D144" s="157">
        <v>224000000</v>
      </c>
      <c r="E144" s="157">
        <v>0</v>
      </c>
      <c r="F144" s="157">
        <v>0</v>
      </c>
      <c r="G144" s="157">
        <v>224000000</v>
      </c>
      <c r="H144" s="157">
        <v>47000000</v>
      </c>
      <c r="I144" s="157">
        <v>162000000</v>
      </c>
      <c r="J144" s="159">
        <v>72.319999999999993</v>
      </c>
      <c r="K144" s="157">
        <v>62000000</v>
      </c>
      <c r="L144" s="156" t="s">
        <v>615</v>
      </c>
      <c r="M144" s="157">
        <v>0</v>
      </c>
    </row>
    <row r="145" spans="1:13" x14ac:dyDescent="0.25">
      <c r="A145" s="156" t="s">
        <v>571</v>
      </c>
      <c r="B145" s="156" t="s">
        <v>646</v>
      </c>
      <c r="C145" s="156" t="s">
        <v>647</v>
      </c>
      <c r="D145" s="157">
        <v>14447370729</v>
      </c>
      <c r="E145" s="157">
        <v>0</v>
      </c>
      <c r="F145" s="157">
        <v>0</v>
      </c>
      <c r="G145" s="157">
        <v>14447370729</v>
      </c>
      <c r="H145" s="157">
        <v>0</v>
      </c>
      <c r="I145" s="157">
        <v>0</v>
      </c>
      <c r="J145" s="157">
        <v>0</v>
      </c>
      <c r="K145" s="157">
        <v>14447370729</v>
      </c>
      <c r="L145" s="156" t="s">
        <v>615</v>
      </c>
      <c r="M145" s="157">
        <v>0</v>
      </c>
    </row>
    <row r="146" spans="1:13" x14ac:dyDescent="0.25">
      <c r="A146" s="156" t="s">
        <v>571</v>
      </c>
      <c r="B146" s="156" t="s">
        <v>631</v>
      </c>
      <c r="C146" s="156" t="s">
        <v>632</v>
      </c>
      <c r="D146" s="157">
        <v>100000000</v>
      </c>
      <c r="E146" s="157">
        <v>0</v>
      </c>
      <c r="F146" s="157">
        <v>0</v>
      </c>
      <c r="G146" s="157">
        <v>100000000</v>
      </c>
      <c r="H146" s="157">
        <v>0</v>
      </c>
      <c r="I146" s="157">
        <v>0</v>
      </c>
      <c r="J146" s="157">
        <v>0</v>
      </c>
      <c r="K146" s="157">
        <v>100000000</v>
      </c>
      <c r="L146" s="156" t="s">
        <v>615</v>
      </c>
      <c r="M146" s="157">
        <v>0</v>
      </c>
    </row>
    <row r="147" spans="1:13" x14ac:dyDescent="0.25">
      <c r="A147" s="156" t="s">
        <v>571</v>
      </c>
      <c r="B147" s="156" t="s">
        <v>624</v>
      </c>
      <c r="C147" s="156" t="s">
        <v>415</v>
      </c>
      <c r="D147" s="157">
        <v>201000000</v>
      </c>
      <c r="E147" s="157">
        <v>0</v>
      </c>
      <c r="F147" s="157">
        <v>0</v>
      </c>
      <c r="G147" s="157">
        <v>201000000</v>
      </c>
      <c r="H147" s="157">
        <v>0</v>
      </c>
      <c r="I147" s="157">
        <v>0</v>
      </c>
      <c r="J147" s="157">
        <v>0</v>
      </c>
      <c r="K147" s="157">
        <v>201000000</v>
      </c>
      <c r="L147" s="156" t="s">
        <v>615</v>
      </c>
      <c r="M147" s="157">
        <v>0</v>
      </c>
    </row>
    <row r="148" spans="1:13" x14ac:dyDescent="0.25">
      <c r="A148" s="156" t="s">
        <v>571</v>
      </c>
      <c r="B148" s="156" t="s">
        <v>648</v>
      </c>
      <c r="C148" s="156" t="s">
        <v>483</v>
      </c>
      <c r="D148" s="157">
        <v>378013334</v>
      </c>
      <c r="E148" s="157">
        <v>0</v>
      </c>
      <c r="F148" s="157">
        <v>0</v>
      </c>
      <c r="G148" s="157">
        <v>378013334</v>
      </c>
      <c r="H148" s="157">
        <v>93096667</v>
      </c>
      <c r="I148" s="157">
        <v>297480000</v>
      </c>
      <c r="J148" s="159">
        <v>78.7</v>
      </c>
      <c r="K148" s="157">
        <v>80533334</v>
      </c>
      <c r="L148" s="156" t="s">
        <v>615</v>
      </c>
      <c r="M148" s="157">
        <v>0</v>
      </c>
    </row>
    <row r="149" spans="1:13" x14ac:dyDescent="0.25">
      <c r="A149" s="156" t="s">
        <v>571</v>
      </c>
      <c r="B149" s="156" t="s">
        <v>619</v>
      </c>
      <c r="C149" s="156" t="s">
        <v>433</v>
      </c>
      <c r="D149" s="157">
        <v>378013334</v>
      </c>
      <c r="E149" s="157">
        <v>0</v>
      </c>
      <c r="F149" s="157">
        <v>0</v>
      </c>
      <c r="G149" s="157">
        <v>378013334</v>
      </c>
      <c r="H149" s="157">
        <v>93096667</v>
      </c>
      <c r="I149" s="157">
        <v>297480000</v>
      </c>
      <c r="J149" s="159">
        <v>78.7</v>
      </c>
      <c r="K149" s="157">
        <v>80533334</v>
      </c>
      <c r="L149" s="156" t="s">
        <v>615</v>
      </c>
      <c r="M149" s="157">
        <v>0</v>
      </c>
    </row>
    <row r="150" spans="1:13" x14ac:dyDescent="0.25">
      <c r="A150" s="156" t="s">
        <v>571</v>
      </c>
      <c r="B150" s="156" t="s">
        <v>484</v>
      </c>
      <c r="C150" s="156" t="s">
        <v>485</v>
      </c>
      <c r="D150" s="157">
        <v>24473241416</v>
      </c>
      <c r="E150" s="157">
        <v>0</v>
      </c>
      <c r="F150" s="157">
        <v>0</v>
      </c>
      <c r="G150" s="157">
        <v>24473241416</v>
      </c>
      <c r="H150" s="157">
        <v>2017563361</v>
      </c>
      <c r="I150" s="157">
        <v>10645110247</v>
      </c>
      <c r="J150" s="159">
        <v>43.5</v>
      </c>
      <c r="K150" s="157">
        <v>13828131169</v>
      </c>
      <c r="L150" s="156" t="s">
        <v>615</v>
      </c>
      <c r="M150" s="157">
        <v>0</v>
      </c>
    </row>
    <row r="151" spans="1:13" x14ac:dyDescent="0.25">
      <c r="A151" s="156" t="s">
        <v>571</v>
      </c>
      <c r="B151" s="156" t="s">
        <v>649</v>
      </c>
      <c r="C151" s="156" t="s">
        <v>634</v>
      </c>
      <c r="D151" s="157">
        <v>24473241416</v>
      </c>
      <c r="E151" s="157">
        <v>0</v>
      </c>
      <c r="F151" s="157">
        <v>0</v>
      </c>
      <c r="G151" s="157">
        <v>24473241416</v>
      </c>
      <c r="H151" s="157">
        <v>2017563361</v>
      </c>
      <c r="I151" s="157">
        <v>10645110247</v>
      </c>
      <c r="J151" s="159">
        <v>43.5</v>
      </c>
      <c r="K151" s="157">
        <v>13828131169</v>
      </c>
      <c r="L151" s="156" t="s">
        <v>615</v>
      </c>
      <c r="M151" s="157">
        <v>0</v>
      </c>
    </row>
    <row r="152" spans="1:13" x14ac:dyDescent="0.25">
      <c r="A152" s="156" t="s">
        <v>571</v>
      </c>
      <c r="B152" s="156" t="s">
        <v>650</v>
      </c>
      <c r="C152" s="156" t="s">
        <v>485</v>
      </c>
      <c r="D152" s="157">
        <v>743544664</v>
      </c>
      <c r="E152" s="157">
        <v>0</v>
      </c>
      <c r="F152" s="157">
        <v>0</v>
      </c>
      <c r="G152" s="157">
        <v>743544664</v>
      </c>
      <c r="H152" s="157">
        <v>148186582</v>
      </c>
      <c r="I152" s="157">
        <v>334134115</v>
      </c>
      <c r="J152" s="159">
        <v>44.94</v>
      </c>
      <c r="K152" s="157">
        <v>409410549</v>
      </c>
      <c r="L152" s="156" t="s">
        <v>615</v>
      </c>
      <c r="M152" s="157">
        <v>0</v>
      </c>
    </row>
    <row r="153" spans="1:13" x14ac:dyDescent="0.25">
      <c r="A153" s="156" t="s">
        <v>571</v>
      </c>
      <c r="B153" s="156" t="s">
        <v>619</v>
      </c>
      <c r="C153" s="156" t="s">
        <v>433</v>
      </c>
      <c r="D153" s="157">
        <v>723731164</v>
      </c>
      <c r="E153" s="157">
        <v>0</v>
      </c>
      <c r="F153" s="157">
        <v>0</v>
      </c>
      <c r="G153" s="157">
        <v>723731164</v>
      </c>
      <c r="H153" s="157">
        <v>148186582</v>
      </c>
      <c r="I153" s="157">
        <v>334134115</v>
      </c>
      <c r="J153" s="159">
        <v>46.17</v>
      </c>
      <c r="K153" s="157">
        <v>389597049</v>
      </c>
      <c r="L153" s="156" t="s">
        <v>615</v>
      </c>
      <c r="M153" s="157">
        <v>0</v>
      </c>
    </row>
    <row r="154" spans="1:13" x14ac:dyDescent="0.25">
      <c r="A154" s="156" t="s">
        <v>571</v>
      </c>
      <c r="B154" s="156" t="s">
        <v>641</v>
      </c>
      <c r="C154" s="156" t="s">
        <v>642</v>
      </c>
      <c r="D154" s="157">
        <v>19813500</v>
      </c>
      <c r="E154" s="157">
        <v>0</v>
      </c>
      <c r="F154" s="157">
        <v>0</v>
      </c>
      <c r="G154" s="157">
        <v>19813500</v>
      </c>
      <c r="H154" s="157">
        <v>0</v>
      </c>
      <c r="I154" s="157">
        <v>0</v>
      </c>
      <c r="J154" s="157">
        <v>0</v>
      </c>
      <c r="K154" s="157">
        <v>19813500</v>
      </c>
      <c r="L154" s="156" t="s">
        <v>615</v>
      </c>
      <c r="M154" s="157">
        <v>0</v>
      </c>
    </row>
    <row r="155" spans="1:13" x14ac:dyDescent="0.25">
      <c r="A155" s="156" t="s">
        <v>571</v>
      </c>
      <c r="B155" s="156" t="s">
        <v>651</v>
      </c>
      <c r="C155" s="156" t="s">
        <v>485</v>
      </c>
      <c r="D155" s="157">
        <v>15765665124</v>
      </c>
      <c r="E155" s="157">
        <v>0</v>
      </c>
      <c r="F155" s="157">
        <v>0</v>
      </c>
      <c r="G155" s="157">
        <v>15765665124</v>
      </c>
      <c r="H155" s="157">
        <v>1600074114</v>
      </c>
      <c r="I155" s="157">
        <v>7764114115</v>
      </c>
      <c r="J155" s="159">
        <v>49.25</v>
      </c>
      <c r="K155" s="157">
        <v>8001551009</v>
      </c>
      <c r="L155" s="156" t="s">
        <v>615</v>
      </c>
      <c r="M155" s="157">
        <v>0</v>
      </c>
    </row>
    <row r="156" spans="1:13" x14ac:dyDescent="0.25">
      <c r="A156" s="156" t="s">
        <v>571</v>
      </c>
      <c r="B156" s="156" t="s">
        <v>619</v>
      </c>
      <c r="C156" s="156" t="s">
        <v>433</v>
      </c>
      <c r="D156" s="157">
        <v>164225333</v>
      </c>
      <c r="E156" s="157">
        <v>0</v>
      </c>
      <c r="F156" s="157">
        <v>0</v>
      </c>
      <c r="G156" s="157">
        <v>164225333</v>
      </c>
      <c r="H156" s="157">
        <v>38331933</v>
      </c>
      <c r="I156" s="157">
        <v>118568600</v>
      </c>
      <c r="J156" s="159">
        <v>72.2</v>
      </c>
      <c r="K156" s="157">
        <v>45656733</v>
      </c>
      <c r="L156" s="156" t="s">
        <v>615</v>
      </c>
      <c r="M156" s="157">
        <v>0</v>
      </c>
    </row>
    <row r="157" spans="1:13" x14ac:dyDescent="0.25">
      <c r="A157" s="156" t="s">
        <v>571</v>
      </c>
      <c r="B157" s="156" t="s">
        <v>652</v>
      </c>
      <c r="C157" s="156" t="s">
        <v>611</v>
      </c>
      <c r="D157" s="157">
        <v>15601439791</v>
      </c>
      <c r="E157" s="157">
        <v>0</v>
      </c>
      <c r="F157" s="157">
        <v>0</v>
      </c>
      <c r="G157" s="157">
        <v>15601439791</v>
      </c>
      <c r="H157" s="157">
        <v>1561742181</v>
      </c>
      <c r="I157" s="157">
        <v>7645545515</v>
      </c>
      <c r="J157" s="159">
        <v>49.01</v>
      </c>
      <c r="K157" s="157">
        <v>7955894276</v>
      </c>
      <c r="L157" s="156" t="s">
        <v>615</v>
      </c>
      <c r="M157" s="157">
        <v>0</v>
      </c>
    </row>
    <row r="158" spans="1:13" x14ac:dyDescent="0.25">
      <c r="A158" s="156" t="s">
        <v>571</v>
      </c>
      <c r="B158" s="156" t="s">
        <v>653</v>
      </c>
      <c r="C158" s="156" t="s">
        <v>485</v>
      </c>
      <c r="D158" s="157">
        <v>7964031628</v>
      </c>
      <c r="E158" s="157">
        <v>0</v>
      </c>
      <c r="F158" s="157">
        <v>0</v>
      </c>
      <c r="G158" s="157">
        <v>7964031628</v>
      </c>
      <c r="H158" s="157">
        <v>269302665</v>
      </c>
      <c r="I158" s="157">
        <v>2546862017</v>
      </c>
      <c r="J158" s="159">
        <v>31.98</v>
      </c>
      <c r="K158" s="157">
        <v>5417169611</v>
      </c>
      <c r="L158" s="156" t="s">
        <v>615</v>
      </c>
      <c r="M158" s="157">
        <v>0</v>
      </c>
    </row>
    <row r="159" spans="1:13" x14ac:dyDescent="0.25">
      <c r="A159" s="156" t="s">
        <v>571</v>
      </c>
      <c r="B159" s="156" t="s">
        <v>654</v>
      </c>
      <c r="C159" s="156" t="s">
        <v>655</v>
      </c>
      <c r="D159" s="157">
        <v>179777805</v>
      </c>
      <c r="E159" s="157">
        <v>0</v>
      </c>
      <c r="F159" s="157">
        <v>0</v>
      </c>
      <c r="G159" s="157">
        <v>179777805</v>
      </c>
      <c r="H159" s="157">
        <v>0</v>
      </c>
      <c r="I159" s="157">
        <v>0</v>
      </c>
      <c r="J159" s="157">
        <v>0</v>
      </c>
      <c r="K159" s="157">
        <v>179777805</v>
      </c>
      <c r="L159" s="156" t="s">
        <v>615</v>
      </c>
      <c r="M159" s="157">
        <v>0</v>
      </c>
    </row>
    <row r="160" spans="1:13" x14ac:dyDescent="0.25">
      <c r="A160" s="156" t="s">
        <v>571</v>
      </c>
      <c r="B160" s="156" t="s">
        <v>636</v>
      </c>
      <c r="C160" s="156" t="s">
        <v>637</v>
      </c>
      <c r="D160" s="157">
        <v>7784253823</v>
      </c>
      <c r="E160" s="157">
        <v>0</v>
      </c>
      <c r="F160" s="157">
        <v>0</v>
      </c>
      <c r="G160" s="157">
        <v>7784253823</v>
      </c>
      <c r="H160" s="157">
        <v>269302665</v>
      </c>
      <c r="I160" s="157">
        <v>2546862017</v>
      </c>
      <c r="J160" s="159">
        <v>32.72</v>
      </c>
      <c r="K160" s="157">
        <v>5237391806</v>
      </c>
      <c r="L160" s="156" t="s">
        <v>615</v>
      </c>
      <c r="M160" s="157">
        <v>0</v>
      </c>
    </row>
    <row r="161" spans="1:13" x14ac:dyDescent="0.25">
      <c r="A161" s="156" t="s">
        <v>571</v>
      </c>
      <c r="B161" s="156" t="s">
        <v>486</v>
      </c>
      <c r="C161" s="156" t="s">
        <v>487</v>
      </c>
      <c r="D161" s="157">
        <v>3709019158</v>
      </c>
      <c r="E161" s="157">
        <v>0</v>
      </c>
      <c r="F161" s="157">
        <v>0</v>
      </c>
      <c r="G161" s="157">
        <v>3709019158</v>
      </c>
      <c r="H161" s="157">
        <v>984178407</v>
      </c>
      <c r="I161" s="157">
        <v>1320915322</v>
      </c>
      <c r="J161" s="159">
        <v>35.61</v>
      </c>
      <c r="K161" s="157">
        <v>2388103836</v>
      </c>
      <c r="L161" s="156" t="s">
        <v>615</v>
      </c>
      <c r="M161" s="157">
        <v>0</v>
      </c>
    </row>
    <row r="162" spans="1:13" x14ac:dyDescent="0.25">
      <c r="A162" s="156" t="s">
        <v>571</v>
      </c>
      <c r="B162" s="156" t="s">
        <v>656</v>
      </c>
      <c r="C162" s="156" t="s">
        <v>657</v>
      </c>
      <c r="D162" s="157">
        <v>3709019158</v>
      </c>
      <c r="E162" s="157">
        <v>0</v>
      </c>
      <c r="F162" s="157">
        <v>0</v>
      </c>
      <c r="G162" s="157">
        <v>3709019158</v>
      </c>
      <c r="H162" s="157">
        <v>984178407</v>
      </c>
      <c r="I162" s="157">
        <v>1320915322</v>
      </c>
      <c r="J162" s="159">
        <v>35.61</v>
      </c>
      <c r="K162" s="157">
        <v>2388103836</v>
      </c>
      <c r="L162" s="156" t="s">
        <v>615</v>
      </c>
      <c r="M162" s="157">
        <v>0</v>
      </c>
    </row>
    <row r="163" spans="1:13" x14ac:dyDescent="0.25">
      <c r="A163" s="156" t="s">
        <v>571</v>
      </c>
      <c r="B163" s="156" t="s">
        <v>658</v>
      </c>
      <c r="C163" s="156" t="s">
        <v>487</v>
      </c>
      <c r="D163" s="157">
        <v>1791233990</v>
      </c>
      <c r="E163" s="157">
        <v>0</v>
      </c>
      <c r="F163" s="157">
        <v>0</v>
      </c>
      <c r="G163" s="157">
        <v>1791233990</v>
      </c>
      <c r="H163" s="157">
        <v>668463662</v>
      </c>
      <c r="I163" s="157">
        <v>839703778</v>
      </c>
      <c r="J163" s="159">
        <v>46.88</v>
      </c>
      <c r="K163" s="157">
        <v>951530212</v>
      </c>
      <c r="L163" s="156" t="s">
        <v>615</v>
      </c>
      <c r="M163" s="157">
        <v>0</v>
      </c>
    </row>
    <row r="164" spans="1:13" x14ac:dyDescent="0.25">
      <c r="A164" s="156" t="s">
        <v>571</v>
      </c>
      <c r="B164" s="156" t="s">
        <v>619</v>
      </c>
      <c r="C164" s="156" t="s">
        <v>433</v>
      </c>
      <c r="D164" s="157">
        <v>319256784</v>
      </c>
      <c r="E164" s="157">
        <v>0</v>
      </c>
      <c r="F164" s="157">
        <v>0</v>
      </c>
      <c r="G164" s="157">
        <v>319256784</v>
      </c>
      <c r="H164" s="157">
        <v>62950001</v>
      </c>
      <c r="I164" s="157">
        <v>234190117</v>
      </c>
      <c r="J164" s="159">
        <v>73.349999999999994</v>
      </c>
      <c r="K164" s="157">
        <v>85066667</v>
      </c>
      <c r="L164" s="156" t="s">
        <v>615</v>
      </c>
      <c r="M164" s="157">
        <v>0</v>
      </c>
    </row>
    <row r="165" spans="1:13" x14ac:dyDescent="0.25">
      <c r="A165" s="156" t="s">
        <v>571</v>
      </c>
      <c r="B165" s="156" t="s">
        <v>654</v>
      </c>
      <c r="C165" s="156" t="s">
        <v>655</v>
      </c>
      <c r="D165" s="157">
        <v>1247247552</v>
      </c>
      <c r="E165" s="157">
        <v>0</v>
      </c>
      <c r="F165" s="157">
        <v>0</v>
      </c>
      <c r="G165" s="157">
        <v>1247247552</v>
      </c>
      <c r="H165" s="157">
        <v>474613661</v>
      </c>
      <c r="I165" s="157">
        <v>474613661</v>
      </c>
      <c r="J165" s="159">
        <v>38.049999999999997</v>
      </c>
      <c r="K165" s="157">
        <v>772633891</v>
      </c>
      <c r="L165" s="156" t="s">
        <v>615</v>
      </c>
      <c r="M165" s="157">
        <v>0</v>
      </c>
    </row>
    <row r="166" spans="1:13" x14ac:dyDescent="0.25">
      <c r="A166" s="156" t="s">
        <v>571</v>
      </c>
      <c r="B166" s="156" t="s">
        <v>659</v>
      </c>
      <c r="C166" s="156" t="s">
        <v>391</v>
      </c>
      <c r="D166" s="157">
        <v>130900000</v>
      </c>
      <c r="E166" s="157">
        <v>0</v>
      </c>
      <c r="F166" s="157">
        <v>0</v>
      </c>
      <c r="G166" s="157">
        <v>130900000</v>
      </c>
      <c r="H166" s="157">
        <v>130900000</v>
      </c>
      <c r="I166" s="157">
        <v>130900000</v>
      </c>
      <c r="J166" s="159">
        <v>100</v>
      </c>
      <c r="K166" s="157">
        <v>0</v>
      </c>
      <c r="L166" s="156" t="s">
        <v>615</v>
      </c>
      <c r="M166" s="157">
        <v>0</v>
      </c>
    </row>
    <row r="167" spans="1:13" x14ac:dyDescent="0.25">
      <c r="A167" s="156" t="s">
        <v>571</v>
      </c>
      <c r="B167" s="156" t="s">
        <v>631</v>
      </c>
      <c r="C167" s="156" t="s">
        <v>632</v>
      </c>
      <c r="D167" s="157">
        <v>73150334</v>
      </c>
      <c r="E167" s="157">
        <v>0</v>
      </c>
      <c r="F167" s="157">
        <v>0</v>
      </c>
      <c r="G167" s="157">
        <v>73150334</v>
      </c>
      <c r="H167" s="157">
        <v>0</v>
      </c>
      <c r="I167" s="157">
        <v>0</v>
      </c>
      <c r="J167" s="157">
        <v>0</v>
      </c>
      <c r="K167" s="157">
        <v>73150334</v>
      </c>
      <c r="L167" s="156" t="s">
        <v>615</v>
      </c>
      <c r="M167" s="157">
        <v>0</v>
      </c>
    </row>
    <row r="168" spans="1:13" x14ac:dyDescent="0.25">
      <c r="A168" s="156" t="s">
        <v>571</v>
      </c>
      <c r="B168" s="156" t="s">
        <v>622</v>
      </c>
      <c r="C168" s="156" t="s">
        <v>623</v>
      </c>
      <c r="D168" s="157">
        <v>20679320</v>
      </c>
      <c r="E168" s="157">
        <v>0</v>
      </c>
      <c r="F168" s="157">
        <v>0</v>
      </c>
      <c r="G168" s="157">
        <v>20679320</v>
      </c>
      <c r="H168" s="157">
        <v>0</v>
      </c>
      <c r="I168" s="157">
        <v>0</v>
      </c>
      <c r="J168" s="157">
        <v>0</v>
      </c>
      <c r="K168" s="157">
        <v>20679320</v>
      </c>
      <c r="L168" s="156" t="s">
        <v>615</v>
      </c>
      <c r="M168" s="157">
        <v>0</v>
      </c>
    </row>
    <row r="169" spans="1:13" x14ac:dyDescent="0.25">
      <c r="A169" s="156" t="s">
        <v>571</v>
      </c>
      <c r="B169" s="156" t="s">
        <v>660</v>
      </c>
      <c r="C169" s="156" t="s">
        <v>487</v>
      </c>
      <c r="D169" s="157">
        <v>203796950</v>
      </c>
      <c r="E169" s="157">
        <v>0</v>
      </c>
      <c r="F169" s="157">
        <v>0</v>
      </c>
      <c r="G169" s="157">
        <v>203796950</v>
      </c>
      <c r="H169" s="157">
        <v>0</v>
      </c>
      <c r="I169" s="157">
        <v>87341550</v>
      </c>
      <c r="J169" s="159">
        <v>42.86</v>
      </c>
      <c r="K169" s="157">
        <v>116455400</v>
      </c>
      <c r="L169" s="156" t="s">
        <v>615</v>
      </c>
      <c r="M169" s="157">
        <v>0</v>
      </c>
    </row>
    <row r="170" spans="1:13" x14ac:dyDescent="0.25">
      <c r="A170" s="156" t="s">
        <v>571</v>
      </c>
      <c r="B170" s="156" t="s">
        <v>627</v>
      </c>
      <c r="C170" s="156" t="s">
        <v>411</v>
      </c>
      <c r="D170" s="157">
        <v>203796950</v>
      </c>
      <c r="E170" s="157">
        <v>0</v>
      </c>
      <c r="F170" s="157">
        <v>0</v>
      </c>
      <c r="G170" s="157">
        <v>203796950</v>
      </c>
      <c r="H170" s="157">
        <v>0</v>
      </c>
      <c r="I170" s="157">
        <v>87341550</v>
      </c>
      <c r="J170" s="159">
        <v>42.86</v>
      </c>
      <c r="K170" s="157">
        <v>116455400</v>
      </c>
      <c r="L170" s="156" t="s">
        <v>615</v>
      </c>
      <c r="M170" s="157">
        <v>0</v>
      </c>
    </row>
    <row r="171" spans="1:13" x14ac:dyDescent="0.25">
      <c r="A171" s="156" t="s">
        <v>571</v>
      </c>
      <c r="B171" s="156" t="s">
        <v>661</v>
      </c>
      <c r="C171" s="156" t="s">
        <v>487</v>
      </c>
      <c r="D171" s="157">
        <v>1713988218</v>
      </c>
      <c r="E171" s="157">
        <v>0</v>
      </c>
      <c r="F171" s="157">
        <v>0</v>
      </c>
      <c r="G171" s="157">
        <v>1713988218</v>
      </c>
      <c r="H171" s="157">
        <v>315714745</v>
      </c>
      <c r="I171" s="157">
        <v>393869994</v>
      </c>
      <c r="J171" s="159">
        <v>22.98</v>
      </c>
      <c r="K171" s="157">
        <v>1320118224</v>
      </c>
      <c r="L171" s="156" t="s">
        <v>615</v>
      </c>
      <c r="M171" s="157">
        <v>0</v>
      </c>
    </row>
    <row r="172" spans="1:13" x14ac:dyDescent="0.25">
      <c r="A172" s="156" t="s">
        <v>571</v>
      </c>
      <c r="B172" s="156" t="s">
        <v>662</v>
      </c>
      <c r="C172" s="156" t="s">
        <v>663</v>
      </c>
      <c r="D172" s="157">
        <v>55058332</v>
      </c>
      <c r="E172" s="157">
        <v>0</v>
      </c>
      <c r="F172" s="157">
        <v>0</v>
      </c>
      <c r="G172" s="157">
        <v>55058332</v>
      </c>
      <c r="H172" s="157">
        <v>0</v>
      </c>
      <c r="I172" s="157">
        <v>0</v>
      </c>
      <c r="J172" s="157">
        <v>0</v>
      </c>
      <c r="K172" s="157">
        <v>55058332</v>
      </c>
      <c r="L172" s="156" t="s">
        <v>615</v>
      </c>
      <c r="M172" s="157">
        <v>0</v>
      </c>
    </row>
    <row r="173" spans="1:13" x14ac:dyDescent="0.25">
      <c r="A173" s="156" t="s">
        <v>571</v>
      </c>
      <c r="B173" s="156" t="s">
        <v>622</v>
      </c>
      <c r="C173" s="156" t="s">
        <v>623</v>
      </c>
      <c r="D173" s="157">
        <v>11037689</v>
      </c>
      <c r="E173" s="157">
        <v>0</v>
      </c>
      <c r="F173" s="157">
        <v>0</v>
      </c>
      <c r="G173" s="157">
        <v>11037689</v>
      </c>
      <c r="H173" s="157">
        <v>0</v>
      </c>
      <c r="I173" s="157">
        <v>8927393</v>
      </c>
      <c r="J173" s="159">
        <v>80.88</v>
      </c>
      <c r="K173" s="157">
        <v>2110296</v>
      </c>
      <c r="L173" s="156" t="s">
        <v>615</v>
      </c>
      <c r="M173" s="157">
        <v>0</v>
      </c>
    </row>
    <row r="174" spans="1:13" x14ac:dyDescent="0.25">
      <c r="A174" s="156" t="s">
        <v>571</v>
      </c>
      <c r="B174" s="156" t="s">
        <v>627</v>
      </c>
      <c r="C174" s="156" t="s">
        <v>411</v>
      </c>
      <c r="D174" s="157">
        <v>418594061</v>
      </c>
      <c r="E174" s="157">
        <v>0</v>
      </c>
      <c r="F174" s="157">
        <v>0</v>
      </c>
      <c r="G174" s="157">
        <v>418594061</v>
      </c>
      <c r="H174" s="157">
        <v>46197249</v>
      </c>
      <c r="I174" s="157">
        <v>115425105</v>
      </c>
      <c r="J174" s="159">
        <v>27.57</v>
      </c>
      <c r="K174" s="157">
        <v>303168956</v>
      </c>
      <c r="L174" s="156" t="s">
        <v>615</v>
      </c>
      <c r="M174" s="157">
        <v>0</v>
      </c>
    </row>
    <row r="175" spans="1:13" x14ac:dyDescent="0.25">
      <c r="A175" s="156" t="s">
        <v>571</v>
      </c>
      <c r="B175" s="156" t="s">
        <v>624</v>
      </c>
      <c r="C175" s="156" t="s">
        <v>415</v>
      </c>
      <c r="D175" s="157">
        <v>34227496</v>
      </c>
      <c r="E175" s="157">
        <v>0</v>
      </c>
      <c r="F175" s="157">
        <v>0</v>
      </c>
      <c r="G175" s="157">
        <v>34227496</v>
      </c>
      <c r="H175" s="157">
        <v>34227496</v>
      </c>
      <c r="I175" s="157">
        <v>34227496</v>
      </c>
      <c r="J175" s="159">
        <v>100</v>
      </c>
      <c r="K175" s="157">
        <v>0</v>
      </c>
      <c r="L175" s="156" t="s">
        <v>615</v>
      </c>
      <c r="M175" s="157">
        <v>0</v>
      </c>
    </row>
    <row r="176" spans="1:13" x14ac:dyDescent="0.25">
      <c r="A176" s="156" t="s">
        <v>571</v>
      </c>
      <c r="B176" s="156" t="s">
        <v>664</v>
      </c>
      <c r="C176" s="156" t="s">
        <v>665</v>
      </c>
      <c r="D176" s="157">
        <v>1195070640</v>
      </c>
      <c r="E176" s="157">
        <v>0</v>
      </c>
      <c r="F176" s="157">
        <v>0</v>
      </c>
      <c r="G176" s="157">
        <v>1195070640</v>
      </c>
      <c r="H176" s="157">
        <v>235290000</v>
      </c>
      <c r="I176" s="157">
        <v>235290000</v>
      </c>
      <c r="J176" s="159">
        <v>19.690000000000001</v>
      </c>
      <c r="K176" s="157">
        <v>959780640</v>
      </c>
      <c r="L176" s="156" t="s">
        <v>615</v>
      </c>
      <c r="M176" s="157">
        <v>0</v>
      </c>
    </row>
    <row r="177" spans="1:13" x14ac:dyDescent="0.25">
      <c r="A177" s="156" t="s">
        <v>571</v>
      </c>
      <c r="B177" s="156" t="s">
        <v>488</v>
      </c>
      <c r="C177" s="156" t="s">
        <v>489</v>
      </c>
      <c r="D177" s="157">
        <v>2276778788</v>
      </c>
      <c r="E177" s="157">
        <v>0</v>
      </c>
      <c r="F177" s="157">
        <v>0</v>
      </c>
      <c r="G177" s="157">
        <v>2276778788</v>
      </c>
      <c r="H177" s="157">
        <v>290096084</v>
      </c>
      <c r="I177" s="157">
        <v>652126129</v>
      </c>
      <c r="J177" s="159">
        <v>28.64</v>
      </c>
      <c r="K177" s="157">
        <v>1624652659</v>
      </c>
      <c r="L177" s="156" t="s">
        <v>615</v>
      </c>
      <c r="M177" s="157">
        <v>0</v>
      </c>
    </row>
    <row r="178" spans="1:13" x14ac:dyDescent="0.25">
      <c r="A178" s="156" t="s">
        <v>571</v>
      </c>
      <c r="B178" s="156" t="s">
        <v>490</v>
      </c>
      <c r="C178" s="156" t="s">
        <v>491</v>
      </c>
      <c r="D178" s="157">
        <v>2276778788</v>
      </c>
      <c r="E178" s="157">
        <v>0</v>
      </c>
      <c r="F178" s="157">
        <v>0</v>
      </c>
      <c r="G178" s="157">
        <v>2276778788</v>
      </c>
      <c r="H178" s="157">
        <v>290096084</v>
      </c>
      <c r="I178" s="157">
        <v>652126129</v>
      </c>
      <c r="J178" s="159">
        <v>28.64</v>
      </c>
      <c r="K178" s="157">
        <v>1624652659</v>
      </c>
      <c r="L178" s="156" t="s">
        <v>615</v>
      </c>
      <c r="M178" s="157">
        <v>0</v>
      </c>
    </row>
    <row r="179" spans="1:13" x14ac:dyDescent="0.25">
      <c r="A179" s="156" t="s">
        <v>571</v>
      </c>
      <c r="B179" s="156" t="s">
        <v>492</v>
      </c>
      <c r="C179" s="156" t="s">
        <v>493</v>
      </c>
      <c r="D179" s="157">
        <v>2276778788</v>
      </c>
      <c r="E179" s="157">
        <v>0</v>
      </c>
      <c r="F179" s="157">
        <v>0</v>
      </c>
      <c r="G179" s="157">
        <v>2276778788</v>
      </c>
      <c r="H179" s="157">
        <v>290096084</v>
      </c>
      <c r="I179" s="157">
        <v>652126129</v>
      </c>
      <c r="J179" s="159">
        <v>28.64</v>
      </c>
      <c r="K179" s="157">
        <v>1624652659</v>
      </c>
      <c r="L179" s="156" t="s">
        <v>615</v>
      </c>
      <c r="M179" s="157">
        <v>0</v>
      </c>
    </row>
    <row r="180" spans="1:13" x14ac:dyDescent="0.25">
      <c r="A180" s="156" t="s">
        <v>571</v>
      </c>
      <c r="B180" s="156" t="s">
        <v>666</v>
      </c>
      <c r="C180" s="156" t="s">
        <v>667</v>
      </c>
      <c r="D180" s="157">
        <v>2276778788</v>
      </c>
      <c r="E180" s="157">
        <v>0</v>
      </c>
      <c r="F180" s="157">
        <v>0</v>
      </c>
      <c r="G180" s="157">
        <v>2276778788</v>
      </c>
      <c r="H180" s="157">
        <v>290096084</v>
      </c>
      <c r="I180" s="157">
        <v>652126129</v>
      </c>
      <c r="J180" s="159">
        <v>28.64</v>
      </c>
      <c r="K180" s="157">
        <v>1624652659</v>
      </c>
      <c r="L180" s="156" t="s">
        <v>615</v>
      </c>
      <c r="M180" s="157">
        <v>0</v>
      </c>
    </row>
    <row r="181" spans="1:13" x14ac:dyDescent="0.25">
      <c r="A181" s="156" t="s">
        <v>571</v>
      </c>
      <c r="B181" s="156" t="s">
        <v>668</v>
      </c>
      <c r="C181" s="156" t="s">
        <v>493</v>
      </c>
      <c r="D181" s="157">
        <v>2276778788</v>
      </c>
      <c r="E181" s="157">
        <v>0</v>
      </c>
      <c r="F181" s="157">
        <v>0</v>
      </c>
      <c r="G181" s="157">
        <v>2276778788</v>
      </c>
      <c r="H181" s="157">
        <v>290096084</v>
      </c>
      <c r="I181" s="157">
        <v>652126129</v>
      </c>
      <c r="J181" s="159">
        <v>28.64</v>
      </c>
      <c r="K181" s="157">
        <v>1624652659</v>
      </c>
      <c r="L181" s="156" t="s">
        <v>615</v>
      </c>
      <c r="M181" s="157">
        <v>0</v>
      </c>
    </row>
    <row r="182" spans="1:13" x14ac:dyDescent="0.25">
      <c r="A182" s="156" t="s">
        <v>571</v>
      </c>
      <c r="B182" s="156" t="s">
        <v>627</v>
      </c>
      <c r="C182" s="156" t="s">
        <v>411</v>
      </c>
      <c r="D182" s="157">
        <v>600000000</v>
      </c>
      <c r="E182" s="157">
        <v>0</v>
      </c>
      <c r="F182" s="157">
        <v>0</v>
      </c>
      <c r="G182" s="157">
        <v>600000000</v>
      </c>
      <c r="H182" s="157">
        <v>0</v>
      </c>
      <c r="I182" s="157">
        <v>0</v>
      </c>
      <c r="J182" s="157">
        <v>0</v>
      </c>
      <c r="K182" s="157">
        <v>600000000</v>
      </c>
      <c r="L182" s="156" t="s">
        <v>615</v>
      </c>
      <c r="M182" s="157">
        <v>0</v>
      </c>
    </row>
    <row r="183" spans="1:13" x14ac:dyDescent="0.25">
      <c r="A183" s="156" t="s">
        <v>571</v>
      </c>
      <c r="B183" s="156" t="s">
        <v>619</v>
      </c>
      <c r="C183" s="156" t="s">
        <v>433</v>
      </c>
      <c r="D183" s="157">
        <v>1300262848</v>
      </c>
      <c r="E183" s="157">
        <v>0</v>
      </c>
      <c r="F183" s="157">
        <v>0</v>
      </c>
      <c r="G183" s="157">
        <v>1300262848</v>
      </c>
      <c r="H183" s="157">
        <v>289130000</v>
      </c>
      <c r="I183" s="157">
        <v>646423042</v>
      </c>
      <c r="J183" s="159">
        <v>49.71</v>
      </c>
      <c r="K183" s="157">
        <v>653839806</v>
      </c>
      <c r="L183" s="156" t="s">
        <v>615</v>
      </c>
      <c r="M183" s="157">
        <v>0</v>
      </c>
    </row>
    <row r="184" spans="1:13" x14ac:dyDescent="0.25">
      <c r="A184" s="156" t="s">
        <v>571</v>
      </c>
      <c r="B184" s="156" t="s">
        <v>669</v>
      </c>
      <c r="C184" s="156" t="s">
        <v>405</v>
      </c>
      <c r="D184" s="157">
        <v>4374067</v>
      </c>
      <c r="E184" s="157">
        <v>0</v>
      </c>
      <c r="F184" s="157">
        <v>0</v>
      </c>
      <c r="G184" s="157">
        <v>4374067</v>
      </c>
      <c r="H184" s="157">
        <v>432500</v>
      </c>
      <c r="I184" s="157">
        <v>1730000</v>
      </c>
      <c r="J184" s="159">
        <v>39.549999999999997</v>
      </c>
      <c r="K184" s="157">
        <v>2644067</v>
      </c>
      <c r="L184" s="156" t="s">
        <v>615</v>
      </c>
      <c r="M184" s="157">
        <v>0</v>
      </c>
    </row>
    <row r="185" spans="1:13" x14ac:dyDescent="0.25">
      <c r="A185" s="156" t="s">
        <v>571</v>
      </c>
      <c r="B185" s="156" t="s">
        <v>670</v>
      </c>
      <c r="C185" s="156" t="s">
        <v>395</v>
      </c>
      <c r="D185" s="157">
        <v>33009635</v>
      </c>
      <c r="E185" s="157">
        <v>0</v>
      </c>
      <c r="F185" s="157">
        <v>0</v>
      </c>
      <c r="G185" s="157">
        <v>33009635</v>
      </c>
      <c r="H185" s="157">
        <v>0</v>
      </c>
      <c r="I185" s="157">
        <v>3439503</v>
      </c>
      <c r="J185" s="159">
        <v>10.42</v>
      </c>
      <c r="K185" s="157">
        <v>29570132</v>
      </c>
      <c r="L185" s="156" t="s">
        <v>615</v>
      </c>
      <c r="M185" s="157">
        <v>0</v>
      </c>
    </row>
    <row r="186" spans="1:13" x14ac:dyDescent="0.25">
      <c r="A186" s="156" t="s">
        <v>571</v>
      </c>
      <c r="B186" s="156" t="s">
        <v>671</v>
      </c>
      <c r="C186" s="156" t="s">
        <v>672</v>
      </c>
      <c r="D186" s="157">
        <v>338569338</v>
      </c>
      <c r="E186" s="157">
        <v>0</v>
      </c>
      <c r="F186" s="157">
        <v>0</v>
      </c>
      <c r="G186" s="157">
        <v>338569338</v>
      </c>
      <c r="H186" s="157">
        <v>533584</v>
      </c>
      <c r="I186" s="157">
        <v>533584</v>
      </c>
      <c r="J186" s="159">
        <v>0.16</v>
      </c>
      <c r="K186" s="157">
        <v>338035754</v>
      </c>
      <c r="L186" s="156" t="s">
        <v>615</v>
      </c>
      <c r="M186" s="157">
        <v>0</v>
      </c>
    </row>
    <row r="187" spans="1:13" x14ac:dyDescent="0.25">
      <c r="A187" s="156" t="s">
        <v>571</v>
      </c>
      <c r="B187" s="156" t="s">
        <v>673</v>
      </c>
      <c r="C187" s="156" t="s">
        <v>674</v>
      </c>
      <c r="D187" s="157">
        <v>562900</v>
      </c>
      <c r="E187" s="157">
        <v>0</v>
      </c>
      <c r="F187" s="157">
        <v>0</v>
      </c>
      <c r="G187" s="157">
        <v>562900</v>
      </c>
      <c r="H187" s="157">
        <v>0</v>
      </c>
      <c r="I187" s="157">
        <v>0</v>
      </c>
      <c r="J187" s="157">
        <v>0</v>
      </c>
      <c r="K187" s="157">
        <v>562900</v>
      </c>
      <c r="L187" s="156" t="s">
        <v>615</v>
      </c>
      <c r="M187" s="157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TaxCatchAll xmlns="69ac8a4a-1dd1-4bc6-8c3a-56bbaa276f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C50BC-41DC-4463-AA9F-E0C87D467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7158b3-b328-4063-8645-e5db4464334b"/>
    <ds:schemaRef ds:uri="69ac8a4a-1dd1-4bc6-8c3a-56bbaa27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5F4180-7F24-47C8-8563-09D1877D0BCE}">
  <ds:schemaRefs>
    <ds:schemaRef ds:uri="69ac8a4a-1dd1-4bc6-8c3a-56bbaa276f25"/>
    <ds:schemaRef ds:uri="507158b3-b328-4063-8645-e5db4464334b"/>
    <ds:schemaRef ds:uri="http://schemas.openxmlformats.org/package/2006/metadata/core-properties"/>
    <ds:schemaRef ds:uri="http://purl.org/dc/dcmitype/"/>
    <ds:schemaRef ds:uri="http://schemas.microsoft.com/sharepoint/v3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E4E0111-DBDA-4CFE-9E53-E2705B8AB5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Ejecución Ingresos </vt:lpstr>
      <vt:lpstr>Ejecucion Gastos</vt:lpstr>
      <vt:lpstr>Ejecucion Reserva Ingresos</vt:lpstr>
      <vt:lpstr>Ejecucion Reserva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ADRIANA QUINTERO FERNANDEZ</dc:creator>
  <cp:keywords/>
  <dc:description/>
  <cp:lastModifiedBy>Sandra Rubiela Ruiz Medellin</cp:lastModifiedBy>
  <cp:revision/>
  <cp:lastPrinted>2026-03-09T17:17:28Z</cp:lastPrinted>
  <dcterms:created xsi:type="dcterms:W3CDTF">2022-03-03T18:33:07Z</dcterms:created>
  <dcterms:modified xsi:type="dcterms:W3CDTF">2026-04-15T12:23:22Z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2022-11-02T14:33:53Z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71d4580c-2c49-4c25-89af-d268e07f6402</vt:lpwstr>
  </property>
  <property fmtid="{D5CDD505-2E9C-101B-9397-08002B2CF9AE}" pid="8" name="MSIP_Label_5fac521f-e930-485b-97f4-efbe7db8e98f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0x0101007AA4437172DC254CA7F5DEB6E3BFC98A</vt:lpwstr>
  </property>
</Properties>
</file>