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8/"/>
    </mc:Choice>
  </mc:AlternateContent>
  <xr:revisionPtr revIDLastSave="11" documentId="8_{75E270F2-2435-4496-A837-27E78EA99868}" xr6:coauthVersionLast="47" xr6:coauthVersionMax="47" xr10:uidLastSave="{577865E3-DADB-4C49-976E-6D9A16280F4C}"/>
  <bookViews>
    <workbookView xWindow="-110" yWindow="-110" windowWidth="19420" windowHeight="10420" activeTab="2" xr2:uid="{4E93A236-B8A6-4C62-A3D5-7C19C3A95DC8}"/>
  </bookViews>
  <sheets>
    <sheet name="Ejecución Ingresos " sheetId="5" r:id="rId1"/>
    <sheet name="Ejecucion Gastos" sheetId="4" r:id="rId2"/>
    <sheet name="Ejecucion Reserva Ingresos" sheetId="7" r:id="rId3"/>
    <sheet name="Ejecucion Reserva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7" l="1"/>
  <c r="R38" i="7"/>
  <c r="R40" i="7" s="1"/>
  <c r="O38" i="7"/>
  <c r="O40" i="7" s="1"/>
  <c r="N38" i="7"/>
  <c r="N40" i="7" s="1"/>
  <c r="J38" i="7"/>
  <c r="J40" i="7" s="1"/>
  <c r="G38" i="7"/>
  <c r="G40" i="7" s="1"/>
  <c r="F38" i="7"/>
  <c r="F40" i="7" s="1"/>
  <c r="R37" i="7"/>
  <c r="D37" i="7"/>
  <c r="E37" i="7" s="1"/>
  <c r="S37" i="7" s="1"/>
  <c r="R36" i="7"/>
  <c r="Q36" i="7"/>
  <c r="P36" i="7"/>
  <c r="P35" i="7" s="1"/>
  <c r="P38" i="7" s="1"/>
  <c r="P40" i="7" s="1"/>
  <c r="O36" i="7"/>
  <c r="O35" i="7" s="1"/>
  <c r="N36" i="7"/>
  <c r="M36" i="7"/>
  <c r="L36" i="7"/>
  <c r="L35" i="7" s="1"/>
  <c r="L38" i="7" s="1"/>
  <c r="L40" i="7" s="1"/>
  <c r="K36" i="7"/>
  <c r="K35" i="7" s="1"/>
  <c r="K38" i="7" s="1"/>
  <c r="K40" i="7" s="1"/>
  <c r="J36" i="7"/>
  <c r="I36" i="7"/>
  <c r="H36" i="7"/>
  <c r="H35" i="7" s="1"/>
  <c r="H38" i="7" s="1"/>
  <c r="H40" i="7" s="1"/>
  <c r="H41" i="7" s="1"/>
  <c r="G36" i="7"/>
  <c r="G35" i="7" s="1"/>
  <c r="F36" i="7"/>
  <c r="C36" i="7"/>
  <c r="R35" i="7"/>
  <c r="Q35" i="7"/>
  <c r="Q38" i="7" s="1"/>
  <c r="Q40" i="7" s="1"/>
  <c r="N35" i="7"/>
  <c r="M35" i="7"/>
  <c r="M38" i="7" s="1"/>
  <c r="J35" i="7"/>
  <c r="I35" i="7"/>
  <c r="I38" i="7" s="1"/>
  <c r="I40" i="7" s="1"/>
  <c r="F35" i="7"/>
  <c r="L30" i="7"/>
  <c r="K30" i="7"/>
  <c r="K29" i="7" s="1"/>
  <c r="K26" i="7" s="1"/>
  <c r="K21" i="7" s="1"/>
  <c r="K31" i="7" s="1"/>
  <c r="K33" i="7" s="1"/>
  <c r="K41" i="7" s="1"/>
  <c r="J30" i="7"/>
  <c r="I30" i="7"/>
  <c r="H30" i="7"/>
  <c r="E30" i="7"/>
  <c r="D30" i="7"/>
  <c r="D29" i="7" s="1"/>
  <c r="C30" i="7"/>
  <c r="Q29" i="7"/>
  <c r="M29" i="7"/>
  <c r="L29" i="7"/>
  <c r="J29" i="7"/>
  <c r="I29" i="7"/>
  <c r="H29" i="7"/>
  <c r="G29" i="7"/>
  <c r="G26" i="7" s="1"/>
  <c r="F29" i="7"/>
  <c r="F26" i="7" s="1"/>
  <c r="C29" i="7"/>
  <c r="R28" i="7"/>
  <c r="E28" i="7"/>
  <c r="Q27" i="7"/>
  <c r="P27" i="7"/>
  <c r="P26" i="7" s="1"/>
  <c r="O27" i="7"/>
  <c r="N27" i="7"/>
  <c r="M27" i="7"/>
  <c r="M26" i="7" s="1"/>
  <c r="L27" i="7"/>
  <c r="L26" i="7" s="1"/>
  <c r="K27" i="7"/>
  <c r="J27" i="7"/>
  <c r="I27" i="7"/>
  <c r="I26" i="7" s="1"/>
  <c r="H27" i="7"/>
  <c r="H26" i="7" s="1"/>
  <c r="G27" i="7"/>
  <c r="F27" i="7"/>
  <c r="E27" i="7"/>
  <c r="D27" i="7"/>
  <c r="D26" i="7" s="1"/>
  <c r="C27" i="7"/>
  <c r="Q26" i="7"/>
  <c r="O26" i="7"/>
  <c r="N26" i="7"/>
  <c r="J26" i="7"/>
  <c r="J21" i="7" s="1"/>
  <c r="J31" i="7" s="1"/>
  <c r="J33" i="7" s="1"/>
  <c r="J41" i="7" s="1"/>
  <c r="S25" i="7"/>
  <c r="R25" i="7"/>
  <c r="C25" i="7"/>
  <c r="E25" i="7" s="1"/>
  <c r="R24" i="7"/>
  <c r="E24" i="7"/>
  <c r="Q23" i="7"/>
  <c r="P23" i="7"/>
  <c r="P22" i="7" s="1"/>
  <c r="P21" i="7" s="1"/>
  <c r="P31" i="7" s="1"/>
  <c r="P33" i="7" s="1"/>
  <c r="O23" i="7"/>
  <c r="N23" i="7"/>
  <c r="M23" i="7"/>
  <c r="L23" i="7"/>
  <c r="L22" i="7" s="1"/>
  <c r="L21" i="7" s="1"/>
  <c r="L31" i="7" s="1"/>
  <c r="L33" i="7" s="1"/>
  <c r="K23" i="7"/>
  <c r="J23" i="7"/>
  <c r="I23" i="7"/>
  <c r="H23" i="7"/>
  <c r="H22" i="7" s="1"/>
  <c r="H21" i="7" s="1"/>
  <c r="H31" i="7" s="1"/>
  <c r="H33" i="7" s="1"/>
  <c r="G23" i="7"/>
  <c r="F23" i="7"/>
  <c r="R23" i="7" s="1"/>
  <c r="D23" i="7"/>
  <c r="D22" i="7" s="1"/>
  <c r="D21" i="7" s="1"/>
  <c r="D31" i="7" s="1"/>
  <c r="D33" i="7" s="1"/>
  <c r="Q22" i="7"/>
  <c r="Q21" i="7" s="1"/>
  <c r="Q31" i="7" s="1"/>
  <c r="Q33" i="7" s="1"/>
  <c r="Q41" i="7" s="1"/>
  <c r="O22" i="7"/>
  <c r="N22" i="7"/>
  <c r="N21" i="7" s="1"/>
  <c r="N31" i="7" s="1"/>
  <c r="N33" i="7" s="1"/>
  <c r="M22" i="7"/>
  <c r="K22" i="7"/>
  <c r="J22" i="7"/>
  <c r="I22" i="7"/>
  <c r="G22" i="7"/>
  <c r="F22" i="7"/>
  <c r="F21" i="7" s="1"/>
  <c r="O21" i="7"/>
  <c r="O31" i="7" s="1"/>
  <c r="O33" i="7" s="1"/>
  <c r="O41" i="7" s="1"/>
  <c r="G21" i="7"/>
  <c r="G31" i="7" s="1"/>
  <c r="G33" i="7" s="1"/>
  <c r="G41" i="7" s="1"/>
  <c r="F31" i="7" l="1"/>
  <c r="F33" i="7" s="1"/>
  <c r="L41" i="7"/>
  <c r="P41" i="7"/>
  <c r="N41" i="7"/>
  <c r="C35" i="7"/>
  <c r="M21" i="7"/>
  <c r="M31" i="7" s="1"/>
  <c r="M33" i="7" s="1"/>
  <c r="M41" i="7" s="1"/>
  <c r="R22" i="7"/>
  <c r="R27" i="7"/>
  <c r="R26" i="7" s="1"/>
  <c r="S26" i="7" s="1"/>
  <c r="R29" i="7"/>
  <c r="R30" i="7"/>
  <c r="S30" i="7" s="1"/>
  <c r="D36" i="7"/>
  <c r="D35" i="7" s="1"/>
  <c r="D38" i="7" s="1"/>
  <c r="D40" i="7" s="1"/>
  <c r="D41" i="7" s="1"/>
  <c r="I21" i="7"/>
  <c r="I31" i="7" s="1"/>
  <c r="I33" i="7" s="1"/>
  <c r="I41" i="7" s="1"/>
  <c r="E29" i="7"/>
  <c r="C26" i="7"/>
  <c r="E26" i="7" s="1"/>
  <c r="C23" i="7"/>
  <c r="C38" i="7" l="1"/>
  <c r="C40" i="7" s="1"/>
  <c r="E40" i="7" s="1"/>
  <c r="S40" i="7" s="1"/>
  <c r="E35" i="7"/>
  <c r="F41" i="7"/>
  <c r="R33" i="7"/>
  <c r="C22" i="7"/>
  <c r="E23" i="7"/>
  <c r="S23" i="7" s="1"/>
  <c r="S29" i="7"/>
  <c r="E36" i="7"/>
  <c r="S36" i="7" s="1"/>
  <c r="R21" i="7"/>
  <c r="R31" i="7" l="1"/>
  <c r="E22" i="7"/>
  <c r="S22" i="7" s="1"/>
  <c r="C21" i="7"/>
  <c r="E38" i="7"/>
  <c r="S38" i="7" s="1"/>
  <c r="S35" i="7"/>
  <c r="R41" i="7"/>
  <c r="E21" i="7" l="1"/>
  <c r="C31" i="7"/>
  <c r="C33" i="7" s="1"/>
  <c r="C41" i="7" s="1"/>
  <c r="E31" i="7" l="1"/>
  <c r="S21" i="7"/>
  <c r="E33" i="7" l="1"/>
  <c r="S31" i="7"/>
  <c r="E41" i="7" l="1"/>
  <c r="S41" i="7" s="1"/>
  <c r="S33" i="7"/>
</calcChain>
</file>

<file path=xl/sharedStrings.xml><?xml version="1.0" encoding="utf-8"?>
<sst xmlns="http://schemas.openxmlformats.org/spreadsheetml/2006/main" count="1529" uniqueCount="827">
  <si>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</si>
  <si>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</si>
  <si>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</si>
  <si>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</si>
  <si>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</si>
  <si>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</si>
  <si>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</si>
  <si>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</si>
  <si>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</si>
  <si>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</si>
  <si>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</si>
  <si>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</si>
  <si>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2025</t>
  </si>
  <si>
    <t>1</t>
  </si>
  <si>
    <t>TOTALES</t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</si>
  <si>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</si>
  <si>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</si>
  <si>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</si>
  <si>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</si>
  <si>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</si>
  <si>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</si>
  <si>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</si>
  <si>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</si>
  <si>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</si>
  <si>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</si>
  <si>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</si>
  <si>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</si>
  <si>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</si>
  <si>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</si>
  <si>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</si>
  <si>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</si>
  <si>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</si>
  <si>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O2110102</t>
  </si>
  <si>
    <t>Contribuciones inherentes a la nómina</t>
  </si>
  <si>
    <t>O2110102001</t>
  </si>
  <si>
    <t>Aportes a la seguridad social en pensiones</t>
  </si>
  <si>
    <t>O211010200102</t>
  </si>
  <si>
    <t>Aportes a la seguridad social en pensiones privadas</t>
  </si>
  <si>
    <t>O2110102003</t>
  </si>
  <si>
    <t>Aportes de cesantías</t>
  </si>
  <si>
    <t>O211010200302</t>
  </si>
  <si>
    <t>Aportes de cesantías a fondos privados</t>
  </si>
  <si>
    <t>O2110103</t>
  </si>
  <si>
    <t>Remuneraciones no constitutivas de factor salarial</t>
  </si>
  <si>
    <t>O2110103001</t>
  </si>
  <si>
    <t>Prestaciones sociales</t>
  </si>
  <si>
    <t>O211010300102</t>
  </si>
  <si>
    <t>Indemnización por vacaciones</t>
  </si>
  <si>
    <t>O21102</t>
  </si>
  <si>
    <t>Personal supernumerario y planta temporal</t>
  </si>
  <si>
    <t>O2110201</t>
  </si>
  <si>
    <t>O2110201001</t>
  </si>
  <si>
    <t>O211020100101</t>
  </si>
  <si>
    <t>O211020100108</t>
  </si>
  <si>
    <t>O21102010010801</t>
  </si>
  <si>
    <t>Prima de navidad</t>
  </si>
  <si>
    <t>O2110202</t>
  </si>
  <si>
    <t>O2110202001</t>
  </si>
  <si>
    <t>O211020200101</t>
  </si>
  <si>
    <t>Aportes a la seguridad social en pensiones públicas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</si>
  <si>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</si>
  <si>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</si>
  <si>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</si>
  <si>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</si>
  <si>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</si>
  <si>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</si>
  <si>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</si>
  <si>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</si>
  <si>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</si>
  <si>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</si>
  <si>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</si>
  <si>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</si>
  <si>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</si>
  <si>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</si>
  <si>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</si>
  <si>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</si>
  <si>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</si>
  <si>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</si>
  <si>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</si>
  <si>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</si>
  <si>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</si>
  <si>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</si>
  <si>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</si>
  <si>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</si>
  <si>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</si>
  <si>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</si>
  <si>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</si>
  <si>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</si>
  <si>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</si>
  <si>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</si>
  <si>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</si>
  <si>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</si>
  <si>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</si>
  <si>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</si>
  <si>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</si>
  <si>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</si>
  <si>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O2120201004</t>
  </si>
  <si>
    <t>Productos metálicos y paquetes de software</t>
  </si>
  <si>
    <t>O212020100405</t>
  </si>
  <si>
    <t>Maquinaria de oficina, contabilidad e informática</t>
  </si>
  <si>
    <t>O21202010040545272</t>
  </si>
  <si>
    <t>Unidades removibles de almacenamiento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</si>
  <si>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</si>
  <si>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</si>
  <si>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</si>
  <si>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</si>
  <si>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</si>
  <si>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</si>
  <si>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</si>
  <si>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</si>
  <si>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</si>
  <si>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</si>
  <si>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O2120202005040654699</t>
  </si>
  <si>
    <t>Otros servicios de instalación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</si>
  <si>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</si>
  <si>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</si>
  <si>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</si>
  <si>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</si>
  <si>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</si>
  <si>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</si>
  <si>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</si>
  <si>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</si>
  <si>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</si>
  <si>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</si>
  <si>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</si>
  <si>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</si>
  <si>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O2120202008</t>
  </si>
  <si>
    <t>Servicios prestados a las empresas y servicios de producción</t>
  </si>
  <si>
    <t>O212020200802</t>
  </si>
  <si>
    <t>Servicios jurídicos y contables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</si>
  <si>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</si>
  <si>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</si>
  <si>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</si>
  <si>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</si>
  <si>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</si>
  <si>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</si>
  <si>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</si>
  <si>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</si>
  <si>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</si>
  <si>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</si>
  <si>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</si>
  <si>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</si>
  <si>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</si>
  <si>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</si>
  <si>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</si>
  <si>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</si>
  <si>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</si>
  <si>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</si>
  <si>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</si>
  <si>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</si>
  <si>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</si>
  <si>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</si>
  <si>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</si>
  <si>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</si>
  <si>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</si>
  <si>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</si>
  <si>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</si>
  <si>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</si>
  <si>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O2120202009</t>
  </si>
  <si>
    <t>Servicios para la comunidad, sociales y personales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</si>
  <si>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</si>
  <si>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</si>
  <si>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</si>
  <si>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</si>
  <si>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</si>
  <si>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</si>
  <si>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</si>
  <si>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</si>
  <si>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</si>
  <si>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</si>
  <si>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</si>
  <si>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</si>
  <si>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</si>
  <si>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</si>
  <si>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</si>
  <si>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</si>
  <si>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</si>
  <si>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</si>
  <si>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</si>
  <si>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</si>
  <si>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</si>
  <si>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</si>
  <si>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</si>
  <si>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H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</si>
  <si>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</si>
  <si>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</si>
  <si>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</si>
  <si>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</si>
  <si>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</si>
  <si>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</si>
  <si>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</si>
  <si>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</si>
  <si>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</si>
  <si>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</si>
  <si>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</si>
  <si>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</si>
  <si>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</si>
  <si>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</si>
  <si>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</si>
  <si>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</si>
  <si>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O232020200994332</t>
  </si>
  <si>
    <t>Otros servicios de relleno sanitario para desechos no peligrosos</t>
  </si>
  <si>
    <t>O232020200772112</t>
  </si>
  <si>
    <t>Servicios de alquiler o arrendamiento con o sin opción de compra, relativos a bienes inmuebles no residenciales (diferentes a vivienda), propios o arrendados</t>
  </si>
  <si>
    <t>O232020200991123</t>
  </si>
  <si>
    <t>Servicios de la administración pública relacionados con la vivienda e infraestructura de servicios públicos</t>
  </si>
  <si>
    <t>O232020200994239</t>
  </si>
  <si>
    <t>O232020200664119</t>
  </si>
  <si>
    <t>Otros servicios de transporte terrestre local de pasajeros n.c.p.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</si>
  <si>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</si>
  <si>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</si>
  <si>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</si>
  <si>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</si>
  <si>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</si>
  <si>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</si>
  <si>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</si>
  <si>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</si>
  <si>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</si>
  <si>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</si>
  <si>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</si>
  <si>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</si>
  <si>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O232020200884210</t>
  </si>
  <si>
    <t>Servicios básicos de Internet</t>
  </si>
  <si>
    <t>O232020200885330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</si>
  <si>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</si>
  <si>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</si>
  <si>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</si>
  <si>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</si>
  <si>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</si>
  <si>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</si>
  <si>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</si>
  <si>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</si>
  <si>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</si>
  <si>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</si>
  <si>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</si>
  <si>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</si>
  <si>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</si>
  <si>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</si>
  <si>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O23011719052024029111</t>
  </si>
  <si>
    <t>Servicios funerarios en los cementerios de propiedad del Distrito Capital</t>
  </si>
  <si>
    <t>O23011719052024029111004</t>
  </si>
  <si>
    <t>O2320202005030253290</t>
  </si>
  <si>
    <t>Otras obras de ingeniería civil</t>
  </si>
  <si>
    <t>O23011719052024029111053</t>
  </si>
  <si>
    <t>O2320202005040254290</t>
  </si>
  <si>
    <t>Servicios generales de construcción de otras obras de ingeniería civil</t>
  </si>
  <si>
    <t>O232020200997310</t>
  </si>
  <si>
    <t>Servicios de mantenimiento de cementerios y servicios de cremación</t>
  </si>
  <si>
    <t>O232020200885120</t>
  </si>
  <si>
    <t>Servicios de intermediación laboral</t>
  </si>
  <si>
    <t>O232020200885250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</si>
  <si>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</si>
  <si>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</si>
  <si>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</si>
  <si>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</si>
  <si>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</si>
  <si>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</si>
  <si>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O23011721022024026310</t>
  </si>
  <si>
    <t>Servicio de  Alumbrado Público</t>
  </si>
  <si>
    <t>O23011721022024026310069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</si>
  <si>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</si>
  <si>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</si>
  <si>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</si>
  <si>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</si>
  <si>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</si>
  <si>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</si>
  <si>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O23011740032024027603</t>
  </si>
  <si>
    <t>Servicio de gestión de residuos sólidos en el componente de recolección, barrido y limpieza.</t>
  </si>
  <si>
    <t>O23011740032024027603023</t>
  </si>
  <si>
    <t>O23011740032024027603042</t>
  </si>
  <si>
    <t>O232020200994590</t>
  </si>
  <si>
    <t>Otros servicios de saneamiento</t>
  </si>
  <si>
    <t>O230117400320240302</t>
  </si>
  <si>
    <t>Fortalecimiento de la actividad de aprovechamiento en Bogotá D.C.</t>
  </si>
  <si>
    <t>O23011740032024030209</t>
  </si>
  <si>
    <t>Servicio de gestión de residuos sólidos en el componente de Aprovechamiento</t>
  </si>
  <si>
    <t>O23011740032024030209010</t>
  </si>
  <si>
    <t>O232020200991119</t>
  </si>
  <si>
    <t>Otros servicios de la administración pública n.c.p.</t>
  </si>
  <si>
    <t>O232020200883931</t>
  </si>
  <si>
    <t>Servicios de consultoría ambiental</t>
  </si>
  <si>
    <t>O23011740032024030209021</t>
  </si>
  <si>
    <t>O232020200881219</t>
  </si>
  <si>
    <t>Servicios de investigación básica en otras ciencias sociales y humanidades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</si>
  <si>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</si>
  <si>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</si>
  <si>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O23011740032024032003</t>
  </si>
  <si>
    <t>O23011740032024032003006</t>
  </si>
  <si>
    <t>O23011740032024032003008</t>
  </si>
  <si>
    <t>O23011740032024032003012</t>
  </si>
  <si>
    <t>O230117400320240321</t>
  </si>
  <si>
    <t>Implementación y transformación del Relleno Sanitario Doña Juana hacia un parque Tecnológico en manejo de residuos, Bogotá D.C.</t>
  </si>
  <si>
    <t>O23011740032024032102</t>
  </si>
  <si>
    <t>Servicio de gestión de residuos sólidos en el componente de disposición final.</t>
  </si>
  <si>
    <t>O23011740032024032102006</t>
  </si>
  <si>
    <t>O23011740032024032102022</t>
  </si>
  <si>
    <t>O232020200991114</t>
  </si>
  <si>
    <t>Servicios de planificación económica, social y estadística de la administración publica</t>
  </si>
  <si>
    <t>O232020200992511</t>
  </si>
  <si>
    <t>Servicios de educación superior nivel pregrado técnica profesional y tecnológica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</si>
  <si>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</si>
  <si>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</si>
  <si>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</si>
  <si>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</si>
  <si>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</si>
  <si>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</si>
  <si>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O23011745992024010713</t>
  </si>
  <si>
    <t>Servicios de apoyo para el fortalecimiento institucional para la prestación de los servicios</t>
  </si>
  <si>
    <t>O23011745992024010713023</t>
  </si>
  <si>
    <t>O232020200668014</t>
  </si>
  <si>
    <t>Servicios de gestión documental</t>
  </si>
  <si>
    <t>O232020200883111</t>
  </si>
  <si>
    <t>Servicios de consultoría en gestión estratégica</t>
  </si>
  <si>
    <t>O2320101004010102</t>
  </si>
  <si>
    <t>Muebles del tipo utilizado en la oficina</t>
  </si>
  <si>
    <t>O232020200885310</t>
  </si>
  <si>
    <t>Servicios de desinfección y exterminación</t>
  </si>
  <si>
    <t>O23201010030302</t>
  </si>
  <si>
    <t>Maquinaria de informática y sus partes, piezas y accesorios</t>
  </si>
  <si>
    <t>O232020200883611</t>
  </si>
  <si>
    <t>Servicios integrales de publicidad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</si>
  <si>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</si>
  <si>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</si>
  <si>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AGOSTO</t>
  </si>
  <si>
    <t>UNIDAD EJECUTORA: UNIDAD EJECUTORA 01</t>
  </si>
  <si>
    <t>VIGENCIA FISCAL:   2025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</si>
  <si>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</si>
  <si>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</si>
  <si>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</si>
  <si>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</si>
  <si>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</si>
  <si>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</si>
  <si>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</si>
  <si>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</si>
  <si>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</si>
  <si>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</si>
  <si>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</si>
  <si>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</si>
  <si>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</si>
  <si>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</si>
  <si>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</si>
  <si>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</si>
  <si>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</si>
  <si>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</si>
  <si>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</si>
  <si>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</si>
  <si>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</si>
  <si>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</si>
  <si>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</si>
  <si>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</si>
  <si>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</si>
  <si>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</si>
  <si>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</si>
  <si>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</si>
  <si>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O21101010010801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</si>
  <si>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</si>
  <si>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</si>
  <si>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</si>
  <si>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</si>
  <si>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</si>
  <si>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</si>
  <si>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</si>
  <si>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</si>
  <si>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</si>
  <si>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</si>
  <si>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</si>
  <si>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</si>
  <si>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O211010200101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</si>
  <si>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</si>
  <si>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</si>
  <si>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</si>
  <si>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</si>
  <si>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</si>
  <si>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</si>
  <si>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O211010200301</t>
  </si>
  <si>
    <t>Aportes de cesantías a fondos públicos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</si>
  <si>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</si>
  <si>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</si>
  <si>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</si>
  <si>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</si>
  <si>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</si>
  <si>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</si>
  <si>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</si>
  <si>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</si>
  <si>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</si>
  <si>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</si>
  <si>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</si>
  <si>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</si>
  <si>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</si>
  <si>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</si>
  <si>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</si>
  <si>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</si>
  <si>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</si>
  <si>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</si>
  <si>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</si>
  <si>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</si>
  <si>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</si>
  <si>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</si>
  <si>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</si>
  <si>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</si>
  <si>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</si>
  <si>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</si>
  <si>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</si>
  <si>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O21201010030302</t>
  </si>
  <si>
    <t>O212010100305</t>
  </si>
  <si>
    <t>Equipo y aparatos de radio, televisión y comunicaciones</t>
  </si>
  <si>
    <t>O21201010030503</t>
  </si>
  <si>
    <t>Radiorreceptores y receptores de televisión; aparatos para la grabación y reproducción de sonido y video; micrófonos, altavoces, amplificadores, etc.</t>
  </si>
  <si>
    <t>O2120101004</t>
  </si>
  <si>
    <t>Activos fijos no clasificados como maquinaria y equipo</t>
  </si>
  <si>
    <t>O212010100401</t>
  </si>
  <si>
    <t>Muebles, instrumentos musicales, artículos de deporte y antigüedades</t>
  </si>
  <si>
    <t>O21201010040101</t>
  </si>
  <si>
    <t>Muebles</t>
  </si>
  <si>
    <t>O2120101004010101</t>
  </si>
  <si>
    <t>Asientos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</si>
  <si>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</si>
  <si>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</si>
  <si>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</si>
  <si>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</si>
  <si>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</si>
  <si>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</si>
  <si>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</si>
  <si>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</si>
  <si>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</si>
  <si>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</si>
  <si>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</si>
  <si>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</si>
  <si>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</si>
  <si>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</si>
  <si>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</si>
  <si>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</si>
  <si>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</si>
  <si>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</si>
  <si>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</si>
  <si>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</si>
  <si>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O2120201002092951001</t>
  </si>
  <si>
    <t>Botas de caucho y/o plástico con puntera y/o plantilla de acero</t>
  </si>
  <si>
    <t>O212020100301</t>
  </si>
  <si>
    <t>Productos de madera, corcho, cestería y espartería</t>
  </si>
  <si>
    <t>O2120201003013143101</t>
  </si>
  <si>
    <t>Tableros de particulas de madera aglomerada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</si>
  <si>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</si>
  <si>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</si>
  <si>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</si>
  <si>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</si>
  <si>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</si>
  <si>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</si>
  <si>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</si>
  <si>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</si>
  <si>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</si>
  <si>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</si>
  <si>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</si>
  <si>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</si>
  <si>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</si>
  <si>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</si>
  <si>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</si>
  <si>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</si>
  <si>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</si>
  <si>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</si>
  <si>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</si>
  <si>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</si>
  <si>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</si>
  <si>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</si>
  <si>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</si>
  <si>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</si>
  <si>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</si>
  <si>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</si>
  <si>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O2120201003053544203</t>
  </si>
  <si>
    <t>Mezclas químicas para extintores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</si>
  <si>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</si>
  <si>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</si>
  <si>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</si>
  <si>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</si>
  <si>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</si>
  <si>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</si>
  <si>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</si>
  <si>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</si>
  <si>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</si>
  <si>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</si>
  <si>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</si>
  <si>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</si>
  <si>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</si>
  <si>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</si>
  <si>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</si>
  <si>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</si>
  <si>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</si>
  <si>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</si>
  <si>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</si>
  <si>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</si>
  <si>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</si>
  <si>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</si>
  <si>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</si>
  <si>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</si>
  <si>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</si>
  <si>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</si>
  <si>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</si>
  <si>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</si>
  <si>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</si>
  <si>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</si>
  <si>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</si>
  <si>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</si>
  <si>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</si>
  <si>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</si>
  <si>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</si>
  <si>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</si>
  <si>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</si>
  <si>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</si>
  <si>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</si>
  <si>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</si>
  <si>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</si>
  <si>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</si>
  <si>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</si>
  <si>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</si>
  <si>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</si>
  <si>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</si>
  <si>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</si>
  <si>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</si>
  <si>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</si>
  <si>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</si>
  <si>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</si>
  <si>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</si>
  <si>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</si>
  <si>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</si>
  <si>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</si>
  <si>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</si>
  <si>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</si>
  <si>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</si>
  <si>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</si>
  <si>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</si>
  <si>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</si>
  <si>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</si>
  <si>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</si>
  <si>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</si>
  <si>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</si>
  <si>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</si>
  <si>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</si>
  <si>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</si>
  <si>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</si>
  <si>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</si>
  <si>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</si>
  <si>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</si>
  <si>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</si>
  <si>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</si>
  <si>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</si>
  <si>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</si>
  <si>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</si>
  <si>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</si>
  <si>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</si>
  <si>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</si>
  <si>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</si>
  <si>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</si>
  <si>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</si>
  <si>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</si>
  <si>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</si>
  <si>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</si>
  <si>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</si>
  <si>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</si>
  <si>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</si>
  <si>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</si>
  <si>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</si>
  <si>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</si>
  <si>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</si>
  <si>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</si>
  <si>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</si>
  <si>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</si>
  <si>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</si>
  <si>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</si>
  <si>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</si>
  <si>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</si>
  <si>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</si>
  <si>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</si>
  <si>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</si>
  <si>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</si>
  <si>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</si>
  <si>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</si>
  <si>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</si>
  <si>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</si>
  <si>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</si>
  <si>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</si>
  <si>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</si>
  <si>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</si>
  <si>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</si>
  <si>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O2120202005040654621</t>
  </si>
  <si>
    <t>Servicios de fontanería y plomería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</si>
  <si>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</si>
  <si>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</si>
  <si>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</si>
  <si>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</si>
  <si>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</si>
  <si>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</si>
  <si>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</si>
  <si>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</si>
  <si>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</si>
  <si>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</si>
  <si>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</si>
  <si>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</si>
  <si>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O212020200605</t>
  </si>
  <si>
    <t>Servicios de transporte de carga</t>
  </si>
  <si>
    <t>O21202020060565115</t>
  </si>
  <si>
    <t>Servicios de mudanza de muebles domésticos y de oficina y otros menajes</t>
  </si>
  <si>
    <t>O212020200608</t>
  </si>
  <si>
    <t>Servicios postales y de mensajería</t>
  </si>
  <si>
    <t>O21202020060868014</t>
  </si>
  <si>
    <t>O21202020060868019</t>
  </si>
  <si>
    <t>Otros servicios postales n.c.p.</t>
  </si>
  <si>
    <t>O212020200662427</t>
  </si>
  <si>
    <t>Otro comercio al por menor de café, té y otras especias no realizados en establecimientos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</si>
  <si>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</si>
  <si>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</si>
  <si>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</si>
  <si>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</si>
  <si>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</si>
  <si>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</si>
  <si>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</si>
  <si>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</si>
  <si>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O212020200701030571351</t>
  </si>
  <si>
    <t>Servicios de seguros de vehículos automotores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</si>
  <si>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</si>
  <si>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</si>
  <si>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</si>
  <si>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</si>
  <si>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</si>
  <si>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</si>
  <si>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</si>
  <si>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</si>
  <si>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</si>
  <si>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O212020200703</t>
  </si>
  <si>
    <t>Servicios de arrendamiento o alquiler sin operario</t>
  </si>
  <si>
    <t>O21202020070373124</t>
  </si>
  <si>
    <t>Servicios de arrendamiento sin opción de compra de computadores sin operario</t>
  </si>
  <si>
    <t>O21202020070373311</t>
  </si>
  <si>
    <t>Derechos de uso de programas informáticos</t>
  </si>
  <si>
    <t>O21202020080282130</t>
  </si>
  <si>
    <t>Servicios de documentación y certificación jurídica</t>
  </si>
  <si>
    <t>O21202020080383121</t>
  </si>
  <si>
    <t>Servicios de relaciones públicas</t>
  </si>
  <si>
    <t>O21202020080383211</t>
  </si>
  <si>
    <t>Servicios de asesoría en arquitectura</t>
  </si>
  <si>
    <t>O21202020080383950</t>
  </si>
  <si>
    <t>Servicios de traducción e interpretación</t>
  </si>
  <si>
    <t>O21202020080484131</t>
  </si>
  <si>
    <t>Servicios móviles de voz</t>
  </si>
  <si>
    <t>O21202020080484222</t>
  </si>
  <si>
    <t>Servicios de acceso a Internet de banda ancha</t>
  </si>
  <si>
    <t>O21202020080484399</t>
  </si>
  <si>
    <t>Otros servicios de contenidos en línea (on-line) n.c.p.</t>
  </si>
  <si>
    <t>O21202020080585310</t>
  </si>
  <si>
    <t>O21202020080585961</t>
  </si>
  <si>
    <t>Servicios de organización y asistencia de convenciones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</si>
  <si>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</si>
  <si>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</si>
  <si>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</si>
  <si>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</si>
  <si>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</si>
  <si>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</si>
  <si>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</si>
  <si>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</si>
  <si>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</si>
  <si>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</si>
  <si>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O212020200902</t>
  </si>
  <si>
    <t>Servicios de educación</t>
  </si>
  <si>
    <t>O21202020090292919</t>
  </si>
  <si>
    <t>Otros tipos de servicios educativos y de formación, n.c.p.</t>
  </si>
  <si>
    <t>O21313</t>
  </si>
  <si>
    <t>Sentencias y conciliaciones</t>
  </si>
  <si>
    <t>O2131301</t>
  </si>
  <si>
    <t>Fallos nacionales</t>
  </si>
  <si>
    <t>O2131301001</t>
  </si>
  <si>
    <t>Sentencias</t>
  </si>
  <si>
    <t>SERGIO ALEJANDRO JIMENEZ GONZALEZ</t>
  </si>
  <si>
    <t>DOLLY ARIAS CASAS</t>
  </si>
  <si>
    <t>RESPONSABLE DEL PRESUPUESTO</t>
  </si>
  <si>
    <t>ORDENADOR DEL GASTO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</si>
  <si>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</si>
  <si>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</si>
  <si>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</si>
  <si>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AGOSTO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</si>
  <si>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</si>
  <si>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</si>
  <si>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</si>
  <si>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</si>
  <si>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</si>
  <si>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</si>
  <si>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</si>
  <si>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</si>
  <si>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</si>
  <si>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</si>
  <si>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</si>
  <si>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</si>
  <si>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</si>
  <si>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</si>
  <si>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</si>
  <si>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</si>
  <si>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</si>
  <si>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O110203</t>
  </si>
  <si>
    <t>Multas, sanciones e intereses de mora</t>
  </si>
  <si>
    <t>O110203001</t>
  </si>
  <si>
    <t>Multas y sanciones</t>
  </si>
  <si>
    <t>O11020300105</t>
  </si>
  <si>
    <t>Sanciones administrativas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</si>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</sst>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8" formatCode="d\/mm\/yyyy"/>
    <numFmt numFmtId="169" formatCode="h\:mm\:ss"/>
    <numFmt numFmtId="170" formatCode="#,##0.00%"/>
    <numFmt numFmtId="171" formatCode="_-* #,##0_-;\-* #,##0_-;_-* &quot;-&quot;?_-;_-@_-"/>
    <numFmt numFmtId="172" formatCode="#,##0_ ;\-#,##0\ "/>
    <numFmt numFmtId="173" formatCode="_-* #,##0.0_-;\-* #,##0.0_-;_-* &quot;-&quot;?_-;_-@_-"/>
    <numFmt numFmtId="174" formatCode="_(* #,##0_);_(* \(#,##0\);_(* &quot;-&quot;??_);_(@_)"/>
    <numFmt numFmtId="175" formatCode="_(* #,##0.0_);_(* \(#,##0.0\);_(* &quot;-&quot;??_);_(@_)"/>
    <numFmt numFmtId="176" formatCode="#,##0.00_ ;\-#,##0.00\ "/>
  </numFmts>
  <fonts count="4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color rgb="FF000000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sz val="7"/>
      <color rgb="FF000000"/>
      <name val="Arial"/>
    </font>
    <font>
      <b/>
      <sz val="7"/>
      <color rgb="FF333333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19" fillId="0" borderId="0" xfId="0" applyFont="1"/>
    <xf numFmtId="0" fontId="0" fillId="0" borderId="0" xfId="0" applyFont="1"/>
    <xf numFmtId="0" fontId="0" fillId="33" borderId="10" xfId="0" applyFont="1" applyFill="1" applyBorder="1"/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22" fillId="34" borderId="0" xfId="42" applyFont="1" applyFill="1" applyAlignment="1">
      <alignment horizontal="left" vertical="center"/>
    </xf>
    <xf numFmtId="0" fontId="23" fillId="34" borderId="0" xfId="42" applyFont="1" applyFill="1" applyAlignment="1">
      <alignment horizontal="center" vertical="top" wrapText="1"/>
    </xf>
    <xf numFmtId="0" fontId="24" fillId="34" borderId="0" xfId="42" applyFont="1" applyFill="1" applyAlignment="1">
      <alignment horizontal="left"/>
    </xf>
    <xf numFmtId="168" fontId="25" fillId="34" borderId="0" xfId="42" applyNumberFormat="1" applyFont="1" applyFill="1" applyAlignment="1">
      <alignment horizontal="right" vertical="center"/>
    </xf>
    <xf numFmtId="169" fontId="25" fillId="34" borderId="0" xfId="42" applyNumberFormat="1" applyFont="1" applyFill="1" applyAlignment="1">
      <alignment horizontal="right" vertical="center"/>
    </xf>
    <xf numFmtId="49" fontId="26" fillId="34" borderId="0" xfId="42" applyNumberFormat="1" applyFont="1" applyFill="1" applyAlignment="1">
      <alignment horizontal="left" vertical="center" wrapText="1"/>
    </xf>
    <xf numFmtId="49" fontId="27" fillId="34" borderId="11" xfId="42" applyNumberFormat="1" applyFont="1" applyFill="1" applyBorder="1" applyAlignment="1">
      <alignment horizontal="left" vertical="center"/>
    </xf>
    <xf numFmtId="0" fontId="28" fillId="34" borderId="12" xfId="42" applyFont="1" applyFill="1" applyBorder="1" applyAlignment="1">
      <alignment horizontal="center" vertical="center" wrapText="1"/>
    </xf>
    <xf numFmtId="0" fontId="28" fillId="34" borderId="12" xfId="42" applyFont="1" applyFill="1" applyBorder="1" applyAlignment="1">
      <alignment horizontal="center" vertical="center"/>
    </xf>
    <xf numFmtId="49" fontId="27" fillId="34" borderId="12" xfId="42" applyNumberFormat="1" applyFont="1" applyFill="1" applyBorder="1" applyAlignment="1">
      <alignment horizontal="left" vertical="center"/>
    </xf>
    <xf numFmtId="0" fontId="28" fillId="34" borderId="13" xfId="42" applyFont="1" applyFill="1" applyBorder="1" applyAlignment="1">
      <alignment horizontal="center" vertical="center" wrapText="1"/>
    </xf>
    <xf numFmtId="49" fontId="27" fillId="34" borderId="14" xfId="42" applyNumberFormat="1" applyFont="1" applyFill="1" applyBorder="1" applyAlignment="1">
      <alignment horizontal="left" vertical="center"/>
    </xf>
    <xf numFmtId="0" fontId="28" fillId="34" borderId="0" xfId="42" applyFont="1" applyFill="1" applyAlignment="1">
      <alignment horizontal="center" vertical="center" wrapText="1"/>
    </xf>
    <xf numFmtId="0" fontId="28" fillId="34" borderId="0" xfId="42" applyFont="1" applyFill="1" applyAlignment="1">
      <alignment horizontal="center" vertical="center"/>
    </xf>
    <xf numFmtId="49" fontId="27" fillId="34" borderId="0" xfId="42" applyNumberFormat="1" applyFont="1" applyFill="1" applyAlignment="1">
      <alignment horizontal="left" vertical="center"/>
    </xf>
    <xf numFmtId="0" fontId="28" fillId="34" borderId="15" xfId="42" applyFont="1" applyFill="1" applyBorder="1" applyAlignment="1">
      <alignment horizontal="center" vertical="center" wrapText="1"/>
    </xf>
    <xf numFmtId="49" fontId="28" fillId="34" borderId="16" xfId="42" applyNumberFormat="1" applyFont="1" applyFill="1" applyBorder="1" applyAlignment="1">
      <alignment horizontal="center" vertical="center"/>
    </xf>
    <xf numFmtId="0" fontId="28" fillId="34" borderId="16" xfId="42" applyFont="1" applyFill="1" applyBorder="1" applyAlignment="1">
      <alignment horizontal="center" vertical="center" wrapText="1"/>
    </xf>
    <xf numFmtId="0" fontId="28" fillId="34" borderId="16" xfId="42" applyFont="1" applyFill="1" applyBorder="1" applyAlignment="1">
      <alignment horizontal="center" vertical="center" wrapText="1"/>
    </xf>
    <xf numFmtId="49" fontId="29" fillId="34" borderId="17" xfId="42" applyNumberFormat="1" applyFont="1" applyFill="1" applyBorder="1" applyAlignment="1">
      <alignment horizontal="left" vertical="center" wrapText="1"/>
    </xf>
    <xf numFmtId="49" fontId="29" fillId="34" borderId="15" xfId="42" applyNumberFormat="1" applyFont="1" applyFill="1" applyBorder="1" applyAlignment="1">
      <alignment horizontal="left" vertical="center" wrapText="1"/>
    </xf>
    <xf numFmtId="3" fontId="29" fillId="34" borderId="15" xfId="42" applyNumberFormat="1" applyFont="1" applyFill="1" applyBorder="1" applyAlignment="1">
      <alignment horizontal="right"/>
    </xf>
    <xf numFmtId="170" fontId="29" fillId="34" borderId="15" xfId="42" applyNumberFormat="1" applyFont="1" applyFill="1" applyBorder="1" applyAlignment="1">
      <alignment horizontal="right"/>
    </xf>
    <xf numFmtId="49" fontId="29" fillId="34" borderId="18" xfId="42" applyNumberFormat="1" applyFont="1" applyFill="1" applyBorder="1" applyAlignment="1">
      <alignment horizontal="left" vertical="center" wrapText="1"/>
    </xf>
    <xf numFmtId="49" fontId="29" fillId="34" borderId="19" xfId="42" applyNumberFormat="1" applyFont="1" applyFill="1" applyBorder="1" applyAlignment="1">
      <alignment horizontal="left" vertical="center" wrapText="1"/>
    </xf>
    <xf numFmtId="3" fontId="29" fillId="34" borderId="19" xfId="42" applyNumberFormat="1" applyFont="1" applyFill="1" applyBorder="1" applyAlignment="1">
      <alignment horizontal="right"/>
    </xf>
    <xf numFmtId="170" fontId="29" fillId="34" borderId="19" xfId="42" applyNumberFormat="1" applyFont="1" applyFill="1" applyBorder="1" applyAlignment="1">
      <alignment horizontal="right"/>
    </xf>
    <xf numFmtId="49" fontId="30" fillId="34" borderId="20" xfId="42" applyNumberFormat="1" applyFont="1" applyFill="1" applyBorder="1" applyAlignment="1">
      <alignment horizontal="left"/>
    </xf>
    <xf numFmtId="49" fontId="24" fillId="34" borderId="0" xfId="42" applyNumberFormat="1" applyFont="1" applyFill="1" applyAlignment="1">
      <alignment horizontal="center" vertical="center"/>
    </xf>
    <xf numFmtId="49" fontId="31" fillId="34" borderId="0" xfId="42" applyNumberFormat="1" applyFont="1" applyFill="1" applyAlignment="1">
      <alignment horizontal="center" vertical="center"/>
    </xf>
    <xf numFmtId="0" fontId="21" fillId="0" borderId="0" xfId="42"/>
    <xf numFmtId="49" fontId="28" fillId="34" borderId="11" xfId="42" applyNumberFormat="1" applyFont="1" applyFill="1" applyBorder="1" applyAlignment="1">
      <alignment horizontal="left"/>
    </xf>
    <xf numFmtId="49" fontId="28" fillId="34" borderId="13" xfId="42" applyNumberFormat="1" applyFont="1" applyFill="1" applyBorder="1" applyAlignment="1">
      <alignment horizontal="left"/>
    </xf>
    <xf numFmtId="49" fontId="28" fillId="34" borderId="21" xfId="42" applyNumberFormat="1" applyFont="1" applyFill="1" applyBorder="1" applyAlignment="1">
      <alignment horizontal="left"/>
    </xf>
    <xf numFmtId="49" fontId="28" fillId="34" borderId="19" xfId="42" applyNumberFormat="1" applyFont="1" applyFill="1" applyBorder="1" applyAlignment="1">
      <alignment horizontal="left"/>
    </xf>
    <xf numFmtId="49" fontId="28" fillId="34" borderId="16" xfId="42" applyNumberFormat="1" applyFont="1" applyFill="1" applyBorder="1" applyAlignment="1">
      <alignment horizontal="center"/>
    </xf>
    <xf numFmtId="0" fontId="28" fillId="34" borderId="16" xfId="42" applyFont="1" applyFill="1" applyBorder="1" applyAlignment="1">
      <alignment horizontal="center" wrapText="1"/>
    </xf>
    <xf numFmtId="49" fontId="29" fillId="35" borderId="17" xfId="42" applyNumberFormat="1" applyFont="1" applyFill="1" applyBorder="1" applyAlignment="1">
      <alignment horizontal="left" vertical="center"/>
    </xf>
    <xf numFmtId="49" fontId="32" fillId="34" borderId="17" xfId="42" applyNumberFormat="1" applyFont="1" applyFill="1" applyBorder="1" applyAlignment="1">
      <alignment horizontal="left" vertical="center" wrapText="1"/>
    </xf>
    <xf numFmtId="3" fontId="29" fillId="35" borderId="17" xfId="42" applyNumberFormat="1" applyFont="1" applyFill="1" applyBorder="1" applyAlignment="1">
      <alignment horizontal="right" vertical="center" wrapText="1"/>
    </xf>
    <xf numFmtId="170" fontId="29" fillId="35" borderId="17" xfId="42" applyNumberFormat="1" applyFont="1" applyFill="1" applyBorder="1" applyAlignment="1">
      <alignment horizontal="right" vertical="center" wrapText="1"/>
    </xf>
    <xf numFmtId="49" fontId="29" fillId="34" borderId="17" xfId="42" applyNumberFormat="1" applyFont="1" applyFill="1" applyBorder="1" applyAlignment="1">
      <alignment horizontal="left" vertical="center"/>
    </xf>
    <xf numFmtId="3" fontId="29" fillId="34" borderId="17" xfId="42" applyNumberFormat="1" applyFont="1" applyFill="1" applyBorder="1" applyAlignment="1">
      <alignment horizontal="right" vertical="center" wrapText="1"/>
    </xf>
    <xf numFmtId="170" fontId="29" fillId="34" borderId="17" xfId="42" applyNumberFormat="1" applyFont="1" applyFill="1" applyBorder="1" applyAlignment="1">
      <alignment horizontal="right" vertical="center" wrapText="1"/>
    </xf>
    <xf numFmtId="49" fontId="25" fillId="34" borderId="16" xfId="42" applyNumberFormat="1" applyFont="1" applyFill="1" applyBorder="1" applyAlignment="1">
      <alignment horizontal="center"/>
    </xf>
    <xf numFmtId="3" fontId="33" fillId="34" borderId="16" xfId="42" applyNumberFormat="1" applyFont="1" applyFill="1" applyBorder="1" applyAlignment="1">
      <alignment horizontal="right" vertical="center" wrapText="1"/>
    </xf>
    <xf numFmtId="170" fontId="29" fillId="34" borderId="16" xfId="42" applyNumberFormat="1" applyFont="1" applyFill="1" applyBorder="1" applyAlignment="1">
      <alignment horizontal="right" vertical="center" wrapText="1"/>
    </xf>
    <xf numFmtId="49" fontId="32" fillId="34" borderId="17" xfId="42" applyNumberFormat="1" applyFont="1" applyFill="1" applyBorder="1" applyAlignment="1">
      <alignment horizontal="left" vertical="center"/>
    </xf>
    <xf numFmtId="3" fontId="29" fillId="35" borderId="17" xfId="42" applyNumberFormat="1" applyFont="1" applyFill="1" applyBorder="1" applyAlignment="1">
      <alignment horizontal="right" vertical="center"/>
    </xf>
    <xf numFmtId="3" fontId="32" fillId="34" borderId="17" xfId="42" applyNumberFormat="1" applyFont="1" applyFill="1" applyBorder="1" applyAlignment="1">
      <alignment horizontal="right" vertical="center"/>
    </xf>
    <xf numFmtId="170" fontId="29" fillId="35" borderId="17" xfId="42" applyNumberFormat="1" applyFont="1" applyFill="1" applyBorder="1" applyAlignment="1">
      <alignment horizontal="right" vertical="center"/>
    </xf>
    <xf numFmtId="3" fontId="29" fillId="35" borderId="17" xfId="42" applyNumberFormat="1" applyFont="1" applyFill="1" applyBorder="1" applyAlignment="1">
      <alignment horizontal="right" vertical="center"/>
    </xf>
    <xf numFmtId="3" fontId="29" fillId="34" borderId="17" xfId="42" applyNumberFormat="1" applyFont="1" applyFill="1" applyBorder="1" applyAlignment="1">
      <alignment horizontal="right" vertical="center"/>
    </xf>
    <xf numFmtId="170" fontId="29" fillId="34" borderId="17" xfId="42" applyNumberFormat="1" applyFont="1" applyFill="1" applyBorder="1" applyAlignment="1">
      <alignment horizontal="right" vertical="center"/>
    </xf>
    <xf numFmtId="3" fontId="29" fillId="34" borderId="17" xfId="42" applyNumberFormat="1" applyFont="1" applyFill="1" applyBorder="1" applyAlignment="1">
      <alignment horizontal="right" vertical="center"/>
    </xf>
    <xf numFmtId="49" fontId="25" fillId="34" borderId="16" xfId="42" applyNumberFormat="1" applyFont="1" applyFill="1" applyBorder="1" applyAlignment="1">
      <alignment horizontal="center" vertical="center"/>
    </xf>
    <xf numFmtId="3" fontId="33" fillId="34" borderId="16" xfId="42" applyNumberFormat="1" applyFont="1" applyFill="1" applyBorder="1" applyAlignment="1">
      <alignment horizontal="right" vertical="center"/>
    </xf>
    <xf numFmtId="3" fontId="28" fillId="34" borderId="16" xfId="42" applyNumberFormat="1" applyFont="1" applyFill="1" applyBorder="1" applyAlignment="1">
      <alignment horizontal="right" vertical="center"/>
    </xf>
    <xf numFmtId="170" fontId="33" fillId="34" borderId="16" xfId="42" applyNumberFormat="1" applyFont="1" applyFill="1" applyBorder="1" applyAlignment="1">
      <alignment horizontal="right" vertical="center"/>
    </xf>
    <xf numFmtId="3" fontId="33" fillId="34" borderId="16" xfId="42" applyNumberFormat="1" applyFont="1" applyFill="1" applyBorder="1" applyAlignment="1">
      <alignment horizontal="right" vertical="center"/>
    </xf>
    <xf numFmtId="49" fontId="25" fillId="35" borderId="16" xfId="42" applyNumberFormat="1" applyFont="1" applyFill="1" applyBorder="1" applyAlignment="1">
      <alignment horizontal="center"/>
    </xf>
    <xf numFmtId="3" fontId="28" fillId="34" borderId="16" xfId="42" applyNumberFormat="1" applyFont="1" applyFill="1" applyBorder="1" applyAlignment="1">
      <alignment horizontal="right" vertical="center" wrapText="1"/>
    </xf>
    <xf numFmtId="170" fontId="28" fillId="34" borderId="16" xfId="42" applyNumberFormat="1" applyFont="1" applyFill="1" applyBorder="1" applyAlignment="1">
      <alignment horizontal="right" vertical="center" wrapText="1"/>
    </xf>
    <xf numFmtId="49" fontId="24" fillId="34" borderId="0" xfId="42" applyNumberFormat="1" applyFont="1" applyFill="1" applyAlignment="1">
      <alignment horizontal="center"/>
    </xf>
    <xf numFmtId="49" fontId="31" fillId="34" borderId="0" xfId="42" applyNumberFormat="1" applyFont="1" applyFill="1" applyAlignment="1">
      <alignment horizontal="center"/>
    </xf>
    <xf numFmtId="0" fontId="34" fillId="0" borderId="0" xfId="44" applyFont="1"/>
    <xf numFmtId="0" fontId="1" fillId="0" borderId="0" xfId="44"/>
    <xf numFmtId="0" fontId="20" fillId="0" borderId="0" xfId="44" applyFont="1"/>
    <xf numFmtId="3" fontId="20" fillId="0" borderId="0" xfId="44" applyNumberFormat="1" applyFont="1"/>
    <xf numFmtId="4" fontId="20" fillId="0" borderId="0" xfId="44" applyNumberFormat="1" applyFont="1"/>
    <xf numFmtId="3" fontId="1" fillId="0" borderId="0" xfId="44" applyNumberFormat="1"/>
    <xf numFmtId="49" fontId="17" fillId="0" borderId="0" xfId="44" applyNumberFormat="1" applyFont="1"/>
    <xf numFmtId="49" fontId="1" fillId="0" borderId="0" xfId="44" applyNumberFormat="1"/>
    <xf numFmtId="0" fontId="34" fillId="0" borderId="0" xfId="44" quotePrefix="1" applyFont="1" applyAlignment="1">
      <alignment horizontal="left"/>
    </xf>
    <xf numFmtId="0" fontId="1" fillId="0" borderId="10" xfId="44" applyBorder="1"/>
    <xf numFmtId="49" fontId="17" fillId="0" borderId="10" xfId="44" applyNumberFormat="1" applyFont="1" applyBorder="1"/>
    <xf numFmtId="0" fontId="20" fillId="0" borderId="10" xfId="44" applyFont="1" applyBorder="1"/>
    <xf numFmtId="3" fontId="20" fillId="0" borderId="10" xfId="44" applyNumberFormat="1" applyFont="1" applyBorder="1"/>
    <xf numFmtId="4" fontId="20" fillId="0" borderId="10" xfId="44" applyNumberFormat="1" applyFont="1" applyBorder="1"/>
    <xf numFmtId="49" fontId="1" fillId="0" borderId="10" xfId="44" applyNumberFormat="1" applyBorder="1"/>
    <xf numFmtId="0" fontId="17" fillId="0" borderId="10" xfId="44" applyFont="1" applyBorder="1"/>
    <xf numFmtId="49" fontId="1" fillId="36" borderId="10" xfId="44" applyNumberFormat="1" applyFill="1" applyBorder="1"/>
    <xf numFmtId="0" fontId="1" fillId="36" borderId="10" xfId="44" applyFill="1" applyBorder="1"/>
    <xf numFmtId="49" fontId="17" fillId="37" borderId="10" xfId="44" applyNumberFormat="1" applyFont="1" applyFill="1" applyBorder="1"/>
    <xf numFmtId="0" fontId="17" fillId="37" borderId="10" xfId="44" applyFont="1" applyFill="1" applyBorder="1"/>
    <xf numFmtId="171" fontId="35" fillId="37" borderId="10" xfId="44" applyNumberFormat="1" applyFont="1" applyFill="1" applyBorder="1"/>
    <xf numFmtId="3" fontId="35" fillId="37" borderId="10" xfId="44" applyNumberFormat="1" applyFont="1" applyFill="1" applyBorder="1"/>
    <xf numFmtId="172" fontId="35" fillId="37" borderId="10" xfId="44" applyNumberFormat="1" applyFont="1" applyFill="1" applyBorder="1" applyAlignment="1">
      <alignment horizontal="right"/>
    </xf>
    <xf numFmtId="173" fontId="35" fillId="37" borderId="10" xfId="44" applyNumberFormat="1" applyFont="1" applyFill="1" applyBorder="1"/>
    <xf numFmtId="3" fontId="35" fillId="37" borderId="10" xfId="45" applyNumberFormat="1" applyFont="1" applyFill="1" applyBorder="1"/>
    <xf numFmtId="4" fontId="35" fillId="37" borderId="10" xfId="46" applyNumberFormat="1" applyFont="1" applyFill="1" applyBorder="1"/>
    <xf numFmtId="0" fontId="35" fillId="0" borderId="0" xfId="44" applyFont="1"/>
    <xf numFmtId="0" fontId="17" fillId="0" borderId="0" xfId="44" applyFont="1"/>
    <xf numFmtId="49" fontId="1" fillId="37" borderId="10" xfId="44" applyNumberFormat="1" applyFill="1" applyBorder="1"/>
    <xf numFmtId="0" fontId="1" fillId="37" borderId="10" xfId="44" applyFill="1" applyBorder="1"/>
    <xf numFmtId="171" fontId="20" fillId="37" borderId="10" xfId="44" applyNumberFormat="1" applyFont="1" applyFill="1" applyBorder="1"/>
    <xf numFmtId="3" fontId="20" fillId="37" borderId="10" xfId="44" applyNumberFormat="1" applyFont="1" applyFill="1" applyBorder="1"/>
    <xf numFmtId="172" fontId="20" fillId="37" borderId="10" xfId="44" applyNumberFormat="1" applyFont="1" applyFill="1" applyBorder="1" applyAlignment="1">
      <alignment horizontal="right"/>
    </xf>
    <xf numFmtId="173" fontId="20" fillId="37" borderId="10" xfId="44" applyNumberFormat="1" applyFont="1" applyFill="1" applyBorder="1"/>
    <xf numFmtId="3" fontId="20" fillId="37" borderId="10" xfId="45" applyNumberFormat="1" applyFont="1" applyFill="1" applyBorder="1"/>
    <xf numFmtId="4" fontId="20" fillId="37" borderId="10" xfId="46" applyNumberFormat="1" applyFont="1" applyFill="1" applyBorder="1"/>
    <xf numFmtId="49" fontId="37" fillId="37" borderId="10" xfId="44" applyNumberFormat="1" applyFont="1" applyFill="1" applyBorder="1"/>
    <xf numFmtId="0" fontId="37" fillId="37" borderId="10" xfId="44" applyFont="1" applyFill="1" applyBorder="1"/>
    <xf numFmtId="171" fontId="38" fillId="37" borderId="10" xfId="44" applyNumberFormat="1" applyFont="1" applyFill="1" applyBorder="1"/>
    <xf numFmtId="3" fontId="38" fillId="37" borderId="10" xfId="44" applyNumberFormat="1" applyFont="1" applyFill="1" applyBorder="1"/>
    <xf numFmtId="3" fontId="38" fillId="37" borderId="10" xfId="44" applyNumberFormat="1" applyFont="1" applyFill="1" applyBorder="1" applyAlignment="1">
      <alignment horizontal="right"/>
    </xf>
    <xf numFmtId="3" fontId="38" fillId="37" borderId="10" xfId="45" applyNumberFormat="1" applyFont="1" applyFill="1" applyBorder="1"/>
    <xf numFmtId="174" fontId="39" fillId="0" borderId="0" xfId="44" applyNumberFormat="1" applyFont="1"/>
    <xf numFmtId="174" fontId="40" fillId="0" borderId="0" xfId="44" applyNumberFormat="1" applyFont="1"/>
    <xf numFmtId="0" fontId="17" fillId="37" borderId="10" xfId="44" applyFont="1" applyFill="1" applyBorder="1" applyAlignment="1">
      <alignment vertical="center"/>
    </xf>
    <xf numFmtId="3" fontId="20" fillId="37" borderId="10" xfId="44" applyNumberFormat="1" applyFont="1" applyFill="1" applyBorder="1" applyAlignment="1">
      <alignment horizontal="right"/>
    </xf>
    <xf numFmtId="4" fontId="20" fillId="37" borderId="10" xfId="44" applyNumberFormat="1" applyFont="1" applyFill="1" applyBorder="1"/>
    <xf numFmtId="3" fontId="35" fillId="37" borderId="10" xfId="44" applyNumberFormat="1" applyFont="1" applyFill="1" applyBorder="1" applyAlignment="1">
      <alignment horizontal="right"/>
    </xf>
    <xf numFmtId="171" fontId="17" fillId="37" borderId="10" xfId="44" applyNumberFormat="1" applyFont="1" applyFill="1" applyBorder="1"/>
    <xf numFmtId="0" fontId="41" fillId="37" borderId="10" xfId="44" applyFont="1" applyFill="1" applyBorder="1"/>
    <xf numFmtId="175" fontId="38" fillId="37" borderId="10" xfId="44" applyNumberFormat="1" applyFont="1" applyFill="1" applyBorder="1"/>
    <xf numFmtId="174" fontId="38" fillId="37" borderId="10" xfId="44" applyNumberFormat="1" applyFont="1" applyFill="1" applyBorder="1"/>
    <xf numFmtId="4" fontId="38" fillId="37" borderId="10" xfId="46" applyNumberFormat="1" applyFont="1" applyFill="1" applyBorder="1"/>
    <xf numFmtId="171" fontId="20" fillId="0" borderId="0" xfId="44" applyNumberFormat="1" applyFont="1"/>
    <xf numFmtId="3" fontId="39" fillId="0" borderId="22" xfId="44" applyNumberFormat="1" applyFont="1" applyBorder="1" applyAlignment="1">
      <alignment horizontal="right"/>
    </xf>
    <xf numFmtId="174" fontId="40" fillId="37" borderId="10" xfId="44" applyNumberFormat="1" applyFont="1" applyFill="1" applyBorder="1"/>
    <xf numFmtId="175" fontId="35" fillId="37" borderId="10" xfId="44" applyNumberFormat="1" applyFont="1" applyFill="1" applyBorder="1"/>
    <xf numFmtId="174" fontId="35" fillId="37" borderId="10" xfId="44" applyNumberFormat="1" applyFont="1" applyFill="1" applyBorder="1"/>
    <xf numFmtId="4" fontId="35" fillId="0" borderId="0" xfId="44" applyNumberFormat="1" applyFont="1"/>
    <xf numFmtId="4" fontId="35" fillId="37" borderId="10" xfId="44" applyNumberFormat="1" applyFont="1" applyFill="1" applyBorder="1"/>
    <xf numFmtId="176" fontId="20" fillId="0" borderId="0" xfId="47" applyNumberFormat="1" applyFont="1"/>
    <xf numFmtId="173" fontId="20" fillId="0" borderId="0" xfId="44" applyNumberFormat="1" applyFont="1"/>
    <xf numFmtId="0" fontId="34" fillId="0" borderId="23" xfId="44" quotePrefix="1" applyFont="1" applyBorder="1" applyAlignment="1">
      <alignment horizontal="center" wrapText="1"/>
    </xf>
    <xf numFmtId="0" fontId="34" fillId="0" borderId="23" xfId="44" quotePrefix="1" applyFont="1" applyBorder="1" applyAlignment="1">
      <alignment horizontal="center"/>
    </xf>
    <xf numFmtId="0" fontId="34" fillId="0" borderId="0" xfId="44" applyFont="1" applyAlignment="1">
      <alignment horizontal="center" vertical="center"/>
    </xf>
    <xf numFmtId="0" fontId="34" fillId="0" borderId="0" xfId="44" applyFont="1" applyAlignment="1">
      <alignment horizontal="center"/>
    </xf>
    <xf numFmtId="0" fontId="17" fillId="38" borderId="10" xfId="44" applyFont="1" applyFill="1" applyBorder="1" applyAlignment="1">
      <alignment vertical="center"/>
    </xf>
    <xf numFmtId="0" fontId="35" fillId="38" borderId="10" xfId="44" applyFont="1" applyFill="1" applyBorder="1" applyAlignment="1">
      <alignment horizontal="center" vertical="center" wrapText="1"/>
    </xf>
    <xf numFmtId="3" fontId="35" fillId="38" borderId="10" xfId="44" applyNumberFormat="1" applyFont="1" applyFill="1" applyBorder="1" applyAlignment="1">
      <alignment horizontal="center" vertical="center" wrapText="1"/>
    </xf>
    <xf numFmtId="3" fontId="35" fillId="38" borderId="10" xfId="44" quotePrefix="1" applyNumberFormat="1" applyFont="1" applyFill="1" applyBorder="1" applyAlignment="1">
      <alignment horizontal="center" vertical="center" wrapText="1"/>
    </xf>
    <xf numFmtId="4" fontId="35" fillId="38" borderId="10" xfId="44" applyNumberFormat="1" applyFont="1" applyFill="1" applyBorder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47" xr:uid="{BA5DF423-9EA8-49CC-BC57-E76F4A342D6D}"/>
    <cellStyle name="Millares 2" xfId="45" xr:uid="{4F9601B4-B98B-4F6A-8D0D-C7A691779342}"/>
    <cellStyle name="Neutral" xfId="8" builtinId="28" customBuiltin="1"/>
    <cellStyle name="Normal" xfId="0" builtinId="0"/>
    <cellStyle name="Normal 2" xfId="42" xr:uid="{BCD96AFA-07F5-4520-8D87-4B44CDB43276}"/>
    <cellStyle name="Normal 3" xfId="43" xr:uid="{9FB7FA70-2960-46A3-A83B-31EDFE10762E}"/>
    <cellStyle name="Normal 4" xfId="44" xr:uid="{BFA5DB44-846C-46CC-A4C4-651D6AB3DB9C}"/>
    <cellStyle name="Notas" xfId="15" builtinId="10" customBuiltin="1"/>
    <cellStyle name="Porcentaje 2" xfId="46" xr:uid="{3DA0F044-C970-4EA7-B901-FC79797ACAB7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BF8CF5D3-D44D-41D7-A809-865616CEB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5255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8AC60-A725-4167-99F8-ACEDDF136B4A}">
  <dimension ref="A1:M47"/>
  <sheetViews>
    <sheetView zoomScale="76" zoomScaleNormal="76" workbookViewId="0">
      <selection activeCell="B10" sqref="B10"/>
    </sheetView>
  </sheetViews>
  <sheetFormatPr baseColWidth="10" defaultRowHeight="12.5" x14ac:dyDescent="0.25"/>
  <cols>
    <col min="1" max="1" width="14" style="35" customWidth="1"/>
    <col min="2" max="2" width="33.81640625" style="35" customWidth="1"/>
    <col min="3" max="3" width="14.7265625" style="35" customWidth="1"/>
    <col min="4" max="5" width="13" style="35" customWidth="1"/>
    <col min="6" max="6" width="14.90625" style="35" customWidth="1"/>
    <col min="7" max="7" width="14.36328125" style="35" customWidth="1"/>
    <col min="8" max="8" width="15.1796875" style="35" customWidth="1"/>
    <col min="9" max="9" width="7.7265625" style="35" customWidth="1"/>
    <col min="10" max="10" width="16.36328125" style="35" customWidth="1"/>
    <col min="11" max="12" width="13" style="35" customWidth="1"/>
    <col min="13" max="16384" width="10.90625" style="35"/>
  </cols>
  <sheetData>
    <row r="1" spans="1:12" s="7" customFormat="1" ht="3.75" customHeight="1" x14ac:dyDescent="0.25"/>
    <row r="2" spans="1:12" s="7" customFormat="1" ht="5.9" customHeight="1" x14ac:dyDescent="0.25">
      <c r="A2" s="10"/>
    </row>
    <row r="3" spans="1:12" s="7" customFormat="1" ht="21.25" customHeight="1" x14ac:dyDescent="0.25">
      <c r="A3" s="36" t="s">
        <v>674</v>
      </c>
      <c r="B3" s="36"/>
      <c r="C3" s="36"/>
      <c r="D3" s="36"/>
      <c r="E3" s="36"/>
      <c r="F3" s="36"/>
      <c r="G3" s="36"/>
      <c r="H3" s="36"/>
      <c r="I3" s="36"/>
      <c r="J3" s="37" t="s">
        <v>675</v>
      </c>
      <c r="K3" s="37"/>
      <c r="L3" s="37"/>
    </row>
    <row r="4" spans="1:12" s="7" customFormat="1" ht="21.25" customHeight="1" x14ac:dyDescent="0.25">
      <c r="A4" s="38" t="s">
        <v>676</v>
      </c>
      <c r="B4" s="38"/>
      <c r="C4" s="38"/>
      <c r="D4" s="38"/>
      <c r="E4" s="38"/>
      <c r="F4" s="38"/>
      <c r="G4" s="38"/>
      <c r="H4" s="38"/>
      <c r="I4" s="38"/>
      <c r="J4" s="39" t="s">
        <v>677</v>
      </c>
      <c r="K4" s="39"/>
      <c r="L4" s="39"/>
    </row>
    <row r="5" spans="1:12" s="7" customFormat="1" ht="22.4" customHeight="1" x14ac:dyDescent="0.25">
      <c r="A5" s="40" t="s">
        <v>326</v>
      </c>
      <c r="B5" s="40"/>
      <c r="C5" s="22" t="s">
        <v>678</v>
      </c>
      <c r="D5" s="40" t="s">
        <v>335</v>
      </c>
      <c r="E5" s="40"/>
      <c r="F5" s="22" t="s">
        <v>679</v>
      </c>
      <c r="G5" s="40" t="s">
        <v>680</v>
      </c>
      <c r="H5" s="40"/>
      <c r="I5" s="22" t="s">
        <v>681</v>
      </c>
      <c r="J5" s="22" t="s">
        <v>682</v>
      </c>
      <c r="K5" s="22" t="s">
        <v>683</v>
      </c>
      <c r="L5" s="22" t="s">
        <v>684</v>
      </c>
    </row>
    <row r="6" spans="1:12" s="7" customFormat="1" ht="32.5" customHeight="1" x14ac:dyDescent="0.25">
      <c r="A6" s="41" t="s">
        <v>332</v>
      </c>
      <c r="B6" s="41" t="s">
        <v>333</v>
      </c>
      <c r="C6" s="22"/>
      <c r="D6" s="41" t="s">
        <v>685</v>
      </c>
      <c r="E6" s="41" t="s">
        <v>686</v>
      </c>
      <c r="F6" s="22"/>
      <c r="G6" s="23" t="s">
        <v>687</v>
      </c>
      <c r="H6" s="23" t="s">
        <v>688</v>
      </c>
      <c r="I6" s="22"/>
      <c r="J6" s="22"/>
      <c r="K6" s="22"/>
      <c r="L6" s="22"/>
    </row>
    <row r="7" spans="1:12" s="7" customFormat="1" ht="18.149999999999999" customHeight="1" x14ac:dyDescent="0.25">
      <c r="A7" s="42" t="s">
        <v>689</v>
      </c>
      <c r="B7" s="43" t="s">
        <v>690</v>
      </c>
      <c r="C7" s="44">
        <v>31269834000</v>
      </c>
      <c r="D7" s="44">
        <v>0</v>
      </c>
      <c r="E7" s="44">
        <v>0</v>
      </c>
      <c r="F7" s="44">
        <v>31269834000</v>
      </c>
      <c r="G7" s="44">
        <v>3935409</v>
      </c>
      <c r="H7" s="44">
        <v>29256818522</v>
      </c>
      <c r="I7" s="45">
        <v>0.93562436314820197</v>
      </c>
      <c r="J7" s="44">
        <v>2013015478</v>
      </c>
      <c r="K7" s="44">
        <v>0</v>
      </c>
      <c r="L7" s="44">
        <v>29256818522</v>
      </c>
    </row>
    <row r="8" spans="1:12" s="7" customFormat="1" ht="18.149999999999999" customHeight="1" x14ac:dyDescent="0.25">
      <c r="A8" s="46" t="s">
        <v>691</v>
      </c>
      <c r="B8" s="43" t="s">
        <v>692</v>
      </c>
      <c r="C8" s="47">
        <v>2526200000</v>
      </c>
      <c r="D8" s="47">
        <v>0</v>
      </c>
      <c r="E8" s="47">
        <v>0</v>
      </c>
      <c r="F8" s="47">
        <v>2526200000</v>
      </c>
      <c r="G8" s="47">
        <v>3925912</v>
      </c>
      <c r="H8" s="47">
        <v>512873575</v>
      </c>
      <c r="I8" s="48">
        <v>0.203021761934922</v>
      </c>
      <c r="J8" s="47">
        <v>2013326425</v>
      </c>
      <c r="K8" s="47">
        <v>0</v>
      </c>
      <c r="L8" s="47">
        <v>512873575</v>
      </c>
    </row>
    <row r="9" spans="1:12" s="7" customFormat="1" ht="18.149999999999999" customHeight="1" x14ac:dyDescent="0.25">
      <c r="A9" s="42" t="s">
        <v>693</v>
      </c>
      <c r="B9" s="43" t="s">
        <v>694</v>
      </c>
      <c r="C9" s="44">
        <v>2526200000</v>
      </c>
      <c r="D9" s="44">
        <v>0</v>
      </c>
      <c r="E9" s="44">
        <v>0</v>
      </c>
      <c r="F9" s="44">
        <v>2526200000</v>
      </c>
      <c r="G9" s="44">
        <v>3925912</v>
      </c>
      <c r="H9" s="44">
        <v>512873575</v>
      </c>
      <c r="I9" s="45">
        <v>0.203021761934922</v>
      </c>
      <c r="J9" s="44">
        <v>2013326425</v>
      </c>
      <c r="K9" s="44">
        <v>0</v>
      </c>
      <c r="L9" s="44">
        <v>512873575</v>
      </c>
    </row>
    <row r="10" spans="1:12" s="7" customFormat="1" ht="18.149999999999999" customHeight="1" x14ac:dyDescent="0.25">
      <c r="A10" s="46" t="s">
        <v>695</v>
      </c>
      <c r="B10" s="43" t="s">
        <v>696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301320000</v>
      </c>
      <c r="I10" s="48">
        <v>0</v>
      </c>
      <c r="J10" s="47">
        <v>-301320000</v>
      </c>
      <c r="K10" s="47">
        <v>0</v>
      </c>
      <c r="L10" s="47">
        <v>301320000</v>
      </c>
    </row>
    <row r="11" spans="1:12" s="7" customFormat="1" ht="18.149999999999999" customHeight="1" x14ac:dyDescent="0.25">
      <c r="A11" s="42" t="s">
        <v>697</v>
      </c>
      <c r="B11" s="43" t="s">
        <v>698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301320000</v>
      </c>
      <c r="I11" s="45">
        <v>0</v>
      </c>
      <c r="J11" s="44">
        <v>-301320000</v>
      </c>
      <c r="K11" s="44">
        <v>0</v>
      </c>
      <c r="L11" s="44">
        <v>301320000</v>
      </c>
    </row>
    <row r="12" spans="1:12" s="7" customFormat="1" ht="18.149999999999999" customHeight="1" x14ac:dyDescent="0.25">
      <c r="A12" s="46" t="s">
        <v>699</v>
      </c>
      <c r="B12" s="43" t="s">
        <v>700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301320000</v>
      </c>
      <c r="I12" s="48">
        <v>0</v>
      </c>
      <c r="J12" s="47">
        <v>-301320000</v>
      </c>
      <c r="K12" s="47">
        <v>0</v>
      </c>
      <c r="L12" s="47">
        <v>301320000</v>
      </c>
    </row>
    <row r="13" spans="1:12" s="7" customFormat="1" ht="18.149999999999999" customHeight="1" x14ac:dyDescent="0.25">
      <c r="A13" s="42" t="s">
        <v>701</v>
      </c>
      <c r="B13" s="43" t="s">
        <v>702</v>
      </c>
      <c r="C13" s="44">
        <v>2526200000</v>
      </c>
      <c r="D13" s="44">
        <v>0</v>
      </c>
      <c r="E13" s="44">
        <v>0</v>
      </c>
      <c r="F13" s="44">
        <v>2526200000</v>
      </c>
      <c r="G13" s="44">
        <v>3925912</v>
      </c>
      <c r="H13" s="44">
        <v>211553575</v>
      </c>
      <c r="I13" s="45">
        <v>8.37437950281055E-2</v>
      </c>
      <c r="J13" s="44">
        <v>2314646425</v>
      </c>
      <c r="K13" s="44">
        <v>0</v>
      </c>
      <c r="L13" s="44">
        <v>211553575</v>
      </c>
    </row>
    <row r="14" spans="1:12" s="7" customFormat="1" ht="18.149999999999999" customHeight="1" x14ac:dyDescent="0.25">
      <c r="A14" s="46" t="s">
        <v>703</v>
      </c>
      <c r="B14" s="43" t="s">
        <v>704</v>
      </c>
      <c r="C14" s="47">
        <v>2526200000</v>
      </c>
      <c r="D14" s="47">
        <v>0</v>
      </c>
      <c r="E14" s="47">
        <v>0</v>
      </c>
      <c r="F14" s="47">
        <v>2526200000</v>
      </c>
      <c r="G14" s="47">
        <v>3925912</v>
      </c>
      <c r="H14" s="47">
        <v>211553575</v>
      </c>
      <c r="I14" s="48">
        <v>8.37437950281055E-2</v>
      </c>
      <c r="J14" s="47">
        <v>2314646425</v>
      </c>
      <c r="K14" s="47">
        <v>0</v>
      </c>
      <c r="L14" s="47">
        <v>211553575</v>
      </c>
    </row>
    <row r="15" spans="1:12" s="7" customFormat="1" ht="18.149999999999999" customHeight="1" x14ac:dyDescent="0.25">
      <c r="A15" s="42" t="s">
        <v>705</v>
      </c>
      <c r="B15" s="43" t="s">
        <v>706</v>
      </c>
      <c r="C15" s="44">
        <v>2526200000</v>
      </c>
      <c r="D15" s="44">
        <v>0</v>
      </c>
      <c r="E15" s="44">
        <v>0</v>
      </c>
      <c r="F15" s="44">
        <v>2526200000</v>
      </c>
      <c r="G15" s="44">
        <v>1259858</v>
      </c>
      <c r="H15" s="44">
        <v>187921965</v>
      </c>
      <c r="I15" s="45">
        <v>7.4389187316918695E-2</v>
      </c>
      <c r="J15" s="44">
        <v>2338278035</v>
      </c>
      <c r="K15" s="44">
        <v>0</v>
      </c>
      <c r="L15" s="44">
        <v>187921965</v>
      </c>
    </row>
    <row r="16" spans="1:12" s="7" customFormat="1" ht="25.5" customHeight="1" x14ac:dyDescent="0.25">
      <c r="A16" s="46" t="s">
        <v>707</v>
      </c>
      <c r="B16" s="43" t="s">
        <v>708</v>
      </c>
      <c r="C16" s="47">
        <v>2526200000</v>
      </c>
      <c r="D16" s="47">
        <v>0</v>
      </c>
      <c r="E16" s="47">
        <v>0</v>
      </c>
      <c r="F16" s="47">
        <v>2526200000</v>
      </c>
      <c r="G16" s="47">
        <v>1259858</v>
      </c>
      <c r="H16" s="47">
        <v>187921965</v>
      </c>
      <c r="I16" s="48">
        <v>7.4389187316918695E-2</v>
      </c>
      <c r="J16" s="47">
        <v>2338278035</v>
      </c>
      <c r="K16" s="47">
        <v>0</v>
      </c>
      <c r="L16" s="47">
        <v>187921965</v>
      </c>
    </row>
    <row r="17" spans="1:12" s="7" customFormat="1" ht="34.15" customHeight="1" x14ac:dyDescent="0.25">
      <c r="A17" s="42" t="s">
        <v>709</v>
      </c>
      <c r="B17" s="43" t="s">
        <v>710</v>
      </c>
      <c r="C17" s="44">
        <v>2526200000</v>
      </c>
      <c r="D17" s="44">
        <v>0</v>
      </c>
      <c r="E17" s="44">
        <v>0</v>
      </c>
      <c r="F17" s="44">
        <v>2526200000</v>
      </c>
      <c r="G17" s="44">
        <v>1259858</v>
      </c>
      <c r="H17" s="44">
        <v>187921965</v>
      </c>
      <c r="I17" s="45">
        <v>7.4389187316918695E-2</v>
      </c>
      <c r="J17" s="44">
        <v>2338278035</v>
      </c>
      <c r="K17" s="44">
        <v>0</v>
      </c>
      <c r="L17" s="44">
        <v>187921965</v>
      </c>
    </row>
    <row r="18" spans="1:12" s="7" customFormat="1" ht="25.5" customHeight="1" x14ac:dyDescent="0.25">
      <c r="A18" s="46" t="s">
        <v>711</v>
      </c>
      <c r="B18" s="43" t="s">
        <v>115</v>
      </c>
      <c r="C18" s="47">
        <v>0</v>
      </c>
      <c r="D18" s="47">
        <v>0</v>
      </c>
      <c r="E18" s="47">
        <v>0</v>
      </c>
      <c r="F18" s="47">
        <v>0</v>
      </c>
      <c r="G18" s="47">
        <v>2666054</v>
      </c>
      <c r="H18" s="47">
        <v>23631610</v>
      </c>
      <c r="I18" s="48">
        <v>0</v>
      </c>
      <c r="J18" s="47">
        <v>-23631610</v>
      </c>
      <c r="K18" s="47">
        <v>0</v>
      </c>
      <c r="L18" s="47">
        <v>23631610</v>
      </c>
    </row>
    <row r="19" spans="1:12" s="7" customFormat="1" ht="18.149999999999999" customHeight="1" x14ac:dyDescent="0.25">
      <c r="A19" s="42" t="s">
        <v>712</v>
      </c>
      <c r="B19" s="43" t="s">
        <v>713</v>
      </c>
      <c r="C19" s="44">
        <v>0</v>
      </c>
      <c r="D19" s="44">
        <v>0</v>
      </c>
      <c r="E19" s="44">
        <v>0</v>
      </c>
      <c r="F19" s="44">
        <v>0</v>
      </c>
      <c r="G19" s="44">
        <v>2666054</v>
      </c>
      <c r="H19" s="44">
        <v>23631610</v>
      </c>
      <c r="I19" s="45">
        <v>0</v>
      </c>
      <c r="J19" s="44">
        <v>-23631610</v>
      </c>
      <c r="K19" s="44">
        <v>0</v>
      </c>
      <c r="L19" s="44">
        <v>23631610</v>
      </c>
    </row>
    <row r="20" spans="1:12" s="7" customFormat="1" ht="25.5" customHeight="1" x14ac:dyDescent="0.25">
      <c r="A20" s="46" t="s">
        <v>714</v>
      </c>
      <c r="B20" s="43" t="s">
        <v>715</v>
      </c>
      <c r="C20" s="47">
        <v>0</v>
      </c>
      <c r="D20" s="47">
        <v>0</v>
      </c>
      <c r="E20" s="47">
        <v>0</v>
      </c>
      <c r="F20" s="47">
        <v>0</v>
      </c>
      <c r="G20" s="47">
        <v>2666054</v>
      </c>
      <c r="H20" s="47">
        <v>23631610</v>
      </c>
      <c r="I20" s="48">
        <v>0</v>
      </c>
      <c r="J20" s="47">
        <v>-23631610</v>
      </c>
      <c r="K20" s="47">
        <v>0</v>
      </c>
      <c r="L20" s="47">
        <v>23631610</v>
      </c>
    </row>
    <row r="21" spans="1:12" s="7" customFormat="1" ht="42.65" customHeight="1" x14ac:dyDescent="0.25">
      <c r="A21" s="42" t="s">
        <v>716</v>
      </c>
      <c r="B21" s="43" t="s">
        <v>203</v>
      </c>
      <c r="C21" s="44">
        <v>0</v>
      </c>
      <c r="D21" s="44">
        <v>0</v>
      </c>
      <c r="E21" s="44">
        <v>0</v>
      </c>
      <c r="F21" s="44">
        <v>0</v>
      </c>
      <c r="G21" s="44">
        <v>2666054</v>
      </c>
      <c r="H21" s="44">
        <v>23631610</v>
      </c>
      <c r="I21" s="45">
        <v>0</v>
      </c>
      <c r="J21" s="44">
        <v>-23631610</v>
      </c>
      <c r="K21" s="44">
        <v>0</v>
      </c>
      <c r="L21" s="44">
        <v>23631610</v>
      </c>
    </row>
    <row r="22" spans="1:12" s="7" customFormat="1" ht="18.149999999999999" customHeight="1" x14ac:dyDescent="0.25">
      <c r="A22" s="46" t="s">
        <v>717</v>
      </c>
      <c r="B22" s="43" t="s">
        <v>718</v>
      </c>
      <c r="C22" s="47">
        <v>28743634000</v>
      </c>
      <c r="D22" s="47">
        <v>0</v>
      </c>
      <c r="E22" s="47">
        <v>0</v>
      </c>
      <c r="F22" s="47">
        <v>28743634000</v>
      </c>
      <c r="G22" s="47">
        <v>9497</v>
      </c>
      <c r="H22" s="47">
        <v>28743944947</v>
      </c>
      <c r="I22" s="48">
        <v>1.0000108179431999</v>
      </c>
      <c r="J22" s="47">
        <v>-310947</v>
      </c>
      <c r="K22" s="47">
        <v>0</v>
      </c>
      <c r="L22" s="47">
        <v>28743944947</v>
      </c>
    </row>
    <row r="23" spans="1:12" s="7" customFormat="1" ht="18.149999999999999" customHeight="1" x14ac:dyDescent="0.25">
      <c r="A23" s="42" t="s">
        <v>719</v>
      </c>
      <c r="B23" s="43" t="s">
        <v>720</v>
      </c>
      <c r="C23" s="44">
        <v>0</v>
      </c>
      <c r="D23" s="44">
        <v>0</v>
      </c>
      <c r="E23" s="44">
        <v>0</v>
      </c>
      <c r="F23" s="44">
        <v>0</v>
      </c>
      <c r="G23" s="44">
        <v>9497</v>
      </c>
      <c r="H23" s="44">
        <v>102441</v>
      </c>
      <c r="I23" s="45">
        <v>0</v>
      </c>
      <c r="J23" s="44">
        <v>-102441</v>
      </c>
      <c r="K23" s="44">
        <v>0</v>
      </c>
      <c r="L23" s="44">
        <v>102441</v>
      </c>
    </row>
    <row r="24" spans="1:12" s="7" customFormat="1" ht="18.149999999999999" customHeight="1" x14ac:dyDescent="0.25">
      <c r="A24" s="46" t="s">
        <v>721</v>
      </c>
      <c r="B24" s="43" t="s">
        <v>722</v>
      </c>
      <c r="C24" s="47">
        <v>0</v>
      </c>
      <c r="D24" s="47">
        <v>0</v>
      </c>
      <c r="E24" s="47">
        <v>0</v>
      </c>
      <c r="F24" s="47">
        <v>0</v>
      </c>
      <c r="G24" s="47">
        <v>9497</v>
      </c>
      <c r="H24" s="47">
        <v>102441</v>
      </c>
      <c r="I24" s="48">
        <v>0</v>
      </c>
      <c r="J24" s="47">
        <v>-102441</v>
      </c>
      <c r="K24" s="47">
        <v>0</v>
      </c>
      <c r="L24" s="47">
        <v>102441</v>
      </c>
    </row>
    <row r="25" spans="1:12" s="7" customFormat="1" ht="18.149999999999999" customHeight="1" x14ac:dyDescent="0.25">
      <c r="A25" s="42" t="s">
        <v>723</v>
      </c>
      <c r="B25" s="43" t="s">
        <v>724</v>
      </c>
      <c r="C25" s="44">
        <v>0</v>
      </c>
      <c r="D25" s="44">
        <v>0</v>
      </c>
      <c r="E25" s="44">
        <v>0</v>
      </c>
      <c r="F25" s="44">
        <v>0</v>
      </c>
      <c r="G25" s="44">
        <v>9497</v>
      </c>
      <c r="H25" s="44">
        <v>102441</v>
      </c>
      <c r="I25" s="45">
        <v>0</v>
      </c>
      <c r="J25" s="44">
        <v>-102441</v>
      </c>
      <c r="K25" s="44">
        <v>0</v>
      </c>
      <c r="L25" s="44">
        <v>102441</v>
      </c>
    </row>
    <row r="26" spans="1:12" s="7" customFormat="1" ht="18.149999999999999" customHeight="1" x14ac:dyDescent="0.25">
      <c r="A26" s="46" t="s">
        <v>725</v>
      </c>
      <c r="B26" s="43" t="s">
        <v>726</v>
      </c>
      <c r="C26" s="47">
        <v>28743634000</v>
      </c>
      <c r="D26" s="47">
        <v>0</v>
      </c>
      <c r="E26" s="47">
        <v>0</v>
      </c>
      <c r="F26" s="47">
        <v>28743634000</v>
      </c>
      <c r="G26" s="47">
        <v>0</v>
      </c>
      <c r="H26" s="47">
        <v>28743634000</v>
      </c>
      <c r="I26" s="48">
        <v>1</v>
      </c>
      <c r="J26" s="47">
        <v>0</v>
      </c>
      <c r="K26" s="47">
        <v>0</v>
      </c>
      <c r="L26" s="47">
        <v>28743634000</v>
      </c>
    </row>
    <row r="27" spans="1:12" s="7" customFormat="1" ht="18.149999999999999" customHeight="1" x14ac:dyDescent="0.25">
      <c r="A27" s="42" t="s">
        <v>727</v>
      </c>
      <c r="B27" s="43" t="s">
        <v>728</v>
      </c>
      <c r="C27" s="44">
        <v>28743634000</v>
      </c>
      <c r="D27" s="44">
        <v>0</v>
      </c>
      <c r="E27" s="44">
        <v>0</v>
      </c>
      <c r="F27" s="44">
        <v>28743634000</v>
      </c>
      <c r="G27" s="44">
        <v>0</v>
      </c>
      <c r="H27" s="44">
        <v>28743634000</v>
      </c>
      <c r="I27" s="45">
        <v>1</v>
      </c>
      <c r="J27" s="44">
        <v>0</v>
      </c>
      <c r="K27" s="44">
        <v>0</v>
      </c>
      <c r="L27" s="44">
        <v>28743634000</v>
      </c>
    </row>
    <row r="28" spans="1:12" s="7" customFormat="1" ht="18.149999999999999" customHeight="1" x14ac:dyDescent="0.25">
      <c r="A28" s="46" t="s">
        <v>729</v>
      </c>
      <c r="B28" s="43" t="s">
        <v>730</v>
      </c>
      <c r="C28" s="47">
        <v>22924079000</v>
      </c>
      <c r="D28" s="47">
        <v>0</v>
      </c>
      <c r="E28" s="47">
        <v>0</v>
      </c>
      <c r="F28" s="47">
        <v>22924079000</v>
      </c>
      <c r="G28" s="47">
        <v>0</v>
      </c>
      <c r="H28" s="47">
        <v>22924079000</v>
      </c>
      <c r="I28" s="48">
        <v>1</v>
      </c>
      <c r="J28" s="47">
        <v>0</v>
      </c>
      <c r="K28" s="47">
        <v>0</v>
      </c>
      <c r="L28" s="47">
        <v>22924079000</v>
      </c>
    </row>
    <row r="29" spans="1:12" s="7" customFormat="1" ht="18.149999999999999" customHeight="1" x14ac:dyDescent="0.25">
      <c r="A29" s="42" t="s">
        <v>731</v>
      </c>
      <c r="B29" s="43" t="s">
        <v>732</v>
      </c>
      <c r="C29" s="44">
        <v>5819555000</v>
      </c>
      <c r="D29" s="44">
        <v>0</v>
      </c>
      <c r="E29" s="44">
        <v>0</v>
      </c>
      <c r="F29" s="44">
        <v>5819555000</v>
      </c>
      <c r="G29" s="44">
        <v>0</v>
      </c>
      <c r="H29" s="44">
        <v>5819555000</v>
      </c>
      <c r="I29" s="45">
        <v>1</v>
      </c>
      <c r="J29" s="44">
        <v>0</v>
      </c>
      <c r="K29" s="44">
        <v>0</v>
      </c>
      <c r="L29" s="44">
        <v>5819555000</v>
      </c>
    </row>
    <row r="30" spans="1:12" s="7" customFormat="1" ht="18.149999999999999" customHeight="1" x14ac:dyDescent="0.25">
      <c r="A30" s="46" t="s">
        <v>733</v>
      </c>
      <c r="B30" s="43" t="s">
        <v>730</v>
      </c>
      <c r="C30" s="47">
        <v>5819555000</v>
      </c>
      <c r="D30" s="47">
        <v>0</v>
      </c>
      <c r="E30" s="47">
        <v>0</v>
      </c>
      <c r="F30" s="47">
        <v>5819555000</v>
      </c>
      <c r="G30" s="47">
        <v>0</v>
      </c>
      <c r="H30" s="47">
        <v>5819555000</v>
      </c>
      <c r="I30" s="48">
        <v>1</v>
      </c>
      <c r="J30" s="47">
        <v>0</v>
      </c>
      <c r="K30" s="47">
        <v>0</v>
      </c>
      <c r="L30" s="47">
        <v>5819555000</v>
      </c>
    </row>
    <row r="31" spans="1:12" s="7" customFormat="1" ht="18.149999999999999" customHeight="1" x14ac:dyDescent="0.25">
      <c r="A31" s="42" t="s">
        <v>734</v>
      </c>
      <c r="B31" s="43" t="s">
        <v>735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208506</v>
      </c>
      <c r="I31" s="45">
        <v>0</v>
      </c>
      <c r="J31" s="44">
        <v>-208506</v>
      </c>
      <c r="K31" s="44">
        <v>0</v>
      </c>
      <c r="L31" s="44">
        <v>208506</v>
      </c>
    </row>
    <row r="32" spans="1:12" s="7" customFormat="1" ht="18.149999999999999" customHeight="1" x14ac:dyDescent="0.25">
      <c r="A32" s="46" t="s">
        <v>736</v>
      </c>
      <c r="B32" s="43" t="s">
        <v>737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208506</v>
      </c>
      <c r="I32" s="48">
        <v>0</v>
      </c>
      <c r="J32" s="47">
        <v>-208506</v>
      </c>
      <c r="K32" s="47">
        <v>0</v>
      </c>
      <c r="L32" s="47">
        <v>208506</v>
      </c>
    </row>
    <row r="33" spans="1:13" s="7" customFormat="1" ht="18.649999999999999" customHeight="1" x14ac:dyDescent="0.25">
      <c r="A33" s="49" t="s">
        <v>738</v>
      </c>
      <c r="B33" s="49"/>
      <c r="C33" s="50">
        <v>31269834000</v>
      </c>
      <c r="D33" s="50">
        <v>0</v>
      </c>
      <c r="E33" s="50">
        <v>0</v>
      </c>
      <c r="F33" s="50">
        <v>31269834000</v>
      </c>
      <c r="G33" s="50">
        <v>3935409</v>
      </c>
      <c r="H33" s="50">
        <v>29256818522</v>
      </c>
      <c r="I33" s="51">
        <v>0.93562436314820197</v>
      </c>
      <c r="J33" s="50">
        <v>2013015478</v>
      </c>
      <c r="K33" s="50">
        <v>0</v>
      </c>
      <c r="L33" s="50">
        <v>29256818522</v>
      </c>
    </row>
    <row r="34" spans="1:13" s="7" customFormat="1" ht="28.75" customHeight="1" x14ac:dyDescent="0.25"/>
    <row r="35" spans="1:13" s="7" customFormat="1" ht="21.25" customHeight="1" x14ac:dyDescent="0.25">
      <c r="A35" s="40" t="s">
        <v>739</v>
      </c>
      <c r="B35" s="40"/>
      <c r="C35" s="22" t="s">
        <v>678</v>
      </c>
      <c r="D35" s="40" t="s">
        <v>335</v>
      </c>
      <c r="E35" s="40"/>
      <c r="F35" s="22" t="s">
        <v>679</v>
      </c>
      <c r="G35" s="21" t="s">
        <v>680</v>
      </c>
      <c r="H35" s="21"/>
      <c r="I35" s="22" t="s">
        <v>681</v>
      </c>
      <c r="J35" s="22" t="s">
        <v>682</v>
      </c>
      <c r="K35" s="22" t="s">
        <v>683</v>
      </c>
      <c r="L35" s="22" t="s">
        <v>740</v>
      </c>
      <c r="M35" s="22"/>
    </row>
    <row r="36" spans="1:13" s="7" customFormat="1" ht="42.15" customHeight="1" x14ac:dyDescent="0.25">
      <c r="A36" s="41" t="s">
        <v>332</v>
      </c>
      <c r="B36" s="41" t="s">
        <v>333</v>
      </c>
      <c r="C36" s="22"/>
      <c r="D36" s="41" t="s">
        <v>685</v>
      </c>
      <c r="E36" s="41" t="s">
        <v>686</v>
      </c>
      <c r="F36" s="22"/>
      <c r="G36" s="23" t="s">
        <v>687</v>
      </c>
      <c r="H36" s="23" t="s">
        <v>688</v>
      </c>
      <c r="I36" s="22"/>
      <c r="J36" s="22"/>
      <c r="K36" s="22"/>
      <c r="L36" s="22"/>
      <c r="M36" s="22"/>
    </row>
    <row r="37" spans="1:13" s="7" customFormat="1" ht="18.149999999999999" customHeight="1" x14ac:dyDescent="0.25">
      <c r="A37" s="52" t="s">
        <v>741</v>
      </c>
      <c r="B37" s="43" t="s">
        <v>742</v>
      </c>
      <c r="C37" s="53">
        <v>515639302000</v>
      </c>
      <c r="D37" s="54">
        <v>0</v>
      </c>
      <c r="E37" s="54">
        <v>0</v>
      </c>
      <c r="F37" s="53">
        <v>515639302000</v>
      </c>
      <c r="G37" s="53">
        <v>38257343149</v>
      </c>
      <c r="H37" s="53">
        <v>197858466653</v>
      </c>
      <c r="I37" s="55">
        <v>0.38371486790392101</v>
      </c>
      <c r="J37" s="53">
        <v>317780835347</v>
      </c>
      <c r="K37" s="53">
        <v>0</v>
      </c>
      <c r="L37" s="56">
        <v>197858466653</v>
      </c>
      <c r="M37" s="56"/>
    </row>
    <row r="38" spans="1:13" s="7" customFormat="1" ht="18.149999999999999" customHeight="1" x14ac:dyDescent="0.25">
      <c r="A38" s="52" t="s">
        <v>743</v>
      </c>
      <c r="B38" s="43" t="s">
        <v>744</v>
      </c>
      <c r="C38" s="57">
        <v>515639302000</v>
      </c>
      <c r="D38" s="54">
        <v>0</v>
      </c>
      <c r="E38" s="54">
        <v>0</v>
      </c>
      <c r="F38" s="57">
        <v>515639302000</v>
      </c>
      <c r="G38" s="57">
        <v>38257343149</v>
      </c>
      <c r="H38" s="57">
        <v>197858466653</v>
      </c>
      <c r="I38" s="58">
        <v>0.38371486790392101</v>
      </c>
      <c r="J38" s="57">
        <v>317780835347</v>
      </c>
      <c r="K38" s="57">
        <v>0</v>
      </c>
      <c r="L38" s="59">
        <v>197858466653</v>
      </c>
      <c r="M38" s="59"/>
    </row>
    <row r="39" spans="1:13" s="7" customFormat="1" ht="18.149999999999999" customHeight="1" x14ac:dyDescent="0.25">
      <c r="A39" s="52" t="s">
        <v>745</v>
      </c>
      <c r="B39" s="43" t="s">
        <v>746</v>
      </c>
      <c r="C39" s="53">
        <v>515639302000</v>
      </c>
      <c r="D39" s="54">
        <v>0</v>
      </c>
      <c r="E39" s="54">
        <v>0</v>
      </c>
      <c r="F39" s="53">
        <v>515639302000</v>
      </c>
      <c r="G39" s="53">
        <v>38257343149</v>
      </c>
      <c r="H39" s="53">
        <v>197858466653</v>
      </c>
      <c r="I39" s="55">
        <v>0.38371486790392101</v>
      </c>
      <c r="J39" s="53">
        <v>317780835347</v>
      </c>
      <c r="K39" s="53">
        <v>0</v>
      </c>
      <c r="L39" s="56">
        <v>197858466653</v>
      </c>
      <c r="M39" s="56"/>
    </row>
    <row r="40" spans="1:13" s="7" customFormat="1" ht="18.649999999999999" customHeight="1" x14ac:dyDescent="0.25">
      <c r="A40" s="60" t="s">
        <v>747</v>
      </c>
      <c r="B40" s="60"/>
      <c r="C40" s="61">
        <v>515639302000</v>
      </c>
      <c r="D40" s="62">
        <v>0</v>
      </c>
      <c r="E40" s="62">
        <v>0</v>
      </c>
      <c r="F40" s="61">
        <v>515639302000</v>
      </c>
      <c r="G40" s="61">
        <v>38257343149</v>
      </c>
      <c r="H40" s="61">
        <v>197858466653</v>
      </c>
      <c r="I40" s="63">
        <v>0.38371486790392101</v>
      </c>
      <c r="J40" s="61">
        <v>317780835347</v>
      </c>
      <c r="K40" s="61">
        <v>0</v>
      </c>
      <c r="L40" s="64">
        <v>197858466653</v>
      </c>
      <c r="M40" s="64"/>
    </row>
    <row r="41" spans="1:13" s="7" customFormat="1" ht="18.649999999999999" customHeight="1" x14ac:dyDescent="0.25">
      <c r="A41" s="65" t="s">
        <v>748</v>
      </c>
      <c r="B41" s="65"/>
      <c r="C41" s="66">
        <v>546909136000</v>
      </c>
      <c r="D41" s="66">
        <v>0</v>
      </c>
      <c r="E41" s="66">
        <v>0</v>
      </c>
      <c r="F41" s="66">
        <v>546909136000</v>
      </c>
      <c r="G41" s="66">
        <v>38261278558</v>
      </c>
      <c r="H41" s="66">
        <v>227115285175</v>
      </c>
      <c r="I41" s="67">
        <v>0.41527060022453199</v>
      </c>
      <c r="J41" s="66">
        <v>319793850825</v>
      </c>
      <c r="K41" s="66">
        <v>0</v>
      </c>
      <c r="L41" s="66">
        <v>227115285175</v>
      </c>
    </row>
    <row r="42" spans="1:13" s="7" customFormat="1" ht="35.75" customHeight="1" x14ac:dyDescent="0.25"/>
    <row r="43" spans="1:13" s="7" customFormat="1" ht="22.4" customHeight="1" x14ac:dyDescent="0.25">
      <c r="B43" s="32"/>
      <c r="C43" s="32"/>
      <c r="F43" s="32"/>
      <c r="G43" s="32"/>
      <c r="H43" s="32"/>
      <c r="I43" s="32"/>
    </row>
    <row r="44" spans="1:13" s="7" customFormat="1" ht="19.75" customHeight="1" x14ac:dyDescent="0.25">
      <c r="B44" s="68" t="s">
        <v>670</v>
      </c>
      <c r="C44" s="68"/>
      <c r="F44" s="68" t="s">
        <v>671</v>
      </c>
      <c r="G44" s="68"/>
      <c r="H44" s="68"/>
      <c r="I44" s="68"/>
    </row>
    <row r="45" spans="1:13" s="7" customFormat="1" ht="19.75" customHeight="1" x14ac:dyDescent="0.25">
      <c r="B45" s="69" t="s">
        <v>672</v>
      </c>
      <c r="C45" s="69"/>
      <c r="F45" s="69" t="s">
        <v>673</v>
      </c>
      <c r="G45" s="69"/>
      <c r="H45" s="69"/>
      <c r="I45" s="69"/>
    </row>
    <row r="46" spans="1:13" s="7" customFormat="1" ht="22.9" customHeight="1" x14ac:dyDescent="0.25"/>
    <row r="47" spans="1:13" s="7" customFormat="1" ht="30.4" customHeight="1" x14ac:dyDescent="0.25"/>
  </sheetData>
  <mergeCells count="35">
    <mergeCell ref="B45:C45"/>
    <mergeCell ref="F45:I45"/>
    <mergeCell ref="A40:B40"/>
    <mergeCell ref="L40:M40"/>
    <mergeCell ref="A41:B41"/>
    <mergeCell ref="B43:C43"/>
    <mergeCell ref="F43:I43"/>
    <mergeCell ref="B44:C44"/>
    <mergeCell ref="F44:I44"/>
    <mergeCell ref="J35:J36"/>
    <mergeCell ref="K35:K36"/>
    <mergeCell ref="L35:M36"/>
    <mergeCell ref="L37:M37"/>
    <mergeCell ref="L38:M38"/>
    <mergeCell ref="L39:M39"/>
    <mergeCell ref="J5:J6"/>
    <mergeCell ref="K5:K6"/>
    <mergeCell ref="L5:L6"/>
    <mergeCell ref="A33:B33"/>
    <mergeCell ref="A35:B35"/>
    <mergeCell ref="C35:C36"/>
    <mergeCell ref="D35:E35"/>
    <mergeCell ref="F35:F36"/>
    <mergeCell ref="G35:H35"/>
    <mergeCell ref="I35:I36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EE98-9EEF-40AB-AAC0-50AA18BEC41E}">
  <dimension ref="A1:N279"/>
  <sheetViews>
    <sheetView zoomScale="76" zoomScaleNormal="76" workbookViewId="0">
      <selection activeCell="A9" sqref="A9:E9"/>
    </sheetView>
  </sheetViews>
  <sheetFormatPr baseColWidth="10" defaultRowHeight="12.5" x14ac:dyDescent="0.25"/>
  <cols>
    <col min="1" max="1" width="19.36328125" style="35" customWidth="1"/>
    <col min="2" max="2" width="31.1796875" style="35" customWidth="1"/>
    <col min="3" max="6" width="13" style="35" customWidth="1"/>
    <col min="7" max="7" width="13.54296875" style="35" customWidth="1"/>
    <col min="8" max="9" width="13" style="35" customWidth="1"/>
    <col min="10" max="10" width="12.6328125" style="35" customWidth="1"/>
    <col min="11" max="11" width="7.453125" style="35" customWidth="1"/>
    <col min="12" max="13" width="13" style="35" customWidth="1"/>
    <col min="14" max="14" width="7.453125" style="35" customWidth="1"/>
    <col min="15" max="16384" width="10.90625" style="35"/>
  </cols>
  <sheetData>
    <row r="1" spans="1:14" s="7" customFormat="1" ht="12.25" customHeight="1" x14ac:dyDescent="0.25">
      <c r="A1" s="5"/>
      <c r="B1" s="6" t="s">
        <v>321</v>
      </c>
      <c r="C1" s="6"/>
      <c r="D1" s="6"/>
      <c r="E1" s="6"/>
      <c r="F1" s="6"/>
      <c r="G1" s="6"/>
      <c r="H1" s="6"/>
      <c r="I1" s="6"/>
      <c r="J1" s="6"/>
      <c r="K1" s="6"/>
    </row>
    <row r="2" spans="1:14" s="7" customFormat="1" ht="12.2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M2" s="8">
        <v>45908.583952986097</v>
      </c>
    </row>
    <row r="3" spans="1:14" s="7" customFormat="1" ht="1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7" customFormat="1" ht="10.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M4" s="9">
        <v>45908.583952986097</v>
      </c>
    </row>
    <row r="5" spans="1:14" s="7" customFormat="1" ht="7.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4" s="7" customFormat="1" ht="9.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s="7" customFormat="1" ht="5.9" customHeight="1" x14ac:dyDescent="0.25">
      <c r="A7" s="10"/>
    </row>
    <row r="8" spans="1:14" s="7" customFormat="1" ht="17.5" customHeight="1" x14ac:dyDescent="0.25">
      <c r="A8" s="11" t="s">
        <v>322</v>
      </c>
      <c r="B8" s="11"/>
      <c r="C8" s="11"/>
      <c r="D8" s="11"/>
      <c r="E8" s="11"/>
      <c r="F8" s="12"/>
      <c r="G8" s="13"/>
      <c r="H8" s="13"/>
      <c r="I8" s="14" t="s">
        <v>323</v>
      </c>
      <c r="J8" s="14"/>
      <c r="K8" s="13"/>
      <c r="L8" s="13"/>
      <c r="M8" s="13"/>
      <c r="N8" s="15"/>
    </row>
    <row r="9" spans="1:14" s="7" customFormat="1" ht="17.5" customHeight="1" x14ac:dyDescent="0.25">
      <c r="A9" s="16" t="s">
        <v>324</v>
      </c>
      <c r="B9" s="16"/>
      <c r="C9" s="16"/>
      <c r="D9" s="16"/>
      <c r="E9" s="16"/>
      <c r="F9" s="17"/>
      <c r="G9" s="18"/>
      <c r="H9" s="18"/>
      <c r="I9" s="19" t="s">
        <v>325</v>
      </c>
      <c r="J9" s="19"/>
      <c r="K9" s="18"/>
      <c r="L9" s="18"/>
      <c r="M9" s="18"/>
      <c r="N9" s="20"/>
    </row>
    <row r="10" spans="1:14" s="7" customFormat="1" ht="21.25" customHeight="1" x14ac:dyDescent="0.25">
      <c r="A10" s="21" t="s">
        <v>326</v>
      </c>
      <c r="B10" s="21"/>
      <c r="C10" s="21" t="s">
        <v>327</v>
      </c>
      <c r="D10" s="21"/>
      <c r="E10" s="21"/>
      <c r="F10" s="21"/>
      <c r="G10" s="21"/>
      <c r="H10" s="21"/>
      <c r="I10" s="21" t="s">
        <v>328</v>
      </c>
      <c r="J10" s="21"/>
      <c r="K10" s="22" t="s">
        <v>329</v>
      </c>
      <c r="L10" s="21" t="s">
        <v>330</v>
      </c>
      <c r="M10" s="21"/>
      <c r="N10" s="22" t="s">
        <v>331</v>
      </c>
    </row>
    <row r="11" spans="1:14" s="7" customFormat="1" ht="20.25" customHeight="1" x14ac:dyDescent="0.25">
      <c r="A11" s="22" t="s">
        <v>332</v>
      </c>
      <c r="B11" s="22" t="s">
        <v>333</v>
      </c>
      <c r="C11" s="22" t="s">
        <v>334</v>
      </c>
      <c r="D11" s="21" t="s">
        <v>335</v>
      </c>
      <c r="E11" s="21"/>
      <c r="F11" s="22" t="s">
        <v>336</v>
      </c>
      <c r="G11" s="22" t="s">
        <v>337</v>
      </c>
      <c r="H11" s="22" t="s">
        <v>338</v>
      </c>
      <c r="I11" s="22" t="s">
        <v>339</v>
      </c>
      <c r="J11" s="22" t="s">
        <v>340</v>
      </c>
      <c r="K11" s="22"/>
      <c r="L11" s="22" t="s">
        <v>341</v>
      </c>
      <c r="M11" s="22" t="s">
        <v>342</v>
      </c>
      <c r="N11" s="22"/>
    </row>
    <row r="12" spans="1:14" s="7" customFormat="1" ht="21.25" customHeight="1" x14ac:dyDescent="0.25">
      <c r="A12" s="22"/>
      <c r="B12" s="22"/>
      <c r="C12" s="22"/>
      <c r="D12" s="23" t="s">
        <v>343</v>
      </c>
      <c r="E12" s="23" t="s">
        <v>344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s="7" customFormat="1" ht="17" customHeight="1" x14ac:dyDescent="0.25">
      <c r="A13" s="24" t="s">
        <v>15</v>
      </c>
      <c r="B13" s="25" t="s">
        <v>16</v>
      </c>
      <c r="C13" s="26">
        <v>546909136000</v>
      </c>
      <c r="D13" s="26">
        <v>0</v>
      </c>
      <c r="E13" s="26">
        <v>0</v>
      </c>
      <c r="F13" s="26">
        <v>546909136000</v>
      </c>
      <c r="G13" s="26">
        <v>0</v>
      </c>
      <c r="H13" s="26">
        <v>546909136000</v>
      </c>
      <c r="I13" s="26">
        <v>8500770053</v>
      </c>
      <c r="J13" s="26">
        <v>436529146983</v>
      </c>
      <c r="K13" s="27">
        <v>0.79817490374305999</v>
      </c>
      <c r="L13" s="26">
        <v>38398139367</v>
      </c>
      <c r="M13" s="26">
        <v>199097906282</v>
      </c>
      <c r="N13" s="27">
        <v>0.36404201937120301</v>
      </c>
    </row>
    <row r="14" spans="1:14" s="7" customFormat="1" ht="17" customHeight="1" x14ac:dyDescent="0.25">
      <c r="A14" s="24" t="s">
        <v>18</v>
      </c>
      <c r="B14" s="25" t="s">
        <v>19</v>
      </c>
      <c r="C14" s="26">
        <v>354796211000</v>
      </c>
      <c r="D14" s="26">
        <v>0</v>
      </c>
      <c r="E14" s="26">
        <v>0</v>
      </c>
      <c r="F14" s="26">
        <v>354796211000</v>
      </c>
      <c r="G14" s="26">
        <v>0</v>
      </c>
      <c r="H14" s="26">
        <v>354796211000</v>
      </c>
      <c r="I14" s="26">
        <v>5744197172</v>
      </c>
      <c r="J14" s="26">
        <v>321691767529</v>
      </c>
      <c r="K14" s="27">
        <v>0.906694484200678</v>
      </c>
      <c r="L14" s="26">
        <v>29089467904</v>
      </c>
      <c r="M14" s="26">
        <v>160256148723</v>
      </c>
      <c r="N14" s="27">
        <v>0.45168506245124501</v>
      </c>
    </row>
    <row r="15" spans="1:14" s="7" customFormat="1" ht="17" customHeight="1" x14ac:dyDescent="0.25">
      <c r="A15" s="24" t="s">
        <v>20</v>
      </c>
      <c r="B15" s="25" t="s">
        <v>21</v>
      </c>
      <c r="C15" s="26">
        <v>25366318000</v>
      </c>
      <c r="D15" s="26">
        <v>0</v>
      </c>
      <c r="E15" s="26">
        <v>0</v>
      </c>
      <c r="F15" s="26">
        <v>25366318000</v>
      </c>
      <c r="G15" s="26">
        <v>0</v>
      </c>
      <c r="H15" s="26">
        <v>25366318000</v>
      </c>
      <c r="I15" s="26">
        <v>1536658787</v>
      </c>
      <c r="J15" s="26">
        <v>13940918276</v>
      </c>
      <c r="K15" s="27">
        <v>0.54958383301825697</v>
      </c>
      <c r="L15" s="26">
        <v>1535555787</v>
      </c>
      <c r="M15" s="26">
        <v>13836655513</v>
      </c>
      <c r="N15" s="27">
        <v>0.5454735493342</v>
      </c>
    </row>
    <row r="16" spans="1:14" s="7" customFormat="1" ht="17" customHeight="1" x14ac:dyDescent="0.25">
      <c r="A16" s="24" t="s">
        <v>22</v>
      </c>
      <c r="B16" s="25" t="s">
        <v>23</v>
      </c>
      <c r="C16" s="26">
        <v>25366318000</v>
      </c>
      <c r="D16" s="26">
        <v>0</v>
      </c>
      <c r="E16" s="26">
        <v>0</v>
      </c>
      <c r="F16" s="26">
        <v>25366318000</v>
      </c>
      <c r="G16" s="26">
        <v>0</v>
      </c>
      <c r="H16" s="26">
        <v>25366318000</v>
      </c>
      <c r="I16" s="26">
        <v>1536658787</v>
      </c>
      <c r="J16" s="26">
        <v>13940918276</v>
      </c>
      <c r="K16" s="27">
        <v>0.54958383301825697</v>
      </c>
      <c r="L16" s="26">
        <v>1535555787</v>
      </c>
      <c r="M16" s="26">
        <v>13836655513</v>
      </c>
      <c r="N16" s="27">
        <v>0.5454735493342</v>
      </c>
    </row>
    <row r="17" spans="1:14" s="7" customFormat="1" ht="17" customHeight="1" x14ac:dyDescent="0.25">
      <c r="A17" s="24" t="s">
        <v>24</v>
      </c>
      <c r="B17" s="25" t="s">
        <v>25</v>
      </c>
      <c r="C17" s="26">
        <v>18637181000</v>
      </c>
      <c r="D17" s="26">
        <v>0</v>
      </c>
      <c r="E17" s="26">
        <v>-60000000</v>
      </c>
      <c r="F17" s="26">
        <v>18577181000</v>
      </c>
      <c r="G17" s="26">
        <v>0</v>
      </c>
      <c r="H17" s="26">
        <v>18577181000</v>
      </c>
      <c r="I17" s="26">
        <v>1187969861</v>
      </c>
      <c r="J17" s="26">
        <v>11241842660</v>
      </c>
      <c r="K17" s="27">
        <v>0.60514254880759399</v>
      </c>
      <c r="L17" s="26">
        <v>1186977261</v>
      </c>
      <c r="M17" s="26">
        <v>11137690297</v>
      </c>
      <c r="N17" s="27">
        <v>0.59953608122782498</v>
      </c>
    </row>
    <row r="18" spans="1:14" s="7" customFormat="1" ht="17" customHeight="1" x14ac:dyDescent="0.25">
      <c r="A18" s="24" t="s">
        <v>26</v>
      </c>
      <c r="B18" s="25" t="s">
        <v>27</v>
      </c>
      <c r="C18" s="26">
        <v>16832111000</v>
      </c>
      <c r="D18" s="26">
        <v>0</v>
      </c>
      <c r="E18" s="26">
        <v>-20000000</v>
      </c>
      <c r="F18" s="26">
        <v>16812111000</v>
      </c>
      <c r="G18" s="26">
        <v>0</v>
      </c>
      <c r="H18" s="26">
        <v>16812111000</v>
      </c>
      <c r="I18" s="26">
        <v>1170586893</v>
      </c>
      <c r="J18" s="26">
        <v>9627274889</v>
      </c>
      <c r="K18" s="27">
        <v>0.57263926517021002</v>
      </c>
      <c r="L18" s="26">
        <v>1169594293</v>
      </c>
      <c r="M18" s="26">
        <v>9523122526</v>
      </c>
      <c r="N18" s="27">
        <v>0.56644418574205202</v>
      </c>
    </row>
    <row r="19" spans="1:14" s="7" customFormat="1" ht="17" customHeight="1" x14ac:dyDescent="0.25">
      <c r="A19" s="24" t="s">
        <v>28</v>
      </c>
      <c r="B19" s="25" t="s">
        <v>29</v>
      </c>
      <c r="C19" s="26">
        <v>10254440000</v>
      </c>
      <c r="D19" s="26">
        <v>0</v>
      </c>
      <c r="E19" s="26">
        <v>0</v>
      </c>
      <c r="F19" s="26">
        <v>10254440000</v>
      </c>
      <c r="G19" s="26">
        <v>0</v>
      </c>
      <c r="H19" s="26">
        <v>10254440000</v>
      </c>
      <c r="I19" s="26">
        <v>802219551</v>
      </c>
      <c r="J19" s="26">
        <v>6432068370</v>
      </c>
      <c r="K19" s="27">
        <v>0.62724716025448501</v>
      </c>
      <c r="L19" s="26">
        <v>800884722</v>
      </c>
      <c r="M19" s="26">
        <v>6327916007</v>
      </c>
      <c r="N19" s="27">
        <v>0.61709035373945298</v>
      </c>
    </row>
    <row r="20" spans="1:14" s="7" customFormat="1" ht="17" customHeight="1" x14ac:dyDescent="0.25">
      <c r="A20" s="24" t="s">
        <v>30</v>
      </c>
      <c r="B20" s="25" t="s">
        <v>31</v>
      </c>
      <c r="C20" s="26">
        <v>112245000</v>
      </c>
      <c r="D20" s="26">
        <v>0</v>
      </c>
      <c r="E20" s="26">
        <v>0</v>
      </c>
      <c r="F20" s="26">
        <v>112245000</v>
      </c>
      <c r="G20" s="26">
        <v>0</v>
      </c>
      <c r="H20" s="26">
        <v>112245000</v>
      </c>
      <c r="I20" s="26">
        <v>9264742</v>
      </c>
      <c r="J20" s="26">
        <v>65227957</v>
      </c>
      <c r="K20" s="27">
        <v>0.581121270435209</v>
      </c>
      <c r="L20" s="26">
        <v>9264742</v>
      </c>
      <c r="M20" s="26">
        <v>65227957</v>
      </c>
      <c r="N20" s="27">
        <v>0.581121270435209</v>
      </c>
    </row>
    <row r="21" spans="1:14" s="7" customFormat="1" ht="17" customHeight="1" x14ac:dyDescent="0.25">
      <c r="A21" s="24" t="s">
        <v>345</v>
      </c>
      <c r="B21" s="25" t="s">
        <v>346</v>
      </c>
      <c r="C21" s="26">
        <v>795888000</v>
      </c>
      <c r="D21" s="26">
        <v>0</v>
      </c>
      <c r="E21" s="26">
        <v>0</v>
      </c>
      <c r="F21" s="26">
        <v>795888000</v>
      </c>
      <c r="G21" s="26">
        <v>0</v>
      </c>
      <c r="H21" s="26">
        <v>795888000</v>
      </c>
      <c r="I21" s="26">
        <v>63649798</v>
      </c>
      <c r="J21" s="26">
        <v>493966109</v>
      </c>
      <c r="K21" s="27">
        <v>0.62064776576603697</v>
      </c>
      <c r="L21" s="26">
        <v>63649798</v>
      </c>
      <c r="M21" s="26">
        <v>493966109</v>
      </c>
      <c r="N21" s="27">
        <v>0.62064776576603697</v>
      </c>
    </row>
    <row r="22" spans="1:14" s="7" customFormat="1" ht="17" customHeight="1" x14ac:dyDescent="0.25">
      <c r="A22" s="24" t="s">
        <v>347</v>
      </c>
      <c r="B22" s="25" t="s">
        <v>348</v>
      </c>
      <c r="C22" s="26">
        <v>13233000</v>
      </c>
      <c r="D22" s="26">
        <v>0</v>
      </c>
      <c r="E22" s="26">
        <v>0</v>
      </c>
      <c r="F22" s="26">
        <v>13233000</v>
      </c>
      <c r="G22" s="26">
        <v>0</v>
      </c>
      <c r="H22" s="26">
        <v>13233000</v>
      </c>
      <c r="I22" s="26">
        <v>953035</v>
      </c>
      <c r="J22" s="26">
        <v>6874710</v>
      </c>
      <c r="K22" s="27">
        <v>0.51951258218091101</v>
      </c>
      <c r="L22" s="26">
        <v>953035</v>
      </c>
      <c r="M22" s="26">
        <v>6874710</v>
      </c>
      <c r="N22" s="27">
        <v>0.51951258218091101</v>
      </c>
    </row>
    <row r="23" spans="1:14" s="7" customFormat="1" ht="17" customHeight="1" x14ac:dyDescent="0.25">
      <c r="A23" s="24" t="s">
        <v>349</v>
      </c>
      <c r="B23" s="25" t="s">
        <v>350</v>
      </c>
      <c r="C23" s="26">
        <v>22693000</v>
      </c>
      <c r="D23" s="26">
        <v>0</v>
      </c>
      <c r="E23" s="26">
        <v>19000000</v>
      </c>
      <c r="F23" s="26">
        <v>41693000</v>
      </c>
      <c r="G23" s="26">
        <v>0</v>
      </c>
      <c r="H23" s="26">
        <v>41693000</v>
      </c>
      <c r="I23" s="26">
        <v>3126667</v>
      </c>
      <c r="J23" s="26">
        <v>24539999</v>
      </c>
      <c r="K23" s="27">
        <v>0.58858798839133697</v>
      </c>
      <c r="L23" s="26">
        <v>3126667</v>
      </c>
      <c r="M23" s="26">
        <v>24539999</v>
      </c>
      <c r="N23" s="27">
        <v>0.58858798839133697</v>
      </c>
    </row>
    <row r="24" spans="1:14" s="7" customFormat="1" ht="17" customHeight="1" x14ac:dyDescent="0.25">
      <c r="A24" s="24" t="s">
        <v>351</v>
      </c>
      <c r="B24" s="25" t="s">
        <v>352</v>
      </c>
      <c r="C24" s="26">
        <v>332921000</v>
      </c>
      <c r="D24" s="26">
        <v>0</v>
      </c>
      <c r="E24" s="26">
        <v>0</v>
      </c>
      <c r="F24" s="26">
        <v>332921000</v>
      </c>
      <c r="G24" s="26">
        <v>0</v>
      </c>
      <c r="H24" s="26">
        <v>332921000</v>
      </c>
      <c r="I24" s="26">
        <v>3388574</v>
      </c>
      <c r="J24" s="26">
        <v>163153257</v>
      </c>
      <c r="K24" s="27">
        <v>0.49006598262050199</v>
      </c>
      <c r="L24" s="26">
        <v>3730803</v>
      </c>
      <c r="M24" s="26">
        <v>163153257</v>
      </c>
      <c r="N24" s="27">
        <v>0.49006598262050199</v>
      </c>
    </row>
    <row r="25" spans="1:14" s="7" customFormat="1" ht="17" customHeight="1" x14ac:dyDescent="0.25">
      <c r="A25" s="24" t="s">
        <v>353</v>
      </c>
      <c r="B25" s="25" t="s">
        <v>45</v>
      </c>
      <c r="C25" s="26">
        <v>2109001000</v>
      </c>
      <c r="D25" s="26">
        <v>0</v>
      </c>
      <c r="E25" s="26">
        <v>0</v>
      </c>
      <c r="F25" s="26">
        <v>2109001000</v>
      </c>
      <c r="G25" s="26">
        <v>0</v>
      </c>
      <c r="H25" s="26">
        <v>2109001000</v>
      </c>
      <c r="I25" s="26">
        <v>30530069</v>
      </c>
      <c r="J25" s="26">
        <v>362304040</v>
      </c>
      <c r="K25" s="27">
        <v>0.171789411195158</v>
      </c>
      <c r="L25" s="26">
        <v>30530069</v>
      </c>
      <c r="M25" s="26">
        <v>362304040</v>
      </c>
      <c r="N25" s="27">
        <v>0.171789411195158</v>
      </c>
    </row>
    <row r="26" spans="1:14" s="7" customFormat="1" ht="17" customHeight="1" x14ac:dyDescent="0.25">
      <c r="A26" s="24" t="s">
        <v>354</v>
      </c>
      <c r="B26" s="25" t="s">
        <v>55</v>
      </c>
      <c r="C26" s="26">
        <v>1424991000</v>
      </c>
      <c r="D26" s="26">
        <v>0</v>
      </c>
      <c r="E26" s="26">
        <v>0</v>
      </c>
      <c r="F26" s="26">
        <v>1424991000</v>
      </c>
      <c r="G26" s="26">
        <v>0</v>
      </c>
      <c r="H26" s="26">
        <v>1424991000</v>
      </c>
      <c r="I26" s="26">
        <v>0</v>
      </c>
      <c r="J26" s="26">
        <v>20215384</v>
      </c>
      <c r="K26" s="27">
        <v>1.4186323983800601E-2</v>
      </c>
      <c r="L26" s="26">
        <v>0</v>
      </c>
      <c r="M26" s="26">
        <v>20215384</v>
      </c>
      <c r="N26" s="27">
        <v>1.4186323983800601E-2</v>
      </c>
    </row>
    <row r="27" spans="1:14" s="7" customFormat="1" ht="17" customHeight="1" x14ac:dyDescent="0.25">
      <c r="A27" s="24" t="s">
        <v>355</v>
      </c>
      <c r="B27" s="25" t="s">
        <v>356</v>
      </c>
      <c r="C27" s="26">
        <v>684010000</v>
      </c>
      <c r="D27" s="26">
        <v>0</v>
      </c>
      <c r="E27" s="26">
        <v>0</v>
      </c>
      <c r="F27" s="26">
        <v>684010000</v>
      </c>
      <c r="G27" s="26">
        <v>0</v>
      </c>
      <c r="H27" s="26">
        <v>684010000</v>
      </c>
      <c r="I27" s="26">
        <v>30530069</v>
      </c>
      <c r="J27" s="26">
        <v>342088656</v>
      </c>
      <c r="K27" s="27">
        <v>0.50012230230552202</v>
      </c>
      <c r="L27" s="26">
        <v>30530069</v>
      </c>
      <c r="M27" s="26">
        <v>342088656</v>
      </c>
      <c r="N27" s="27">
        <v>0.50012230230552202</v>
      </c>
    </row>
    <row r="28" spans="1:14" s="7" customFormat="1" ht="17" customHeight="1" x14ac:dyDescent="0.25">
      <c r="A28" s="24" t="s">
        <v>357</v>
      </c>
      <c r="B28" s="25" t="s">
        <v>358</v>
      </c>
      <c r="C28" s="26">
        <v>3191690000</v>
      </c>
      <c r="D28" s="26">
        <v>0</v>
      </c>
      <c r="E28" s="26">
        <v>-39000000</v>
      </c>
      <c r="F28" s="26">
        <v>3152690000</v>
      </c>
      <c r="G28" s="26">
        <v>0</v>
      </c>
      <c r="H28" s="26">
        <v>3152690000</v>
      </c>
      <c r="I28" s="26">
        <v>257454457</v>
      </c>
      <c r="J28" s="26">
        <v>2079140447</v>
      </c>
      <c r="K28" s="27">
        <v>0.65948141016084705</v>
      </c>
      <c r="L28" s="26">
        <v>257454457</v>
      </c>
      <c r="M28" s="26">
        <v>2079140447</v>
      </c>
      <c r="N28" s="27">
        <v>0.65948141016084705</v>
      </c>
    </row>
    <row r="29" spans="1:14" s="7" customFormat="1" ht="17" customHeight="1" x14ac:dyDescent="0.25">
      <c r="A29" s="24" t="s">
        <v>359</v>
      </c>
      <c r="B29" s="25" t="s">
        <v>360</v>
      </c>
      <c r="C29" s="26">
        <v>1805070000</v>
      </c>
      <c r="D29" s="26">
        <v>0</v>
      </c>
      <c r="E29" s="26">
        <v>-40000000</v>
      </c>
      <c r="F29" s="26">
        <v>1765070000</v>
      </c>
      <c r="G29" s="26">
        <v>0</v>
      </c>
      <c r="H29" s="26">
        <v>1765070000</v>
      </c>
      <c r="I29" s="26">
        <v>17382968</v>
      </c>
      <c r="J29" s="26">
        <v>1614567771</v>
      </c>
      <c r="K29" s="27">
        <v>0.91473299699162103</v>
      </c>
      <c r="L29" s="26">
        <v>17382968</v>
      </c>
      <c r="M29" s="26">
        <v>1614567771</v>
      </c>
      <c r="N29" s="27">
        <v>0.91473299699162103</v>
      </c>
    </row>
    <row r="30" spans="1:14" s="7" customFormat="1" ht="17" customHeight="1" x14ac:dyDescent="0.25">
      <c r="A30" s="24" t="s">
        <v>361</v>
      </c>
      <c r="B30" s="25" t="s">
        <v>362</v>
      </c>
      <c r="C30" s="26">
        <v>1576164000</v>
      </c>
      <c r="D30" s="26">
        <v>0</v>
      </c>
      <c r="E30" s="26">
        <v>-40000000</v>
      </c>
      <c r="F30" s="26">
        <v>1536164000</v>
      </c>
      <c r="G30" s="26">
        <v>0</v>
      </c>
      <c r="H30" s="26">
        <v>1536164000</v>
      </c>
      <c r="I30" s="26">
        <v>0</v>
      </c>
      <c r="J30" s="26">
        <v>1481865446</v>
      </c>
      <c r="K30" s="27">
        <v>0.96465315291856901</v>
      </c>
      <c r="L30" s="26">
        <v>0</v>
      </c>
      <c r="M30" s="26">
        <v>1481865446</v>
      </c>
      <c r="N30" s="27">
        <v>0.96465315291856901</v>
      </c>
    </row>
    <row r="31" spans="1:14" s="7" customFormat="1" ht="17" customHeight="1" x14ac:dyDescent="0.25">
      <c r="A31" s="24" t="s">
        <v>363</v>
      </c>
      <c r="B31" s="25" t="s">
        <v>364</v>
      </c>
      <c r="C31" s="26">
        <v>228906000</v>
      </c>
      <c r="D31" s="26">
        <v>0</v>
      </c>
      <c r="E31" s="26">
        <v>0</v>
      </c>
      <c r="F31" s="26">
        <v>228906000</v>
      </c>
      <c r="G31" s="26">
        <v>0</v>
      </c>
      <c r="H31" s="26">
        <v>228906000</v>
      </c>
      <c r="I31" s="26">
        <v>17382968</v>
      </c>
      <c r="J31" s="26">
        <v>132702325</v>
      </c>
      <c r="K31" s="27">
        <v>0.57972410072256697</v>
      </c>
      <c r="L31" s="26">
        <v>17382968</v>
      </c>
      <c r="M31" s="26">
        <v>132702325</v>
      </c>
      <c r="N31" s="27">
        <v>0.57972410072256697</v>
      </c>
    </row>
    <row r="32" spans="1:14" s="7" customFormat="1" ht="17" customHeight="1" x14ac:dyDescent="0.25">
      <c r="A32" s="24" t="s">
        <v>365</v>
      </c>
      <c r="B32" s="25" t="s">
        <v>366</v>
      </c>
      <c r="C32" s="26">
        <v>228906000</v>
      </c>
      <c r="D32" s="26">
        <v>0</v>
      </c>
      <c r="E32" s="26">
        <v>0</v>
      </c>
      <c r="F32" s="26">
        <v>228906000</v>
      </c>
      <c r="G32" s="26">
        <v>0</v>
      </c>
      <c r="H32" s="26">
        <v>228906000</v>
      </c>
      <c r="I32" s="26">
        <v>17382968</v>
      </c>
      <c r="J32" s="26">
        <v>132702325</v>
      </c>
      <c r="K32" s="27">
        <v>0.57972410072256697</v>
      </c>
      <c r="L32" s="26">
        <v>17382968</v>
      </c>
      <c r="M32" s="26">
        <v>132702325</v>
      </c>
      <c r="N32" s="27">
        <v>0.57972410072256697</v>
      </c>
    </row>
    <row r="33" spans="1:14" s="7" customFormat="1" ht="17" customHeight="1" x14ac:dyDescent="0.25">
      <c r="A33" s="24" t="s">
        <v>32</v>
      </c>
      <c r="B33" s="25" t="s">
        <v>33</v>
      </c>
      <c r="C33" s="26">
        <v>6417185000</v>
      </c>
      <c r="D33" s="26">
        <v>0</v>
      </c>
      <c r="E33" s="26">
        <v>0</v>
      </c>
      <c r="F33" s="26">
        <v>6417185000</v>
      </c>
      <c r="G33" s="26">
        <v>0</v>
      </c>
      <c r="H33" s="26">
        <v>6417185000</v>
      </c>
      <c r="I33" s="26">
        <v>345709971</v>
      </c>
      <c r="J33" s="26">
        <v>2511710442</v>
      </c>
      <c r="K33" s="27">
        <v>0.39140377626638501</v>
      </c>
      <c r="L33" s="26">
        <v>345599571</v>
      </c>
      <c r="M33" s="26">
        <v>2511600042</v>
      </c>
      <c r="N33" s="27">
        <v>0.39138657246128999</v>
      </c>
    </row>
    <row r="34" spans="1:14" s="7" customFormat="1" ht="17" customHeight="1" x14ac:dyDescent="0.25">
      <c r="A34" s="24" t="s">
        <v>34</v>
      </c>
      <c r="B34" s="25" t="s">
        <v>35</v>
      </c>
      <c r="C34" s="26">
        <v>1789940000</v>
      </c>
      <c r="D34" s="26">
        <v>0</v>
      </c>
      <c r="E34" s="26">
        <v>0</v>
      </c>
      <c r="F34" s="26">
        <v>1789940000</v>
      </c>
      <c r="G34" s="26">
        <v>0</v>
      </c>
      <c r="H34" s="26">
        <v>1789940000</v>
      </c>
      <c r="I34" s="26">
        <v>135054900</v>
      </c>
      <c r="J34" s="26">
        <v>967010044</v>
      </c>
      <c r="K34" s="27">
        <v>0.54024718370448199</v>
      </c>
      <c r="L34" s="26">
        <v>134993300</v>
      </c>
      <c r="M34" s="26">
        <v>966948444</v>
      </c>
      <c r="N34" s="27">
        <v>0.54021276914310001</v>
      </c>
    </row>
    <row r="35" spans="1:14" s="7" customFormat="1" ht="25.5" customHeight="1" x14ac:dyDescent="0.25">
      <c r="A35" s="24" t="s">
        <v>367</v>
      </c>
      <c r="B35" s="25" t="s">
        <v>59</v>
      </c>
      <c r="C35" s="26">
        <v>1136354000</v>
      </c>
      <c r="D35" s="26">
        <v>0</v>
      </c>
      <c r="E35" s="26">
        <v>0</v>
      </c>
      <c r="F35" s="26">
        <v>1136354000</v>
      </c>
      <c r="G35" s="26">
        <v>0</v>
      </c>
      <c r="H35" s="26">
        <v>1136354000</v>
      </c>
      <c r="I35" s="26">
        <v>94458700</v>
      </c>
      <c r="J35" s="26">
        <v>657003569</v>
      </c>
      <c r="K35" s="27">
        <v>0.57816804358500995</v>
      </c>
      <c r="L35" s="26">
        <v>94434200</v>
      </c>
      <c r="M35" s="26">
        <v>656979069</v>
      </c>
      <c r="N35" s="27">
        <v>0.578146483402179</v>
      </c>
    </row>
    <row r="36" spans="1:14" s="7" customFormat="1" ht="25.5" customHeight="1" x14ac:dyDescent="0.25">
      <c r="A36" s="24" t="s">
        <v>36</v>
      </c>
      <c r="B36" s="25" t="s">
        <v>37</v>
      </c>
      <c r="C36" s="26">
        <v>653586000</v>
      </c>
      <c r="D36" s="26">
        <v>0</v>
      </c>
      <c r="E36" s="26">
        <v>0</v>
      </c>
      <c r="F36" s="26">
        <v>653586000</v>
      </c>
      <c r="G36" s="26">
        <v>0</v>
      </c>
      <c r="H36" s="26">
        <v>653586000</v>
      </c>
      <c r="I36" s="26">
        <v>40596200</v>
      </c>
      <c r="J36" s="26">
        <v>310006475</v>
      </c>
      <c r="K36" s="27">
        <v>0.47431627207437099</v>
      </c>
      <c r="L36" s="26">
        <v>40559100</v>
      </c>
      <c r="M36" s="26">
        <v>309969375</v>
      </c>
      <c r="N36" s="27">
        <v>0.474259508312602</v>
      </c>
    </row>
    <row r="37" spans="1:14" s="7" customFormat="1" ht="17" customHeight="1" x14ac:dyDescent="0.25">
      <c r="A37" s="24" t="s">
        <v>368</v>
      </c>
      <c r="B37" s="25" t="s">
        <v>369</v>
      </c>
      <c r="C37" s="26">
        <v>1267882000</v>
      </c>
      <c r="D37" s="26">
        <v>0</v>
      </c>
      <c r="E37" s="26">
        <v>0</v>
      </c>
      <c r="F37" s="26">
        <v>1267882000</v>
      </c>
      <c r="G37" s="26">
        <v>0</v>
      </c>
      <c r="H37" s="26">
        <v>1267882000</v>
      </c>
      <c r="I37" s="26">
        <v>97360200</v>
      </c>
      <c r="J37" s="26">
        <v>702623144</v>
      </c>
      <c r="K37" s="27">
        <v>0.55417076983504798</v>
      </c>
      <c r="L37" s="26">
        <v>97311400</v>
      </c>
      <c r="M37" s="26">
        <v>702574344</v>
      </c>
      <c r="N37" s="27">
        <v>0.55413228044881102</v>
      </c>
    </row>
    <row r="38" spans="1:14" s="7" customFormat="1" ht="17" customHeight="1" x14ac:dyDescent="0.25">
      <c r="A38" s="24" t="s">
        <v>370</v>
      </c>
      <c r="B38" s="25" t="s">
        <v>371</v>
      </c>
      <c r="C38" s="26">
        <v>53091000</v>
      </c>
      <c r="D38" s="26">
        <v>0</v>
      </c>
      <c r="E38" s="26">
        <v>0</v>
      </c>
      <c r="F38" s="26">
        <v>53091000</v>
      </c>
      <c r="G38" s="26">
        <v>0</v>
      </c>
      <c r="H38" s="26">
        <v>53091000</v>
      </c>
      <c r="I38" s="26">
        <v>0</v>
      </c>
      <c r="J38" s="26">
        <v>0</v>
      </c>
      <c r="K38" s="27">
        <v>0</v>
      </c>
      <c r="L38" s="26">
        <v>0</v>
      </c>
      <c r="M38" s="26">
        <v>0</v>
      </c>
      <c r="N38" s="27">
        <v>0</v>
      </c>
    </row>
    <row r="39" spans="1:14" s="7" customFormat="1" ht="17" customHeight="1" x14ac:dyDescent="0.25">
      <c r="A39" s="24" t="s">
        <v>372</v>
      </c>
      <c r="B39" s="25" t="s">
        <v>373</v>
      </c>
      <c r="C39" s="26">
        <v>1214791000</v>
      </c>
      <c r="D39" s="26">
        <v>0</v>
      </c>
      <c r="E39" s="26">
        <v>0</v>
      </c>
      <c r="F39" s="26">
        <v>1214791000</v>
      </c>
      <c r="G39" s="26">
        <v>0</v>
      </c>
      <c r="H39" s="26">
        <v>1214791000</v>
      </c>
      <c r="I39" s="26">
        <v>97360200</v>
      </c>
      <c r="J39" s="26">
        <v>702623144</v>
      </c>
      <c r="K39" s="27">
        <v>0.57839014612390105</v>
      </c>
      <c r="L39" s="26">
        <v>97311400</v>
      </c>
      <c r="M39" s="26">
        <v>702574344</v>
      </c>
      <c r="N39" s="27">
        <v>0.57834997460468496</v>
      </c>
    </row>
    <row r="40" spans="1:14" s="7" customFormat="1" ht="17" customHeight="1" x14ac:dyDescent="0.25">
      <c r="A40" s="24" t="s">
        <v>38</v>
      </c>
      <c r="B40" s="25" t="s">
        <v>39</v>
      </c>
      <c r="C40" s="26">
        <v>1739011000</v>
      </c>
      <c r="D40" s="26">
        <v>0</v>
      </c>
      <c r="E40" s="26">
        <v>0</v>
      </c>
      <c r="F40" s="26">
        <v>1739011000</v>
      </c>
      <c r="G40" s="26">
        <v>0</v>
      </c>
      <c r="H40" s="26">
        <v>1739011000</v>
      </c>
      <c r="I40" s="26">
        <v>901371</v>
      </c>
      <c r="J40" s="26">
        <v>31064654</v>
      </c>
      <c r="K40" s="27">
        <v>1.7863402819188599E-2</v>
      </c>
      <c r="L40" s="26">
        <v>901371</v>
      </c>
      <c r="M40" s="26">
        <v>31064654</v>
      </c>
      <c r="N40" s="27">
        <v>1.7863402819188599E-2</v>
      </c>
    </row>
    <row r="41" spans="1:14" s="7" customFormat="1" ht="17" customHeight="1" x14ac:dyDescent="0.25">
      <c r="A41" s="24" t="s">
        <v>374</v>
      </c>
      <c r="B41" s="25" t="s">
        <v>375</v>
      </c>
      <c r="C41" s="26">
        <v>1207978000</v>
      </c>
      <c r="D41" s="26">
        <v>0</v>
      </c>
      <c r="E41" s="26">
        <v>0</v>
      </c>
      <c r="F41" s="26">
        <v>1207978000</v>
      </c>
      <c r="G41" s="26">
        <v>0</v>
      </c>
      <c r="H41" s="26">
        <v>1207978000</v>
      </c>
      <c r="I41" s="26">
        <v>901371</v>
      </c>
      <c r="J41" s="26">
        <v>19685730</v>
      </c>
      <c r="K41" s="27">
        <v>1.6296430895264599E-2</v>
      </c>
      <c r="L41" s="26">
        <v>901371</v>
      </c>
      <c r="M41" s="26">
        <v>19685730</v>
      </c>
      <c r="N41" s="27">
        <v>1.6296430895264599E-2</v>
      </c>
    </row>
    <row r="42" spans="1:14" s="7" customFormat="1" ht="17" customHeight="1" x14ac:dyDescent="0.25">
      <c r="A42" s="24" t="s">
        <v>40</v>
      </c>
      <c r="B42" s="25" t="s">
        <v>41</v>
      </c>
      <c r="C42" s="26">
        <v>531033000</v>
      </c>
      <c r="D42" s="26">
        <v>0</v>
      </c>
      <c r="E42" s="26">
        <v>0</v>
      </c>
      <c r="F42" s="26">
        <v>531033000</v>
      </c>
      <c r="G42" s="26">
        <v>0</v>
      </c>
      <c r="H42" s="26">
        <v>531033000</v>
      </c>
      <c r="I42" s="26">
        <v>0</v>
      </c>
      <c r="J42" s="26">
        <v>11378924</v>
      </c>
      <c r="K42" s="27">
        <v>2.1427903727263699E-2</v>
      </c>
      <c r="L42" s="26">
        <v>0</v>
      </c>
      <c r="M42" s="26">
        <v>11378924</v>
      </c>
      <c r="N42" s="27">
        <v>2.1427903727263699E-2</v>
      </c>
    </row>
    <row r="43" spans="1:14" s="7" customFormat="1" ht="17" customHeight="1" x14ac:dyDescent="0.25">
      <c r="A43" s="24" t="s">
        <v>376</v>
      </c>
      <c r="B43" s="25" t="s">
        <v>377</v>
      </c>
      <c r="C43" s="26">
        <v>687591000</v>
      </c>
      <c r="D43" s="26">
        <v>0</v>
      </c>
      <c r="E43" s="26">
        <v>0</v>
      </c>
      <c r="F43" s="26">
        <v>687591000</v>
      </c>
      <c r="G43" s="26">
        <v>0</v>
      </c>
      <c r="H43" s="26">
        <v>687591000</v>
      </c>
      <c r="I43" s="26">
        <v>46544500</v>
      </c>
      <c r="J43" s="26">
        <v>335435000</v>
      </c>
      <c r="K43" s="27">
        <v>0.48784088215232602</v>
      </c>
      <c r="L43" s="26">
        <v>46544500</v>
      </c>
      <c r="M43" s="26">
        <v>335435000</v>
      </c>
      <c r="N43" s="27">
        <v>0.48784088215232602</v>
      </c>
    </row>
    <row r="44" spans="1:14" s="7" customFormat="1" ht="17" customHeight="1" x14ac:dyDescent="0.25">
      <c r="A44" s="24" t="s">
        <v>378</v>
      </c>
      <c r="B44" s="25" t="s">
        <v>379</v>
      </c>
      <c r="C44" s="26">
        <v>687591000</v>
      </c>
      <c r="D44" s="26">
        <v>0</v>
      </c>
      <c r="E44" s="26">
        <v>0</v>
      </c>
      <c r="F44" s="26">
        <v>687591000</v>
      </c>
      <c r="G44" s="26">
        <v>0</v>
      </c>
      <c r="H44" s="26">
        <v>687591000</v>
      </c>
      <c r="I44" s="26">
        <v>46544500</v>
      </c>
      <c r="J44" s="26">
        <v>335435000</v>
      </c>
      <c r="K44" s="27">
        <v>0.48784088215232602</v>
      </c>
      <c r="L44" s="26">
        <v>46544500</v>
      </c>
      <c r="M44" s="26">
        <v>335435000</v>
      </c>
      <c r="N44" s="27">
        <v>0.48784088215232602</v>
      </c>
    </row>
    <row r="45" spans="1:14" s="7" customFormat="1" ht="25.5" customHeight="1" x14ac:dyDescent="0.25">
      <c r="A45" s="24" t="s">
        <v>380</v>
      </c>
      <c r="B45" s="25" t="s">
        <v>381</v>
      </c>
      <c r="C45" s="26">
        <v>73274000</v>
      </c>
      <c r="D45" s="26">
        <v>0</v>
      </c>
      <c r="E45" s="26">
        <v>0</v>
      </c>
      <c r="F45" s="26">
        <v>73274000</v>
      </c>
      <c r="G45" s="26">
        <v>0</v>
      </c>
      <c r="H45" s="26">
        <v>73274000</v>
      </c>
      <c r="I45" s="26">
        <v>7661600</v>
      </c>
      <c r="J45" s="26">
        <v>56240100</v>
      </c>
      <c r="K45" s="27">
        <v>0.76753145726997296</v>
      </c>
      <c r="L45" s="26">
        <v>7661600</v>
      </c>
      <c r="M45" s="26">
        <v>56240100</v>
      </c>
      <c r="N45" s="27">
        <v>0.76753145726997296</v>
      </c>
    </row>
    <row r="46" spans="1:14" s="7" customFormat="1" ht="25.5" customHeight="1" x14ac:dyDescent="0.25">
      <c r="A46" s="24" t="s">
        <v>382</v>
      </c>
      <c r="B46" s="25" t="s">
        <v>383</v>
      </c>
      <c r="C46" s="26">
        <v>73274000</v>
      </c>
      <c r="D46" s="26">
        <v>0</v>
      </c>
      <c r="E46" s="26">
        <v>0</v>
      </c>
      <c r="F46" s="26">
        <v>73274000</v>
      </c>
      <c r="G46" s="26">
        <v>0</v>
      </c>
      <c r="H46" s="26">
        <v>73274000</v>
      </c>
      <c r="I46" s="26">
        <v>7661600</v>
      </c>
      <c r="J46" s="26">
        <v>56240100</v>
      </c>
      <c r="K46" s="27">
        <v>0.76753145726997296</v>
      </c>
      <c r="L46" s="26">
        <v>7661600</v>
      </c>
      <c r="M46" s="26">
        <v>56240100</v>
      </c>
      <c r="N46" s="27">
        <v>0.76753145726997296</v>
      </c>
    </row>
    <row r="47" spans="1:14" s="7" customFormat="1" ht="17" customHeight="1" x14ac:dyDescent="0.25">
      <c r="A47" s="24" t="s">
        <v>384</v>
      </c>
      <c r="B47" s="25" t="s">
        <v>385</v>
      </c>
      <c r="C47" s="26">
        <v>515691000</v>
      </c>
      <c r="D47" s="26">
        <v>0</v>
      </c>
      <c r="E47" s="26">
        <v>0</v>
      </c>
      <c r="F47" s="26">
        <v>515691000</v>
      </c>
      <c r="G47" s="26">
        <v>0</v>
      </c>
      <c r="H47" s="26">
        <v>515691000</v>
      </c>
      <c r="I47" s="26">
        <v>34910500</v>
      </c>
      <c r="J47" s="26">
        <v>251567900</v>
      </c>
      <c r="K47" s="27">
        <v>0.48782681877325801</v>
      </c>
      <c r="L47" s="26">
        <v>34910500</v>
      </c>
      <c r="M47" s="26">
        <v>251567900</v>
      </c>
      <c r="N47" s="27">
        <v>0.48782681877325801</v>
      </c>
    </row>
    <row r="48" spans="1:14" s="7" customFormat="1" ht="17" customHeight="1" x14ac:dyDescent="0.25">
      <c r="A48" s="24" t="s">
        <v>386</v>
      </c>
      <c r="B48" s="25" t="s">
        <v>387</v>
      </c>
      <c r="C48" s="26">
        <v>343796000</v>
      </c>
      <c r="D48" s="26">
        <v>0</v>
      </c>
      <c r="E48" s="26">
        <v>0</v>
      </c>
      <c r="F48" s="26">
        <v>343796000</v>
      </c>
      <c r="G48" s="26">
        <v>0</v>
      </c>
      <c r="H48" s="26">
        <v>343796000</v>
      </c>
      <c r="I48" s="26">
        <v>23276900</v>
      </c>
      <c r="J48" s="26">
        <v>167769600</v>
      </c>
      <c r="K48" s="27">
        <v>0.48799171601763802</v>
      </c>
      <c r="L48" s="26">
        <v>23276900</v>
      </c>
      <c r="M48" s="26">
        <v>167769600</v>
      </c>
      <c r="N48" s="27">
        <v>0.48799171601763802</v>
      </c>
    </row>
    <row r="49" spans="1:14" s="7" customFormat="1" ht="25.5" customHeight="1" x14ac:dyDescent="0.25">
      <c r="A49" s="24" t="s">
        <v>42</v>
      </c>
      <c r="B49" s="25" t="s">
        <v>43</v>
      </c>
      <c r="C49" s="26">
        <v>311952000</v>
      </c>
      <c r="D49" s="26">
        <v>0</v>
      </c>
      <c r="E49" s="26">
        <v>60000000</v>
      </c>
      <c r="F49" s="26">
        <v>371952000</v>
      </c>
      <c r="G49" s="26">
        <v>0</v>
      </c>
      <c r="H49" s="26">
        <v>371952000</v>
      </c>
      <c r="I49" s="26">
        <v>2978955</v>
      </c>
      <c r="J49" s="26">
        <v>187365174</v>
      </c>
      <c r="K49" s="27">
        <v>0.50373482062201602</v>
      </c>
      <c r="L49" s="26">
        <v>2978955</v>
      </c>
      <c r="M49" s="26">
        <v>187365174</v>
      </c>
      <c r="N49" s="27">
        <v>0.50373482062201602</v>
      </c>
    </row>
    <row r="50" spans="1:14" s="7" customFormat="1" ht="17" customHeight="1" x14ac:dyDescent="0.25">
      <c r="A50" s="24" t="s">
        <v>44</v>
      </c>
      <c r="B50" s="25" t="s">
        <v>45</v>
      </c>
      <c r="C50" s="26">
        <v>56971000</v>
      </c>
      <c r="D50" s="26">
        <v>0</v>
      </c>
      <c r="E50" s="26">
        <v>130000000</v>
      </c>
      <c r="F50" s="26">
        <v>186971000</v>
      </c>
      <c r="G50" s="26">
        <v>0</v>
      </c>
      <c r="H50" s="26">
        <v>186971000</v>
      </c>
      <c r="I50" s="26">
        <v>2321064</v>
      </c>
      <c r="J50" s="26">
        <v>125933414</v>
      </c>
      <c r="K50" s="27">
        <v>0.67354517010659398</v>
      </c>
      <c r="L50" s="26">
        <v>2321064</v>
      </c>
      <c r="M50" s="26">
        <v>125933414</v>
      </c>
      <c r="N50" s="27">
        <v>0.67354517010659398</v>
      </c>
    </row>
    <row r="51" spans="1:14" s="7" customFormat="1" ht="17" customHeight="1" x14ac:dyDescent="0.25">
      <c r="A51" s="24" t="s">
        <v>46</v>
      </c>
      <c r="B51" s="25" t="s">
        <v>47</v>
      </c>
      <c r="C51" s="26">
        <v>0</v>
      </c>
      <c r="D51" s="26">
        <v>0</v>
      </c>
      <c r="E51" s="26">
        <v>130000000</v>
      </c>
      <c r="F51" s="26">
        <v>130000000</v>
      </c>
      <c r="G51" s="26">
        <v>0</v>
      </c>
      <c r="H51" s="26">
        <v>130000000</v>
      </c>
      <c r="I51" s="26">
        <v>0</v>
      </c>
      <c r="J51" s="26">
        <v>97879245</v>
      </c>
      <c r="K51" s="27">
        <v>0.75291726923076896</v>
      </c>
      <c r="L51" s="26">
        <v>0</v>
      </c>
      <c r="M51" s="26">
        <v>97879245</v>
      </c>
      <c r="N51" s="27">
        <v>0.75291726923076896</v>
      </c>
    </row>
    <row r="52" spans="1:14" s="7" customFormat="1" ht="17" customHeight="1" x14ac:dyDescent="0.25">
      <c r="A52" s="24" t="s">
        <v>388</v>
      </c>
      <c r="B52" s="25" t="s">
        <v>389</v>
      </c>
      <c r="C52" s="26">
        <v>56971000</v>
      </c>
      <c r="D52" s="26">
        <v>0</v>
      </c>
      <c r="E52" s="26">
        <v>0</v>
      </c>
      <c r="F52" s="26">
        <v>56971000</v>
      </c>
      <c r="G52" s="26">
        <v>0</v>
      </c>
      <c r="H52" s="26">
        <v>56971000</v>
      </c>
      <c r="I52" s="26">
        <v>2321064</v>
      </c>
      <c r="J52" s="26">
        <v>28054169</v>
      </c>
      <c r="K52" s="27">
        <v>0.49242893752962003</v>
      </c>
      <c r="L52" s="26">
        <v>2321064</v>
      </c>
      <c r="M52" s="26">
        <v>28054169</v>
      </c>
      <c r="N52" s="27">
        <v>0.49242893752962003</v>
      </c>
    </row>
    <row r="53" spans="1:14" s="7" customFormat="1" ht="25.5" customHeight="1" x14ac:dyDescent="0.25">
      <c r="A53" s="24" t="s">
        <v>390</v>
      </c>
      <c r="B53" s="25" t="s">
        <v>391</v>
      </c>
      <c r="C53" s="26">
        <v>175377000</v>
      </c>
      <c r="D53" s="26">
        <v>0</v>
      </c>
      <c r="E53" s="26">
        <v>-70000000</v>
      </c>
      <c r="F53" s="26">
        <v>105377000</v>
      </c>
      <c r="G53" s="26">
        <v>0</v>
      </c>
      <c r="H53" s="26">
        <v>105377000</v>
      </c>
      <c r="I53" s="26">
        <v>0</v>
      </c>
      <c r="J53" s="26">
        <v>56611869</v>
      </c>
      <c r="K53" s="27">
        <v>0.53723173937386703</v>
      </c>
      <c r="L53" s="26">
        <v>0</v>
      </c>
      <c r="M53" s="26">
        <v>56611869</v>
      </c>
      <c r="N53" s="27">
        <v>0.53723173937386703</v>
      </c>
    </row>
    <row r="54" spans="1:14" s="7" customFormat="1" ht="17" customHeight="1" x14ac:dyDescent="0.25">
      <c r="A54" s="24" t="s">
        <v>392</v>
      </c>
      <c r="B54" s="25" t="s">
        <v>393</v>
      </c>
      <c r="C54" s="26">
        <v>9604000</v>
      </c>
      <c r="D54" s="26">
        <v>0</v>
      </c>
      <c r="E54" s="26">
        <v>0</v>
      </c>
      <c r="F54" s="26">
        <v>9604000</v>
      </c>
      <c r="G54" s="26">
        <v>0</v>
      </c>
      <c r="H54" s="26">
        <v>9604000</v>
      </c>
      <c r="I54" s="26">
        <v>657891</v>
      </c>
      <c r="J54" s="26">
        <v>4819891</v>
      </c>
      <c r="K54" s="27">
        <v>0.50186286963765103</v>
      </c>
      <c r="L54" s="26">
        <v>657891</v>
      </c>
      <c r="M54" s="26">
        <v>4819891</v>
      </c>
      <c r="N54" s="27">
        <v>0.50186286963765103</v>
      </c>
    </row>
    <row r="55" spans="1:14" s="7" customFormat="1" ht="17" customHeight="1" x14ac:dyDescent="0.25">
      <c r="A55" s="24" t="s">
        <v>394</v>
      </c>
      <c r="B55" s="25" t="s">
        <v>395</v>
      </c>
      <c r="C55" s="26">
        <v>70000000</v>
      </c>
      <c r="D55" s="26">
        <v>0</v>
      </c>
      <c r="E55" s="26">
        <v>0</v>
      </c>
      <c r="F55" s="26">
        <v>70000000</v>
      </c>
      <c r="G55" s="26">
        <v>0</v>
      </c>
      <c r="H55" s="26">
        <v>70000000</v>
      </c>
      <c r="I55" s="26">
        <v>0</v>
      </c>
      <c r="J55" s="26">
        <v>0</v>
      </c>
      <c r="K55" s="27">
        <v>0</v>
      </c>
      <c r="L55" s="26">
        <v>0</v>
      </c>
      <c r="M55" s="26">
        <v>0</v>
      </c>
      <c r="N55" s="27">
        <v>0</v>
      </c>
    </row>
    <row r="56" spans="1:14" s="7" customFormat="1" ht="17" customHeight="1" x14ac:dyDescent="0.25">
      <c r="A56" s="24" t="s">
        <v>60</v>
      </c>
      <c r="B56" s="25" t="s">
        <v>61</v>
      </c>
      <c r="C56" s="26">
        <v>12600326000</v>
      </c>
      <c r="D56" s="26">
        <v>0</v>
      </c>
      <c r="E56" s="26">
        <v>1016548407</v>
      </c>
      <c r="F56" s="26">
        <v>13616874407</v>
      </c>
      <c r="G56" s="26">
        <v>0</v>
      </c>
      <c r="H56" s="26">
        <v>13616874407</v>
      </c>
      <c r="I56" s="26">
        <v>4207538385</v>
      </c>
      <c r="J56" s="26">
        <v>10718349253</v>
      </c>
      <c r="K56" s="27">
        <v>0.78713726312185395</v>
      </c>
      <c r="L56" s="26">
        <v>3999063017</v>
      </c>
      <c r="M56" s="26">
        <v>5566977020</v>
      </c>
      <c r="N56" s="27">
        <v>0.40882928443095501</v>
      </c>
    </row>
    <row r="57" spans="1:14" s="7" customFormat="1" ht="17" customHeight="1" x14ac:dyDescent="0.25">
      <c r="A57" s="24" t="s">
        <v>396</v>
      </c>
      <c r="B57" s="25" t="s">
        <v>397</v>
      </c>
      <c r="C57" s="26">
        <v>0</v>
      </c>
      <c r="D57" s="26">
        <v>26000000</v>
      </c>
      <c r="E57" s="26">
        <v>69000000</v>
      </c>
      <c r="F57" s="26">
        <v>69000000</v>
      </c>
      <c r="G57" s="26">
        <v>0</v>
      </c>
      <c r="H57" s="26">
        <v>69000000</v>
      </c>
      <c r="I57" s="26">
        <v>51552745</v>
      </c>
      <c r="J57" s="26">
        <v>51552745</v>
      </c>
      <c r="K57" s="27">
        <v>0.74714123188405801</v>
      </c>
      <c r="L57" s="26">
        <v>0</v>
      </c>
      <c r="M57" s="26">
        <v>0</v>
      </c>
      <c r="N57" s="27">
        <v>0</v>
      </c>
    </row>
    <row r="58" spans="1:14" s="7" customFormat="1" ht="17" customHeight="1" x14ac:dyDescent="0.25">
      <c r="A58" s="24" t="s">
        <v>398</v>
      </c>
      <c r="B58" s="25" t="s">
        <v>399</v>
      </c>
      <c r="C58" s="26">
        <v>0</v>
      </c>
      <c r="D58" s="26">
        <v>26000000</v>
      </c>
      <c r="E58" s="26">
        <v>69000000</v>
      </c>
      <c r="F58" s="26">
        <v>69000000</v>
      </c>
      <c r="G58" s="26">
        <v>0</v>
      </c>
      <c r="H58" s="26">
        <v>69000000</v>
      </c>
      <c r="I58" s="26">
        <v>51552745</v>
      </c>
      <c r="J58" s="26">
        <v>51552745</v>
      </c>
      <c r="K58" s="27">
        <v>0.74714123188405801</v>
      </c>
      <c r="L58" s="26">
        <v>0</v>
      </c>
      <c r="M58" s="26">
        <v>0</v>
      </c>
      <c r="N58" s="27">
        <v>0</v>
      </c>
    </row>
    <row r="59" spans="1:14" s="7" customFormat="1" ht="17" customHeight="1" x14ac:dyDescent="0.25">
      <c r="A59" s="24" t="s">
        <v>400</v>
      </c>
      <c r="B59" s="25" t="s">
        <v>401</v>
      </c>
      <c r="C59" s="26">
        <v>0</v>
      </c>
      <c r="D59" s="26">
        <v>20000000</v>
      </c>
      <c r="E59" s="26">
        <v>55000000</v>
      </c>
      <c r="F59" s="26">
        <v>55000000</v>
      </c>
      <c r="G59" s="26">
        <v>0</v>
      </c>
      <c r="H59" s="26">
        <v>55000000</v>
      </c>
      <c r="I59" s="26">
        <v>38593134</v>
      </c>
      <c r="J59" s="26">
        <v>38593134</v>
      </c>
      <c r="K59" s="27">
        <v>0.70169334545454498</v>
      </c>
      <c r="L59" s="26">
        <v>0</v>
      </c>
      <c r="M59" s="26">
        <v>0</v>
      </c>
      <c r="N59" s="27">
        <v>0</v>
      </c>
    </row>
    <row r="60" spans="1:14" s="7" customFormat="1" ht="25.5" customHeight="1" x14ac:dyDescent="0.25">
      <c r="A60" s="24" t="s">
        <v>402</v>
      </c>
      <c r="B60" s="25" t="s">
        <v>99</v>
      </c>
      <c r="C60" s="26">
        <v>0</v>
      </c>
      <c r="D60" s="26">
        <v>0</v>
      </c>
      <c r="E60" s="26">
        <v>15000000</v>
      </c>
      <c r="F60" s="26">
        <v>15000000</v>
      </c>
      <c r="G60" s="26">
        <v>0</v>
      </c>
      <c r="H60" s="26">
        <v>15000000</v>
      </c>
      <c r="I60" s="26">
        <v>0</v>
      </c>
      <c r="J60" s="26">
        <v>0</v>
      </c>
      <c r="K60" s="27">
        <v>0</v>
      </c>
      <c r="L60" s="26">
        <v>0</v>
      </c>
      <c r="M60" s="26">
        <v>0</v>
      </c>
      <c r="N60" s="27">
        <v>0</v>
      </c>
    </row>
    <row r="61" spans="1:14" s="7" customFormat="1" ht="25.5" customHeight="1" x14ac:dyDescent="0.25">
      <c r="A61" s="24" t="s">
        <v>403</v>
      </c>
      <c r="B61" s="25" t="s">
        <v>318</v>
      </c>
      <c r="C61" s="26">
        <v>0</v>
      </c>
      <c r="D61" s="26">
        <v>0</v>
      </c>
      <c r="E61" s="26">
        <v>15000000</v>
      </c>
      <c r="F61" s="26">
        <v>15000000</v>
      </c>
      <c r="G61" s="26">
        <v>0</v>
      </c>
      <c r="H61" s="26">
        <v>15000000</v>
      </c>
      <c r="I61" s="26">
        <v>0</v>
      </c>
      <c r="J61" s="26">
        <v>0</v>
      </c>
      <c r="K61" s="27">
        <v>0</v>
      </c>
      <c r="L61" s="26">
        <v>0</v>
      </c>
      <c r="M61" s="26">
        <v>0</v>
      </c>
      <c r="N61" s="27">
        <v>0</v>
      </c>
    </row>
    <row r="62" spans="1:14" s="7" customFormat="1" ht="25.5" customHeight="1" x14ac:dyDescent="0.25">
      <c r="A62" s="24" t="s">
        <v>404</v>
      </c>
      <c r="B62" s="25" t="s">
        <v>405</v>
      </c>
      <c r="C62" s="26">
        <v>0</v>
      </c>
      <c r="D62" s="26">
        <v>20000000</v>
      </c>
      <c r="E62" s="26">
        <v>40000000</v>
      </c>
      <c r="F62" s="26">
        <v>40000000</v>
      </c>
      <c r="G62" s="26">
        <v>0</v>
      </c>
      <c r="H62" s="26">
        <v>40000000</v>
      </c>
      <c r="I62" s="26">
        <v>38593134</v>
      </c>
      <c r="J62" s="26">
        <v>38593134</v>
      </c>
      <c r="K62" s="27">
        <v>0.96482835</v>
      </c>
      <c r="L62" s="26">
        <v>0</v>
      </c>
      <c r="M62" s="26">
        <v>0</v>
      </c>
      <c r="N62" s="27">
        <v>0</v>
      </c>
    </row>
    <row r="63" spans="1:14" s="7" customFormat="1" ht="42.65" customHeight="1" x14ac:dyDescent="0.25">
      <c r="A63" s="24" t="s">
        <v>406</v>
      </c>
      <c r="B63" s="25" t="s">
        <v>407</v>
      </c>
      <c r="C63" s="26">
        <v>0</v>
      </c>
      <c r="D63" s="26">
        <v>20000000</v>
      </c>
      <c r="E63" s="26">
        <v>40000000</v>
      </c>
      <c r="F63" s="26">
        <v>40000000</v>
      </c>
      <c r="G63" s="26">
        <v>0</v>
      </c>
      <c r="H63" s="26">
        <v>40000000</v>
      </c>
      <c r="I63" s="26">
        <v>38593134</v>
      </c>
      <c r="J63" s="26">
        <v>38593134</v>
      </c>
      <c r="K63" s="27">
        <v>0.96482835</v>
      </c>
      <c r="L63" s="26">
        <v>0</v>
      </c>
      <c r="M63" s="26">
        <v>0</v>
      </c>
      <c r="N63" s="27">
        <v>0</v>
      </c>
    </row>
    <row r="64" spans="1:14" s="7" customFormat="1" ht="25.5" customHeight="1" x14ac:dyDescent="0.25">
      <c r="A64" s="24" t="s">
        <v>408</v>
      </c>
      <c r="B64" s="25" t="s">
        <v>409</v>
      </c>
      <c r="C64" s="26">
        <v>0</v>
      </c>
      <c r="D64" s="26">
        <v>6000000</v>
      </c>
      <c r="E64" s="26">
        <v>14000000</v>
      </c>
      <c r="F64" s="26">
        <v>14000000</v>
      </c>
      <c r="G64" s="26">
        <v>0</v>
      </c>
      <c r="H64" s="26">
        <v>14000000</v>
      </c>
      <c r="I64" s="26">
        <v>12959611</v>
      </c>
      <c r="J64" s="26">
        <v>12959611</v>
      </c>
      <c r="K64" s="27">
        <v>0.92568649999999997</v>
      </c>
      <c r="L64" s="26">
        <v>0</v>
      </c>
      <c r="M64" s="26">
        <v>0</v>
      </c>
      <c r="N64" s="27">
        <v>0</v>
      </c>
    </row>
    <row r="65" spans="1:14" s="7" customFormat="1" ht="25.5" customHeight="1" x14ac:dyDescent="0.25">
      <c r="A65" s="24" t="s">
        <v>410</v>
      </c>
      <c r="B65" s="25" t="s">
        <v>411</v>
      </c>
      <c r="C65" s="26">
        <v>0</v>
      </c>
      <c r="D65" s="26">
        <v>6000000</v>
      </c>
      <c r="E65" s="26">
        <v>14000000</v>
      </c>
      <c r="F65" s="26">
        <v>14000000</v>
      </c>
      <c r="G65" s="26">
        <v>0</v>
      </c>
      <c r="H65" s="26">
        <v>14000000</v>
      </c>
      <c r="I65" s="26">
        <v>12959611</v>
      </c>
      <c r="J65" s="26">
        <v>12959611</v>
      </c>
      <c r="K65" s="27">
        <v>0.92568649999999997</v>
      </c>
      <c r="L65" s="26">
        <v>0</v>
      </c>
      <c r="M65" s="26">
        <v>0</v>
      </c>
      <c r="N65" s="27">
        <v>0</v>
      </c>
    </row>
    <row r="66" spans="1:14" s="7" customFormat="1" ht="17" customHeight="1" x14ac:dyDescent="0.25">
      <c r="A66" s="24" t="s">
        <v>412</v>
      </c>
      <c r="B66" s="25" t="s">
        <v>413</v>
      </c>
      <c r="C66" s="26">
        <v>0</v>
      </c>
      <c r="D66" s="26">
        <v>6000000</v>
      </c>
      <c r="E66" s="26">
        <v>14000000</v>
      </c>
      <c r="F66" s="26">
        <v>14000000</v>
      </c>
      <c r="G66" s="26">
        <v>0</v>
      </c>
      <c r="H66" s="26">
        <v>14000000</v>
      </c>
      <c r="I66" s="26">
        <v>12959611</v>
      </c>
      <c r="J66" s="26">
        <v>12959611</v>
      </c>
      <c r="K66" s="27">
        <v>0.92568649999999997</v>
      </c>
      <c r="L66" s="26">
        <v>0</v>
      </c>
      <c r="M66" s="26">
        <v>0</v>
      </c>
      <c r="N66" s="27">
        <v>0</v>
      </c>
    </row>
    <row r="67" spans="1:14" s="7" customFormat="1" ht="17" customHeight="1" x14ac:dyDescent="0.25">
      <c r="A67" s="24" t="s">
        <v>414</v>
      </c>
      <c r="B67" s="25" t="s">
        <v>415</v>
      </c>
      <c r="C67" s="26">
        <v>0</v>
      </c>
      <c r="D67" s="26">
        <v>6000000</v>
      </c>
      <c r="E67" s="26">
        <v>14000000</v>
      </c>
      <c r="F67" s="26">
        <v>14000000</v>
      </c>
      <c r="G67" s="26">
        <v>0</v>
      </c>
      <c r="H67" s="26">
        <v>14000000</v>
      </c>
      <c r="I67" s="26">
        <v>12959611</v>
      </c>
      <c r="J67" s="26">
        <v>12959611</v>
      </c>
      <c r="K67" s="27">
        <v>0.92568649999999997</v>
      </c>
      <c r="L67" s="26">
        <v>0</v>
      </c>
      <c r="M67" s="26">
        <v>0</v>
      </c>
      <c r="N67" s="27">
        <v>0</v>
      </c>
    </row>
    <row r="68" spans="1:14" s="7" customFormat="1" ht="17" customHeight="1" x14ac:dyDescent="0.25">
      <c r="A68" s="24" t="s">
        <v>62</v>
      </c>
      <c r="B68" s="25" t="s">
        <v>63</v>
      </c>
      <c r="C68" s="26">
        <v>12600326000</v>
      </c>
      <c r="D68" s="26">
        <v>-26000000</v>
      </c>
      <c r="E68" s="26">
        <v>947548407</v>
      </c>
      <c r="F68" s="26">
        <v>13547874407</v>
      </c>
      <c r="G68" s="26">
        <v>0</v>
      </c>
      <c r="H68" s="26">
        <v>13547874407</v>
      </c>
      <c r="I68" s="26">
        <v>4155985640</v>
      </c>
      <c r="J68" s="26">
        <v>10666796508</v>
      </c>
      <c r="K68" s="27">
        <v>0.78734096490358796</v>
      </c>
      <c r="L68" s="26">
        <v>3999063017</v>
      </c>
      <c r="M68" s="26">
        <v>5566977020</v>
      </c>
      <c r="N68" s="27">
        <v>0.41091147236526099</v>
      </c>
    </row>
    <row r="69" spans="1:14" s="7" customFormat="1" ht="17" customHeight="1" x14ac:dyDescent="0.25">
      <c r="A69" s="24" t="s">
        <v>64</v>
      </c>
      <c r="B69" s="25" t="s">
        <v>65</v>
      </c>
      <c r="C69" s="26">
        <v>603212000</v>
      </c>
      <c r="D69" s="26">
        <v>4427000</v>
      </c>
      <c r="E69" s="26">
        <v>-95573000</v>
      </c>
      <c r="F69" s="26">
        <v>507639000</v>
      </c>
      <c r="G69" s="26">
        <v>0</v>
      </c>
      <c r="H69" s="26">
        <v>507639000</v>
      </c>
      <c r="I69" s="26">
        <v>3121226</v>
      </c>
      <c r="J69" s="26">
        <v>44524294</v>
      </c>
      <c r="K69" s="27">
        <v>8.7708576370215799E-2</v>
      </c>
      <c r="L69" s="26">
        <v>9237848</v>
      </c>
      <c r="M69" s="26">
        <v>36085763</v>
      </c>
      <c r="N69" s="27">
        <v>7.1085482005913705E-2</v>
      </c>
    </row>
    <row r="70" spans="1:14" s="7" customFormat="1" ht="25.5" customHeight="1" x14ac:dyDescent="0.25">
      <c r="A70" s="24" t="s">
        <v>66</v>
      </c>
      <c r="B70" s="25" t="s">
        <v>67</v>
      </c>
      <c r="C70" s="26">
        <v>224440000</v>
      </c>
      <c r="D70" s="26">
        <v>17455085</v>
      </c>
      <c r="E70" s="26">
        <v>17455085</v>
      </c>
      <c r="F70" s="26">
        <v>241895085</v>
      </c>
      <c r="G70" s="26">
        <v>0</v>
      </c>
      <c r="H70" s="26">
        <v>241895085</v>
      </c>
      <c r="I70" s="26">
        <v>2288888</v>
      </c>
      <c r="J70" s="26">
        <v>3000638</v>
      </c>
      <c r="K70" s="27">
        <v>1.2404708429689699E-2</v>
      </c>
      <c r="L70" s="26">
        <v>0</v>
      </c>
      <c r="M70" s="26">
        <v>711750</v>
      </c>
      <c r="N70" s="27">
        <v>2.94239132638846E-3</v>
      </c>
    </row>
    <row r="71" spans="1:14" s="7" customFormat="1" ht="17" customHeight="1" x14ac:dyDescent="0.25">
      <c r="A71" s="24" t="s">
        <v>416</v>
      </c>
      <c r="B71" s="25" t="s">
        <v>417</v>
      </c>
      <c r="C71" s="26">
        <v>3000000</v>
      </c>
      <c r="D71" s="26">
        <v>0</v>
      </c>
      <c r="E71" s="26">
        <v>0</v>
      </c>
      <c r="F71" s="26">
        <v>3000000</v>
      </c>
      <c r="G71" s="26">
        <v>0</v>
      </c>
      <c r="H71" s="26">
        <v>3000000</v>
      </c>
      <c r="I71" s="26">
        <v>0</v>
      </c>
      <c r="J71" s="26">
        <v>711750</v>
      </c>
      <c r="K71" s="27">
        <v>0.23724999999999999</v>
      </c>
      <c r="L71" s="26">
        <v>0</v>
      </c>
      <c r="M71" s="26">
        <v>711750</v>
      </c>
      <c r="N71" s="27">
        <v>0.23724999999999999</v>
      </c>
    </row>
    <row r="72" spans="1:14" s="7" customFormat="1" ht="17" customHeight="1" x14ac:dyDescent="0.25">
      <c r="A72" s="24" t="s">
        <v>418</v>
      </c>
      <c r="B72" s="25" t="s">
        <v>419</v>
      </c>
      <c r="C72" s="26">
        <v>1500000</v>
      </c>
      <c r="D72" s="26">
        <v>0</v>
      </c>
      <c r="E72" s="26">
        <v>0</v>
      </c>
      <c r="F72" s="26">
        <v>1500000</v>
      </c>
      <c r="G72" s="26">
        <v>0</v>
      </c>
      <c r="H72" s="26">
        <v>1500000</v>
      </c>
      <c r="I72" s="26">
        <v>0</v>
      </c>
      <c r="J72" s="26">
        <v>355875</v>
      </c>
      <c r="K72" s="27">
        <v>0.23724999999999999</v>
      </c>
      <c r="L72" s="26">
        <v>0</v>
      </c>
      <c r="M72" s="26">
        <v>355875</v>
      </c>
      <c r="N72" s="27">
        <v>0.23724999999999999</v>
      </c>
    </row>
    <row r="73" spans="1:14" s="7" customFormat="1" ht="25.5" customHeight="1" x14ac:dyDescent="0.25">
      <c r="A73" s="24" t="s">
        <v>420</v>
      </c>
      <c r="B73" s="25" t="s">
        <v>421</v>
      </c>
      <c r="C73" s="26">
        <v>1500000</v>
      </c>
      <c r="D73" s="26">
        <v>0</v>
      </c>
      <c r="E73" s="26">
        <v>0</v>
      </c>
      <c r="F73" s="26">
        <v>1500000</v>
      </c>
      <c r="G73" s="26">
        <v>0</v>
      </c>
      <c r="H73" s="26">
        <v>1500000</v>
      </c>
      <c r="I73" s="26">
        <v>0</v>
      </c>
      <c r="J73" s="26">
        <v>355875</v>
      </c>
      <c r="K73" s="27">
        <v>0.23724999999999999</v>
      </c>
      <c r="L73" s="26">
        <v>0</v>
      </c>
      <c r="M73" s="26">
        <v>355875</v>
      </c>
      <c r="N73" s="27">
        <v>0.23724999999999999</v>
      </c>
    </row>
    <row r="74" spans="1:14" s="7" customFormat="1" ht="17" customHeight="1" x14ac:dyDescent="0.25">
      <c r="A74" s="24" t="s">
        <v>422</v>
      </c>
      <c r="B74" s="25" t="s">
        <v>423</v>
      </c>
      <c r="C74" s="26">
        <v>2915000</v>
      </c>
      <c r="D74" s="26">
        <v>3000000</v>
      </c>
      <c r="E74" s="26">
        <v>3000000</v>
      </c>
      <c r="F74" s="26">
        <v>5915000</v>
      </c>
      <c r="G74" s="26">
        <v>0</v>
      </c>
      <c r="H74" s="26">
        <v>5915000</v>
      </c>
      <c r="I74" s="26">
        <v>2288888</v>
      </c>
      <c r="J74" s="26">
        <v>2288888</v>
      </c>
      <c r="K74" s="27">
        <v>0.38696331360946701</v>
      </c>
      <c r="L74" s="26">
        <v>0</v>
      </c>
      <c r="M74" s="26">
        <v>0</v>
      </c>
      <c r="N74" s="27">
        <v>0</v>
      </c>
    </row>
    <row r="75" spans="1:14" s="7" customFormat="1" ht="17" customHeight="1" x14ac:dyDescent="0.25">
      <c r="A75" s="24" t="s">
        <v>424</v>
      </c>
      <c r="B75" s="25" t="s">
        <v>425</v>
      </c>
      <c r="C75" s="26">
        <v>0</v>
      </c>
      <c r="D75" s="26">
        <v>3000000</v>
      </c>
      <c r="E75" s="26">
        <v>3000000</v>
      </c>
      <c r="F75" s="26">
        <v>3000000</v>
      </c>
      <c r="G75" s="26">
        <v>0</v>
      </c>
      <c r="H75" s="26">
        <v>3000000</v>
      </c>
      <c r="I75" s="26">
        <v>2288888</v>
      </c>
      <c r="J75" s="26">
        <v>2288888</v>
      </c>
      <c r="K75" s="27">
        <v>0.76296266666666701</v>
      </c>
      <c r="L75" s="26">
        <v>0</v>
      </c>
      <c r="M75" s="26">
        <v>0</v>
      </c>
      <c r="N75" s="27">
        <v>0</v>
      </c>
    </row>
    <row r="76" spans="1:14" s="7" customFormat="1" ht="17" customHeight="1" x14ac:dyDescent="0.25">
      <c r="A76" s="24" t="s">
        <v>426</v>
      </c>
      <c r="B76" s="25" t="s">
        <v>427</v>
      </c>
      <c r="C76" s="26">
        <v>500000</v>
      </c>
      <c r="D76" s="26">
        <v>0</v>
      </c>
      <c r="E76" s="26">
        <v>0</v>
      </c>
      <c r="F76" s="26">
        <v>500000</v>
      </c>
      <c r="G76" s="26">
        <v>0</v>
      </c>
      <c r="H76" s="26">
        <v>500000</v>
      </c>
      <c r="I76" s="26">
        <v>0</v>
      </c>
      <c r="J76" s="26">
        <v>0</v>
      </c>
      <c r="K76" s="27">
        <v>0</v>
      </c>
      <c r="L76" s="26">
        <v>0</v>
      </c>
      <c r="M76" s="26">
        <v>0</v>
      </c>
      <c r="N76" s="27">
        <v>0</v>
      </c>
    </row>
    <row r="77" spans="1:14" s="7" customFormat="1" ht="25.5" customHeight="1" x14ac:dyDescent="0.25">
      <c r="A77" s="24" t="s">
        <v>428</v>
      </c>
      <c r="B77" s="25" t="s">
        <v>429</v>
      </c>
      <c r="C77" s="26">
        <v>2415000</v>
      </c>
      <c r="D77" s="26">
        <v>0</v>
      </c>
      <c r="E77" s="26">
        <v>0</v>
      </c>
      <c r="F77" s="26">
        <v>2415000</v>
      </c>
      <c r="G77" s="26">
        <v>0</v>
      </c>
      <c r="H77" s="26">
        <v>2415000</v>
      </c>
      <c r="I77" s="26">
        <v>0</v>
      </c>
      <c r="J77" s="26">
        <v>0</v>
      </c>
      <c r="K77" s="27">
        <v>0</v>
      </c>
      <c r="L77" s="26">
        <v>0</v>
      </c>
      <c r="M77" s="26">
        <v>0</v>
      </c>
      <c r="N77" s="27">
        <v>0</v>
      </c>
    </row>
    <row r="78" spans="1:14" s="7" customFormat="1" ht="17" customHeight="1" x14ac:dyDescent="0.25">
      <c r="A78" s="24" t="s">
        <v>68</v>
      </c>
      <c r="B78" s="25" t="s">
        <v>69</v>
      </c>
      <c r="C78" s="26">
        <v>190948000</v>
      </c>
      <c r="D78" s="26">
        <v>9394085</v>
      </c>
      <c r="E78" s="26">
        <v>9394085</v>
      </c>
      <c r="F78" s="26">
        <v>200342085</v>
      </c>
      <c r="G78" s="26">
        <v>0</v>
      </c>
      <c r="H78" s="26">
        <v>200342085</v>
      </c>
      <c r="I78" s="26">
        <v>0</v>
      </c>
      <c r="J78" s="26">
        <v>0</v>
      </c>
      <c r="K78" s="27">
        <v>0</v>
      </c>
      <c r="L78" s="26">
        <v>0</v>
      </c>
      <c r="M78" s="26">
        <v>0</v>
      </c>
      <c r="N78" s="27">
        <v>0</v>
      </c>
    </row>
    <row r="79" spans="1:14" s="7" customFormat="1" ht="25.5" customHeight="1" x14ac:dyDescent="0.25">
      <c r="A79" s="24" t="s">
        <v>70</v>
      </c>
      <c r="B79" s="25" t="s">
        <v>71</v>
      </c>
      <c r="C79" s="26">
        <v>6984000</v>
      </c>
      <c r="D79" s="26">
        <v>6716000</v>
      </c>
      <c r="E79" s="26">
        <v>6716000</v>
      </c>
      <c r="F79" s="26">
        <v>13700000</v>
      </c>
      <c r="G79" s="26">
        <v>0</v>
      </c>
      <c r="H79" s="26">
        <v>13700000</v>
      </c>
      <c r="I79" s="26">
        <v>0</v>
      </c>
      <c r="J79" s="26">
        <v>0</v>
      </c>
      <c r="K79" s="27">
        <v>0</v>
      </c>
      <c r="L79" s="26">
        <v>0</v>
      </c>
      <c r="M79" s="26">
        <v>0</v>
      </c>
      <c r="N79" s="27">
        <v>0</v>
      </c>
    </row>
    <row r="80" spans="1:14" s="7" customFormat="1" ht="25.5" customHeight="1" x14ac:dyDescent="0.25">
      <c r="A80" s="24" t="s">
        <v>72</v>
      </c>
      <c r="B80" s="25" t="s">
        <v>73</v>
      </c>
      <c r="C80" s="26">
        <v>8364000</v>
      </c>
      <c r="D80" s="26">
        <v>2678085</v>
      </c>
      <c r="E80" s="26">
        <v>2678085</v>
      </c>
      <c r="F80" s="26">
        <v>11042085</v>
      </c>
      <c r="G80" s="26">
        <v>0</v>
      </c>
      <c r="H80" s="26">
        <v>11042085</v>
      </c>
      <c r="I80" s="26">
        <v>0</v>
      </c>
      <c r="J80" s="26">
        <v>0</v>
      </c>
      <c r="K80" s="27">
        <v>0</v>
      </c>
      <c r="L80" s="26">
        <v>0</v>
      </c>
      <c r="M80" s="26">
        <v>0</v>
      </c>
      <c r="N80" s="27">
        <v>0</v>
      </c>
    </row>
    <row r="81" spans="1:14" s="7" customFormat="1" ht="25.5" customHeight="1" x14ac:dyDescent="0.25">
      <c r="A81" s="24" t="s">
        <v>430</v>
      </c>
      <c r="B81" s="25" t="s">
        <v>431</v>
      </c>
      <c r="C81" s="26">
        <v>150000000</v>
      </c>
      <c r="D81" s="26">
        <v>0</v>
      </c>
      <c r="E81" s="26">
        <v>0</v>
      </c>
      <c r="F81" s="26">
        <v>150000000</v>
      </c>
      <c r="G81" s="26">
        <v>0</v>
      </c>
      <c r="H81" s="26">
        <v>150000000</v>
      </c>
      <c r="I81" s="26">
        <v>0</v>
      </c>
      <c r="J81" s="26">
        <v>0</v>
      </c>
      <c r="K81" s="27">
        <v>0</v>
      </c>
      <c r="L81" s="26">
        <v>0</v>
      </c>
      <c r="M81" s="26">
        <v>0</v>
      </c>
      <c r="N81" s="27">
        <v>0</v>
      </c>
    </row>
    <row r="82" spans="1:14" s="7" customFormat="1" ht="17" customHeight="1" x14ac:dyDescent="0.25">
      <c r="A82" s="24" t="s">
        <v>432</v>
      </c>
      <c r="B82" s="25" t="s">
        <v>433</v>
      </c>
      <c r="C82" s="26">
        <v>600000</v>
      </c>
      <c r="D82" s="26">
        <v>0</v>
      </c>
      <c r="E82" s="26">
        <v>0</v>
      </c>
      <c r="F82" s="26">
        <v>600000</v>
      </c>
      <c r="G82" s="26">
        <v>0</v>
      </c>
      <c r="H82" s="26">
        <v>600000</v>
      </c>
      <c r="I82" s="26">
        <v>0</v>
      </c>
      <c r="J82" s="26">
        <v>0</v>
      </c>
      <c r="K82" s="27">
        <v>0</v>
      </c>
      <c r="L82" s="26">
        <v>0</v>
      </c>
      <c r="M82" s="26">
        <v>0</v>
      </c>
      <c r="N82" s="27">
        <v>0</v>
      </c>
    </row>
    <row r="83" spans="1:14" s="7" customFormat="1" ht="17" customHeight="1" x14ac:dyDescent="0.25">
      <c r="A83" s="24" t="s">
        <v>434</v>
      </c>
      <c r="B83" s="25" t="s">
        <v>435</v>
      </c>
      <c r="C83" s="26">
        <v>25000000</v>
      </c>
      <c r="D83" s="26">
        <v>0</v>
      </c>
      <c r="E83" s="26">
        <v>0</v>
      </c>
      <c r="F83" s="26">
        <v>25000000</v>
      </c>
      <c r="G83" s="26">
        <v>0</v>
      </c>
      <c r="H83" s="26">
        <v>25000000</v>
      </c>
      <c r="I83" s="26">
        <v>0</v>
      </c>
      <c r="J83" s="26">
        <v>0</v>
      </c>
      <c r="K83" s="27">
        <v>0</v>
      </c>
      <c r="L83" s="26">
        <v>0</v>
      </c>
      <c r="M83" s="26">
        <v>0</v>
      </c>
      <c r="N83" s="27">
        <v>0</v>
      </c>
    </row>
    <row r="84" spans="1:14" s="7" customFormat="1" ht="17" customHeight="1" x14ac:dyDescent="0.25">
      <c r="A84" s="24" t="s">
        <v>74</v>
      </c>
      <c r="B84" s="25" t="s">
        <v>75</v>
      </c>
      <c r="C84" s="26">
        <v>27577000</v>
      </c>
      <c r="D84" s="26">
        <v>5061000</v>
      </c>
      <c r="E84" s="26">
        <v>5061000</v>
      </c>
      <c r="F84" s="26">
        <v>32638000</v>
      </c>
      <c r="G84" s="26">
        <v>0</v>
      </c>
      <c r="H84" s="26">
        <v>32638000</v>
      </c>
      <c r="I84" s="26">
        <v>0</v>
      </c>
      <c r="J84" s="26">
        <v>0</v>
      </c>
      <c r="K84" s="27">
        <v>0</v>
      </c>
      <c r="L84" s="26">
        <v>0</v>
      </c>
      <c r="M84" s="26">
        <v>0</v>
      </c>
      <c r="N84" s="27">
        <v>0</v>
      </c>
    </row>
    <row r="85" spans="1:14" s="7" customFormat="1" ht="17" customHeight="1" x14ac:dyDescent="0.25">
      <c r="A85" s="24" t="s">
        <v>76</v>
      </c>
      <c r="B85" s="25" t="s">
        <v>77</v>
      </c>
      <c r="C85" s="26">
        <v>2538000</v>
      </c>
      <c r="D85" s="26">
        <v>2461000</v>
      </c>
      <c r="E85" s="26">
        <v>2461000</v>
      </c>
      <c r="F85" s="26">
        <v>4999000</v>
      </c>
      <c r="G85" s="26">
        <v>0</v>
      </c>
      <c r="H85" s="26">
        <v>4999000</v>
      </c>
      <c r="I85" s="26">
        <v>0</v>
      </c>
      <c r="J85" s="26">
        <v>0</v>
      </c>
      <c r="K85" s="27">
        <v>0</v>
      </c>
      <c r="L85" s="26">
        <v>0</v>
      </c>
      <c r="M85" s="26">
        <v>0</v>
      </c>
      <c r="N85" s="27">
        <v>0</v>
      </c>
    </row>
    <row r="86" spans="1:14" s="7" customFormat="1" ht="17" customHeight="1" x14ac:dyDescent="0.25">
      <c r="A86" s="24" t="s">
        <v>78</v>
      </c>
      <c r="B86" s="25" t="s">
        <v>79</v>
      </c>
      <c r="C86" s="26">
        <v>3039000</v>
      </c>
      <c r="D86" s="26">
        <v>2600000</v>
      </c>
      <c r="E86" s="26">
        <v>2600000</v>
      </c>
      <c r="F86" s="26">
        <v>5639000</v>
      </c>
      <c r="G86" s="26">
        <v>0</v>
      </c>
      <c r="H86" s="26">
        <v>5639000</v>
      </c>
      <c r="I86" s="26">
        <v>0</v>
      </c>
      <c r="J86" s="26">
        <v>0</v>
      </c>
      <c r="K86" s="27">
        <v>0</v>
      </c>
      <c r="L86" s="26">
        <v>0</v>
      </c>
      <c r="M86" s="26">
        <v>0</v>
      </c>
      <c r="N86" s="27">
        <v>0</v>
      </c>
    </row>
    <row r="87" spans="1:14" s="7" customFormat="1" ht="25.5" customHeight="1" x14ac:dyDescent="0.25">
      <c r="A87" s="24" t="s">
        <v>436</v>
      </c>
      <c r="B87" s="25" t="s">
        <v>437</v>
      </c>
      <c r="C87" s="26">
        <v>22000000</v>
      </c>
      <c r="D87" s="26">
        <v>0</v>
      </c>
      <c r="E87" s="26">
        <v>0</v>
      </c>
      <c r="F87" s="26">
        <v>22000000</v>
      </c>
      <c r="G87" s="26">
        <v>0</v>
      </c>
      <c r="H87" s="26">
        <v>22000000</v>
      </c>
      <c r="I87" s="26">
        <v>0</v>
      </c>
      <c r="J87" s="26">
        <v>0</v>
      </c>
      <c r="K87" s="27">
        <v>0</v>
      </c>
      <c r="L87" s="26">
        <v>0</v>
      </c>
      <c r="M87" s="26">
        <v>0</v>
      </c>
      <c r="N87" s="27">
        <v>0</v>
      </c>
    </row>
    <row r="88" spans="1:14" s="7" customFormat="1" ht="25.5" customHeight="1" x14ac:dyDescent="0.25">
      <c r="A88" s="24" t="s">
        <v>80</v>
      </c>
      <c r="B88" s="25" t="s">
        <v>81</v>
      </c>
      <c r="C88" s="26">
        <v>326661000</v>
      </c>
      <c r="D88" s="26">
        <v>-13028085</v>
      </c>
      <c r="E88" s="26">
        <v>-109875085</v>
      </c>
      <c r="F88" s="26">
        <v>216785915</v>
      </c>
      <c r="G88" s="26">
        <v>0</v>
      </c>
      <c r="H88" s="26">
        <v>216785915</v>
      </c>
      <c r="I88" s="26">
        <v>165116</v>
      </c>
      <c r="J88" s="26">
        <v>27476135</v>
      </c>
      <c r="K88" s="27">
        <v>0.12674317425096601</v>
      </c>
      <c r="L88" s="26">
        <v>9237848</v>
      </c>
      <c r="M88" s="26">
        <v>21993714</v>
      </c>
      <c r="N88" s="27">
        <v>0.101453611504234</v>
      </c>
    </row>
    <row r="89" spans="1:14" s="7" customFormat="1" ht="25.5" customHeight="1" x14ac:dyDescent="0.25">
      <c r="A89" s="24" t="s">
        <v>438</v>
      </c>
      <c r="B89" s="25" t="s">
        <v>439</v>
      </c>
      <c r="C89" s="26">
        <v>0</v>
      </c>
      <c r="D89" s="26">
        <v>10600000</v>
      </c>
      <c r="E89" s="26">
        <v>10600000</v>
      </c>
      <c r="F89" s="26">
        <v>10600000</v>
      </c>
      <c r="G89" s="26">
        <v>0</v>
      </c>
      <c r="H89" s="26">
        <v>10600000</v>
      </c>
      <c r="I89" s="26">
        <v>0</v>
      </c>
      <c r="J89" s="26">
        <v>0</v>
      </c>
      <c r="K89" s="27">
        <v>0</v>
      </c>
      <c r="L89" s="26">
        <v>0</v>
      </c>
      <c r="M89" s="26">
        <v>0</v>
      </c>
      <c r="N89" s="27">
        <v>0</v>
      </c>
    </row>
    <row r="90" spans="1:14" s="7" customFormat="1" ht="17" customHeight="1" x14ac:dyDescent="0.25">
      <c r="A90" s="24" t="s">
        <v>440</v>
      </c>
      <c r="B90" s="25" t="s">
        <v>441</v>
      </c>
      <c r="C90" s="26">
        <v>0</v>
      </c>
      <c r="D90" s="26">
        <v>10600000</v>
      </c>
      <c r="E90" s="26">
        <v>10600000</v>
      </c>
      <c r="F90" s="26">
        <v>10600000</v>
      </c>
      <c r="G90" s="26">
        <v>0</v>
      </c>
      <c r="H90" s="26">
        <v>10600000</v>
      </c>
      <c r="I90" s="26">
        <v>0</v>
      </c>
      <c r="J90" s="26">
        <v>0</v>
      </c>
      <c r="K90" s="27">
        <v>0</v>
      </c>
      <c r="L90" s="26">
        <v>0</v>
      </c>
      <c r="M90" s="26">
        <v>0</v>
      </c>
      <c r="N90" s="27">
        <v>0</v>
      </c>
    </row>
    <row r="91" spans="1:14" s="7" customFormat="1" ht="25.5" customHeight="1" x14ac:dyDescent="0.25">
      <c r="A91" s="24" t="s">
        <v>442</v>
      </c>
      <c r="B91" s="25" t="s">
        <v>443</v>
      </c>
      <c r="C91" s="26">
        <v>59820000</v>
      </c>
      <c r="D91" s="26">
        <v>-14455085</v>
      </c>
      <c r="E91" s="26">
        <v>-14455085</v>
      </c>
      <c r="F91" s="26">
        <v>45364915</v>
      </c>
      <c r="G91" s="26">
        <v>0</v>
      </c>
      <c r="H91" s="26">
        <v>45364915</v>
      </c>
      <c r="I91" s="26">
        <v>0</v>
      </c>
      <c r="J91" s="26">
        <v>0</v>
      </c>
      <c r="K91" s="27">
        <v>0</v>
      </c>
      <c r="L91" s="26">
        <v>0</v>
      </c>
      <c r="M91" s="26">
        <v>0</v>
      </c>
      <c r="N91" s="27">
        <v>0</v>
      </c>
    </row>
    <row r="92" spans="1:14" s="7" customFormat="1" ht="17" customHeight="1" x14ac:dyDescent="0.25">
      <c r="A92" s="24" t="s">
        <v>444</v>
      </c>
      <c r="B92" s="25" t="s">
        <v>445</v>
      </c>
      <c r="C92" s="26">
        <v>5820000</v>
      </c>
      <c r="D92" s="26">
        <v>0</v>
      </c>
      <c r="E92" s="26">
        <v>0</v>
      </c>
      <c r="F92" s="26">
        <v>5820000</v>
      </c>
      <c r="G92" s="26">
        <v>0</v>
      </c>
      <c r="H92" s="26">
        <v>5820000</v>
      </c>
      <c r="I92" s="26">
        <v>0</v>
      </c>
      <c r="J92" s="26">
        <v>0</v>
      </c>
      <c r="K92" s="27">
        <v>0</v>
      </c>
      <c r="L92" s="26">
        <v>0</v>
      </c>
      <c r="M92" s="26">
        <v>0</v>
      </c>
      <c r="N92" s="27">
        <v>0</v>
      </c>
    </row>
    <row r="93" spans="1:14" s="7" customFormat="1" ht="17" customHeight="1" x14ac:dyDescent="0.25">
      <c r="A93" s="24" t="s">
        <v>446</v>
      </c>
      <c r="B93" s="25" t="s">
        <v>447</v>
      </c>
      <c r="C93" s="26">
        <v>24000000</v>
      </c>
      <c r="D93" s="26">
        <v>0</v>
      </c>
      <c r="E93" s="26">
        <v>0</v>
      </c>
      <c r="F93" s="26">
        <v>24000000</v>
      </c>
      <c r="G93" s="26">
        <v>0</v>
      </c>
      <c r="H93" s="26">
        <v>24000000</v>
      </c>
      <c r="I93" s="26">
        <v>0</v>
      </c>
      <c r="J93" s="26">
        <v>0</v>
      </c>
      <c r="K93" s="27">
        <v>0</v>
      </c>
      <c r="L93" s="26">
        <v>0</v>
      </c>
      <c r="M93" s="26">
        <v>0</v>
      </c>
      <c r="N93" s="27">
        <v>0</v>
      </c>
    </row>
    <row r="94" spans="1:14" s="7" customFormat="1" ht="17" customHeight="1" x14ac:dyDescent="0.25">
      <c r="A94" s="24" t="s">
        <v>448</v>
      </c>
      <c r="B94" s="25" t="s">
        <v>449</v>
      </c>
      <c r="C94" s="26">
        <v>20000000</v>
      </c>
      <c r="D94" s="26">
        <v>-14455085</v>
      </c>
      <c r="E94" s="26">
        <v>-14455085</v>
      </c>
      <c r="F94" s="26">
        <v>5544915</v>
      </c>
      <c r="G94" s="26">
        <v>0</v>
      </c>
      <c r="H94" s="26">
        <v>5544915</v>
      </c>
      <c r="I94" s="26">
        <v>0</v>
      </c>
      <c r="J94" s="26">
        <v>0</v>
      </c>
      <c r="K94" s="27">
        <v>0</v>
      </c>
      <c r="L94" s="26">
        <v>0</v>
      </c>
      <c r="M94" s="26">
        <v>0</v>
      </c>
      <c r="N94" s="27">
        <v>0</v>
      </c>
    </row>
    <row r="95" spans="1:14" s="7" customFormat="1" ht="17" customHeight="1" x14ac:dyDescent="0.25">
      <c r="A95" s="24" t="s">
        <v>450</v>
      </c>
      <c r="B95" s="25" t="s">
        <v>451</v>
      </c>
      <c r="C95" s="26">
        <v>10000000</v>
      </c>
      <c r="D95" s="26">
        <v>0</v>
      </c>
      <c r="E95" s="26">
        <v>0</v>
      </c>
      <c r="F95" s="26">
        <v>10000000</v>
      </c>
      <c r="G95" s="26">
        <v>0</v>
      </c>
      <c r="H95" s="26">
        <v>10000000</v>
      </c>
      <c r="I95" s="26">
        <v>0</v>
      </c>
      <c r="J95" s="26">
        <v>0</v>
      </c>
      <c r="K95" s="27">
        <v>0</v>
      </c>
      <c r="L95" s="26">
        <v>0</v>
      </c>
      <c r="M95" s="26">
        <v>0</v>
      </c>
      <c r="N95" s="27">
        <v>0</v>
      </c>
    </row>
    <row r="96" spans="1:14" s="7" customFormat="1" ht="25.5" customHeight="1" x14ac:dyDescent="0.25">
      <c r="A96" s="24" t="s">
        <v>82</v>
      </c>
      <c r="B96" s="25" t="s">
        <v>83</v>
      </c>
      <c r="C96" s="26">
        <v>99975000</v>
      </c>
      <c r="D96" s="26">
        <v>2500000</v>
      </c>
      <c r="E96" s="26">
        <v>-4500000</v>
      </c>
      <c r="F96" s="26">
        <v>95475000</v>
      </c>
      <c r="G96" s="26">
        <v>0</v>
      </c>
      <c r="H96" s="26">
        <v>95475000</v>
      </c>
      <c r="I96" s="26">
        <v>165116</v>
      </c>
      <c r="J96" s="26">
        <v>27120260</v>
      </c>
      <c r="K96" s="27">
        <v>0.28405614035087701</v>
      </c>
      <c r="L96" s="26">
        <v>9237848</v>
      </c>
      <c r="M96" s="26">
        <v>21637839</v>
      </c>
      <c r="N96" s="27">
        <v>0.22663355852317399</v>
      </c>
    </row>
    <row r="97" spans="1:14" s="7" customFormat="1" ht="17" customHeight="1" x14ac:dyDescent="0.25">
      <c r="A97" s="24" t="s">
        <v>84</v>
      </c>
      <c r="B97" s="25" t="s">
        <v>85</v>
      </c>
      <c r="C97" s="26">
        <v>86400000</v>
      </c>
      <c r="D97" s="26">
        <v>2500000</v>
      </c>
      <c r="E97" s="26">
        <v>-15500000</v>
      </c>
      <c r="F97" s="26">
        <v>70900000</v>
      </c>
      <c r="G97" s="26">
        <v>0</v>
      </c>
      <c r="H97" s="26">
        <v>70900000</v>
      </c>
      <c r="I97" s="26">
        <v>165116</v>
      </c>
      <c r="J97" s="26">
        <v>17629370</v>
      </c>
      <c r="K97" s="27">
        <v>0.24865119887164999</v>
      </c>
      <c r="L97" s="26">
        <v>8948959</v>
      </c>
      <c r="M97" s="26">
        <v>17116821</v>
      </c>
      <c r="N97" s="27">
        <v>0.24142201692524701</v>
      </c>
    </row>
    <row r="98" spans="1:14" s="7" customFormat="1" ht="17" customHeight="1" x14ac:dyDescent="0.25">
      <c r="A98" s="24" t="s">
        <v>86</v>
      </c>
      <c r="B98" s="25" t="s">
        <v>87</v>
      </c>
      <c r="C98" s="26">
        <v>9000000</v>
      </c>
      <c r="D98" s="26">
        <v>0</v>
      </c>
      <c r="E98" s="26">
        <v>0</v>
      </c>
      <c r="F98" s="26">
        <v>9000000</v>
      </c>
      <c r="G98" s="26">
        <v>0</v>
      </c>
      <c r="H98" s="26">
        <v>9000000</v>
      </c>
      <c r="I98" s="26">
        <v>0</v>
      </c>
      <c r="J98" s="26">
        <v>3000000</v>
      </c>
      <c r="K98" s="27">
        <v>0.33333333333333298</v>
      </c>
      <c r="L98" s="26">
        <v>288889</v>
      </c>
      <c r="M98" s="26">
        <v>288889</v>
      </c>
      <c r="N98" s="27">
        <v>3.2098777777777802E-2</v>
      </c>
    </row>
    <row r="99" spans="1:14" s="7" customFormat="1" ht="17" customHeight="1" x14ac:dyDescent="0.25">
      <c r="A99" s="24" t="s">
        <v>88</v>
      </c>
      <c r="B99" s="25" t="s">
        <v>89</v>
      </c>
      <c r="C99" s="26">
        <v>4575000</v>
      </c>
      <c r="D99" s="26">
        <v>0</v>
      </c>
      <c r="E99" s="26">
        <v>11000000</v>
      </c>
      <c r="F99" s="26">
        <v>15575000</v>
      </c>
      <c r="G99" s="26">
        <v>0</v>
      </c>
      <c r="H99" s="26">
        <v>15575000</v>
      </c>
      <c r="I99" s="26">
        <v>0</v>
      </c>
      <c r="J99" s="26">
        <v>6490890</v>
      </c>
      <c r="K99" s="27">
        <v>0.41675056179775299</v>
      </c>
      <c r="L99" s="26">
        <v>0</v>
      </c>
      <c r="M99" s="26">
        <v>4232129</v>
      </c>
      <c r="N99" s="27">
        <v>0.27172577849117202</v>
      </c>
    </row>
    <row r="100" spans="1:14" s="7" customFormat="1" ht="17" customHeight="1" x14ac:dyDescent="0.25">
      <c r="A100" s="24" t="s">
        <v>452</v>
      </c>
      <c r="B100" s="25" t="s">
        <v>453</v>
      </c>
      <c r="C100" s="26">
        <v>2000000</v>
      </c>
      <c r="D100" s="26">
        <v>0</v>
      </c>
      <c r="E100" s="26">
        <v>0</v>
      </c>
      <c r="F100" s="26">
        <v>2000000</v>
      </c>
      <c r="G100" s="26">
        <v>0</v>
      </c>
      <c r="H100" s="26">
        <v>2000000</v>
      </c>
      <c r="I100" s="26">
        <v>0</v>
      </c>
      <c r="J100" s="26">
        <v>355875</v>
      </c>
      <c r="K100" s="27">
        <v>0.1779375</v>
      </c>
      <c r="L100" s="26">
        <v>0</v>
      </c>
      <c r="M100" s="26">
        <v>355875</v>
      </c>
      <c r="N100" s="27">
        <v>0.1779375</v>
      </c>
    </row>
    <row r="101" spans="1:14" s="7" customFormat="1" ht="17" customHeight="1" x14ac:dyDescent="0.25">
      <c r="A101" s="24" t="s">
        <v>454</v>
      </c>
      <c r="B101" s="25" t="s">
        <v>455</v>
      </c>
      <c r="C101" s="26">
        <v>2000000</v>
      </c>
      <c r="D101" s="26">
        <v>0</v>
      </c>
      <c r="E101" s="26">
        <v>0</v>
      </c>
      <c r="F101" s="26">
        <v>2000000</v>
      </c>
      <c r="G101" s="26">
        <v>0</v>
      </c>
      <c r="H101" s="26">
        <v>2000000</v>
      </c>
      <c r="I101" s="26">
        <v>0</v>
      </c>
      <c r="J101" s="26">
        <v>355875</v>
      </c>
      <c r="K101" s="27">
        <v>0.1779375</v>
      </c>
      <c r="L101" s="26">
        <v>0</v>
      </c>
      <c r="M101" s="26">
        <v>355875</v>
      </c>
      <c r="N101" s="27">
        <v>0.1779375</v>
      </c>
    </row>
    <row r="102" spans="1:14" s="7" customFormat="1" ht="25.5" customHeight="1" x14ac:dyDescent="0.25">
      <c r="A102" s="24" t="s">
        <v>456</v>
      </c>
      <c r="B102" s="25" t="s">
        <v>457</v>
      </c>
      <c r="C102" s="26">
        <v>18319000</v>
      </c>
      <c r="D102" s="26">
        <v>0</v>
      </c>
      <c r="E102" s="26">
        <v>25000000</v>
      </c>
      <c r="F102" s="26">
        <v>43319000</v>
      </c>
      <c r="G102" s="26">
        <v>0</v>
      </c>
      <c r="H102" s="26">
        <v>43319000</v>
      </c>
      <c r="I102" s="26">
        <v>0</v>
      </c>
      <c r="J102" s="26">
        <v>0</v>
      </c>
      <c r="K102" s="27">
        <v>0</v>
      </c>
      <c r="L102" s="26">
        <v>0</v>
      </c>
      <c r="M102" s="26">
        <v>0</v>
      </c>
      <c r="N102" s="27">
        <v>0</v>
      </c>
    </row>
    <row r="103" spans="1:14" s="7" customFormat="1" ht="25.5" customHeight="1" x14ac:dyDescent="0.25">
      <c r="A103" s="24" t="s">
        <v>458</v>
      </c>
      <c r="B103" s="25" t="s">
        <v>459</v>
      </c>
      <c r="C103" s="26">
        <v>2880000</v>
      </c>
      <c r="D103" s="26">
        <v>0</v>
      </c>
      <c r="E103" s="26">
        <v>0</v>
      </c>
      <c r="F103" s="26">
        <v>2880000</v>
      </c>
      <c r="G103" s="26">
        <v>0</v>
      </c>
      <c r="H103" s="26">
        <v>2880000</v>
      </c>
      <c r="I103" s="26">
        <v>0</v>
      </c>
      <c r="J103" s="26">
        <v>0</v>
      </c>
      <c r="K103" s="27">
        <v>0</v>
      </c>
      <c r="L103" s="26">
        <v>0</v>
      </c>
      <c r="M103" s="26">
        <v>0</v>
      </c>
      <c r="N103" s="27">
        <v>0</v>
      </c>
    </row>
    <row r="104" spans="1:14" s="7" customFormat="1" ht="17" customHeight="1" x14ac:dyDescent="0.25">
      <c r="A104" s="24" t="s">
        <v>460</v>
      </c>
      <c r="B104" s="25" t="s">
        <v>461</v>
      </c>
      <c r="C104" s="26">
        <v>135000</v>
      </c>
      <c r="D104" s="26">
        <v>0</v>
      </c>
      <c r="E104" s="26">
        <v>0</v>
      </c>
      <c r="F104" s="26">
        <v>135000</v>
      </c>
      <c r="G104" s="26">
        <v>0</v>
      </c>
      <c r="H104" s="26">
        <v>135000</v>
      </c>
      <c r="I104" s="26">
        <v>0</v>
      </c>
      <c r="J104" s="26">
        <v>0</v>
      </c>
      <c r="K104" s="27">
        <v>0</v>
      </c>
      <c r="L104" s="26">
        <v>0</v>
      </c>
      <c r="M104" s="26">
        <v>0</v>
      </c>
      <c r="N104" s="27">
        <v>0</v>
      </c>
    </row>
    <row r="105" spans="1:14" s="7" customFormat="1" ht="17" customHeight="1" x14ac:dyDescent="0.25">
      <c r="A105" s="24" t="s">
        <v>462</v>
      </c>
      <c r="B105" s="25" t="s">
        <v>463</v>
      </c>
      <c r="C105" s="26">
        <v>250000</v>
      </c>
      <c r="D105" s="26">
        <v>0</v>
      </c>
      <c r="E105" s="26">
        <v>0</v>
      </c>
      <c r="F105" s="26">
        <v>250000</v>
      </c>
      <c r="G105" s="26">
        <v>0</v>
      </c>
      <c r="H105" s="26">
        <v>250000</v>
      </c>
      <c r="I105" s="26">
        <v>0</v>
      </c>
      <c r="J105" s="26">
        <v>0</v>
      </c>
      <c r="K105" s="27">
        <v>0</v>
      </c>
      <c r="L105" s="26">
        <v>0</v>
      </c>
      <c r="M105" s="26">
        <v>0</v>
      </c>
      <c r="N105" s="27">
        <v>0</v>
      </c>
    </row>
    <row r="106" spans="1:14" s="7" customFormat="1" ht="17" customHeight="1" x14ac:dyDescent="0.25">
      <c r="A106" s="24" t="s">
        <v>464</v>
      </c>
      <c r="B106" s="25" t="s">
        <v>465</v>
      </c>
      <c r="C106" s="26">
        <v>54000</v>
      </c>
      <c r="D106" s="26">
        <v>0</v>
      </c>
      <c r="E106" s="26">
        <v>0</v>
      </c>
      <c r="F106" s="26">
        <v>54000</v>
      </c>
      <c r="G106" s="26">
        <v>0</v>
      </c>
      <c r="H106" s="26">
        <v>54000</v>
      </c>
      <c r="I106" s="26">
        <v>0</v>
      </c>
      <c r="J106" s="26">
        <v>0</v>
      </c>
      <c r="K106" s="27">
        <v>0</v>
      </c>
      <c r="L106" s="26">
        <v>0</v>
      </c>
      <c r="M106" s="26">
        <v>0</v>
      </c>
      <c r="N106" s="27">
        <v>0</v>
      </c>
    </row>
    <row r="107" spans="1:14" s="7" customFormat="1" ht="17" customHeight="1" x14ac:dyDescent="0.25">
      <c r="A107" s="24" t="s">
        <v>466</v>
      </c>
      <c r="B107" s="25" t="s">
        <v>467</v>
      </c>
      <c r="C107" s="26">
        <v>15000000</v>
      </c>
      <c r="D107" s="26">
        <v>0</v>
      </c>
      <c r="E107" s="26">
        <v>0</v>
      </c>
      <c r="F107" s="26">
        <v>15000000</v>
      </c>
      <c r="G107" s="26">
        <v>0</v>
      </c>
      <c r="H107" s="26">
        <v>15000000</v>
      </c>
      <c r="I107" s="26">
        <v>0</v>
      </c>
      <c r="J107" s="26">
        <v>0</v>
      </c>
      <c r="K107" s="27">
        <v>0</v>
      </c>
      <c r="L107" s="26">
        <v>0</v>
      </c>
      <c r="M107" s="26">
        <v>0</v>
      </c>
      <c r="N107" s="27">
        <v>0</v>
      </c>
    </row>
    <row r="108" spans="1:14" s="7" customFormat="1" ht="17" customHeight="1" x14ac:dyDescent="0.25">
      <c r="A108" s="24" t="s">
        <v>468</v>
      </c>
      <c r="B108" s="25" t="s">
        <v>469</v>
      </c>
      <c r="C108" s="26">
        <v>0</v>
      </c>
      <c r="D108" s="26">
        <v>0</v>
      </c>
      <c r="E108" s="26">
        <v>25000000</v>
      </c>
      <c r="F108" s="26">
        <v>25000000</v>
      </c>
      <c r="G108" s="26">
        <v>0</v>
      </c>
      <c r="H108" s="26">
        <v>25000000</v>
      </c>
      <c r="I108" s="26">
        <v>0</v>
      </c>
      <c r="J108" s="26">
        <v>0</v>
      </c>
      <c r="K108" s="27">
        <v>0</v>
      </c>
      <c r="L108" s="26">
        <v>0</v>
      </c>
      <c r="M108" s="26">
        <v>0</v>
      </c>
      <c r="N108" s="27">
        <v>0</v>
      </c>
    </row>
    <row r="109" spans="1:14" s="7" customFormat="1" ht="17" customHeight="1" x14ac:dyDescent="0.25">
      <c r="A109" s="24" t="s">
        <v>90</v>
      </c>
      <c r="B109" s="25" t="s">
        <v>91</v>
      </c>
      <c r="C109" s="26">
        <v>36567000</v>
      </c>
      <c r="D109" s="26">
        <v>-11673000</v>
      </c>
      <c r="E109" s="26">
        <v>-26520000</v>
      </c>
      <c r="F109" s="26">
        <v>10047000</v>
      </c>
      <c r="G109" s="26">
        <v>0</v>
      </c>
      <c r="H109" s="26">
        <v>10047000</v>
      </c>
      <c r="I109" s="26">
        <v>0</v>
      </c>
      <c r="J109" s="26">
        <v>0</v>
      </c>
      <c r="K109" s="27">
        <v>0</v>
      </c>
      <c r="L109" s="26">
        <v>0</v>
      </c>
      <c r="M109" s="26">
        <v>0</v>
      </c>
      <c r="N109" s="27">
        <v>0</v>
      </c>
    </row>
    <row r="110" spans="1:14" s="7" customFormat="1" ht="17" customHeight="1" x14ac:dyDescent="0.25">
      <c r="A110" s="24" t="s">
        <v>92</v>
      </c>
      <c r="B110" s="25" t="s">
        <v>93</v>
      </c>
      <c r="C110" s="26">
        <v>19920000</v>
      </c>
      <c r="D110" s="26">
        <v>-5073000</v>
      </c>
      <c r="E110" s="26">
        <v>-19920000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7">
        <v>0</v>
      </c>
      <c r="L110" s="26">
        <v>0</v>
      </c>
      <c r="M110" s="26">
        <v>0</v>
      </c>
      <c r="N110" s="27">
        <v>0</v>
      </c>
    </row>
    <row r="111" spans="1:14" s="7" customFormat="1" ht="17" customHeight="1" x14ac:dyDescent="0.25">
      <c r="A111" s="24" t="s">
        <v>94</v>
      </c>
      <c r="B111" s="25" t="s">
        <v>95</v>
      </c>
      <c r="C111" s="26">
        <v>6600000</v>
      </c>
      <c r="D111" s="26">
        <v>-6600000</v>
      </c>
      <c r="E111" s="26">
        <v>-6600000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7">
        <v>0</v>
      </c>
      <c r="L111" s="26">
        <v>0</v>
      </c>
      <c r="M111" s="26">
        <v>0</v>
      </c>
      <c r="N111" s="27">
        <v>0</v>
      </c>
    </row>
    <row r="112" spans="1:14" s="7" customFormat="1" ht="17" customHeight="1" x14ac:dyDescent="0.25">
      <c r="A112" s="24" t="s">
        <v>470</v>
      </c>
      <c r="B112" s="25" t="s">
        <v>471</v>
      </c>
      <c r="C112" s="26">
        <v>3000000</v>
      </c>
      <c r="D112" s="26">
        <v>0</v>
      </c>
      <c r="E112" s="26">
        <v>0</v>
      </c>
      <c r="F112" s="26">
        <v>3000000</v>
      </c>
      <c r="G112" s="26">
        <v>0</v>
      </c>
      <c r="H112" s="26">
        <v>3000000</v>
      </c>
      <c r="I112" s="26">
        <v>0</v>
      </c>
      <c r="J112" s="26">
        <v>0</v>
      </c>
      <c r="K112" s="27">
        <v>0</v>
      </c>
      <c r="L112" s="26">
        <v>0</v>
      </c>
      <c r="M112" s="26">
        <v>0</v>
      </c>
      <c r="N112" s="27">
        <v>0</v>
      </c>
    </row>
    <row r="113" spans="1:14" s="7" customFormat="1" ht="17" customHeight="1" x14ac:dyDescent="0.25">
      <c r="A113" s="24" t="s">
        <v>472</v>
      </c>
      <c r="B113" s="25" t="s">
        <v>473</v>
      </c>
      <c r="C113" s="26">
        <v>319000</v>
      </c>
      <c r="D113" s="26">
        <v>0</v>
      </c>
      <c r="E113" s="26">
        <v>0</v>
      </c>
      <c r="F113" s="26">
        <v>319000</v>
      </c>
      <c r="G113" s="26">
        <v>0</v>
      </c>
      <c r="H113" s="26">
        <v>319000</v>
      </c>
      <c r="I113" s="26">
        <v>0</v>
      </c>
      <c r="J113" s="26">
        <v>0</v>
      </c>
      <c r="K113" s="27">
        <v>0</v>
      </c>
      <c r="L113" s="26">
        <v>0</v>
      </c>
      <c r="M113" s="26">
        <v>0</v>
      </c>
      <c r="N113" s="27">
        <v>0</v>
      </c>
    </row>
    <row r="114" spans="1:14" s="7" customFormat="1" ht="17" customHeight="1" x14ac:dyDescent="0.25">
      <c r="A114" s="24" t="s">
        <v>474</v>
      </c>
      <c r="B114" s="25" t="s">
        <v>475</v>
      </c>
      <c r="C114" s="26">
        <v>500000</v>
      </c>
      <c r="D114" s="26">
        <v>0</v>
      </c>
      <c r="E114" s="26">
        <v>0</v>
      </c>
      <c r="F114" s="26">
        <v>500000</v>
      </c>
      <c r="G114" s="26">
        <v>0</v>
      </c>
      <c r="H114" s="26">
        <v>500000</v>
      </c>
      <c r="I114" s="26">
        <v>0</v>
      </c>
      <c r="J114" s="26">
        <v>0</v>
      </c>
      <c r="K114" s="27">
        <v>0</v>
      </c>
      <c r="L114" s="26">
        <v>0</v>
      </c>
      <c r="M114" s="26">
        <v>0</v>
      </c>
      <c r="N114" s="27">
        <v>0</v>
      </c>
    </row>
    <row r="115" spans="1:14" s="7" customFormat="1" ht="17" customHeight="1" x14ac:dyDescent="0.25">
      <c r="A115" s="24" t="s">
        <v>476</v>
      </c>
      <c r="B115" s="25" t="s">
        <v>477</v>
      </c>
      <c r="C115" s="26">
        <v>300000</v>
      </c>
      <c r="D115" s="26">
        <v>0</v>
      </c>
      <c r="E115" s="26">
        <v>0</v>
      </c>
      <c r="F115" s="26">
        <v>300000</v>
      </c>
      <c r="G115" s="26">
        <v>0</v>
      </c>
      <c r="H115" s="26">
        <v>300000</v>
      </c>
      <c r="I115" s="26">
        <v>0</v>
      </c>
      <c r="J115" s="26">
        <v>0</v>
      </c>
      <c r="K115" s="27">
        <v>0</v>
      </c>
      <c r="L115" s="26">
        <v>0</v>
      </c>
      <c r="M115" s="26">
        <v>0</v>
      </c>
      <c r="N115" s="27">
        <v>0</v>
      </c>
    </row>
    <row r="116" spans="1:14" s="7" customFormat="1" ht="17" customHeight="1" x14ac:dyDescent="0.25">
      <c r="A116" s="24" t="s">
        <v>478</v>
      </c>
      <c r="B116" s="25" t="s">
        <v>479</v>
      </c>
      <c r="C116" s="26">
        <v>800000</v>
      </c>
      <c r="D116" s="26">
        <v>0</v>
      </c>
      <c r="E116" s="26">
        <v>0</v>
      </c>
      <c r="F116" s="26">
        <v>800000</v>
      </c>
      <c r="G116" s="26">
        <v>0</v>
      </c>
      <c r="H116" s="26">
        <v>800000</v>
      </c>
      <c r="I116" s="26">
        <v>0</v>
      </c>
      <c r="J116" s="26">
        <v>0</v>
      </c>
      <c r="K116" s="27">
        <v>0</v>
      </c>
      <c r="L116" s="26">
        <v>0</v>
      </c>
      <c r="M116" s="26">
        <v>0</v>
      </c>
      <c r="N116" s="27">
        <v>0</v>
      </c>
    </row>
    <row r="117" spans="1:14" s="7" customFormat="1" ht="25.5" customHeight="1" x14ac:dyDescent="0.25">
      <c r="A117" s="24" t="s">
        <v>480</v>
      </c>
      <c r="B117" s="25" t="s">
        <v>481</v>
      </c>
      <c r="C117" s="26">
        <v>280000</v>
      </c>
      <c r="D117" s="26">
        <v>0</v>
      </c>
      <c r="E117" s="26">
        <v>0</v>
      </c>
      <c r="F117" s="26">
        <v>280000</v>
      </c>
      <c r="G117" s="26">
        <v>0</v>
      </c>
      <c r="H117" s="26">
        <v>280000</v>
      </c>
      <c r="I117" s="26">
        <v>0</v>
      </c>
      <c r="J117" s="26">
        <v>0</v>
      </c>
      <c r="K117" s="27">
        <v>0</v>
      </c>
      <c r="L117" s="26">
        <v>0</v>
      </c>
      <c r="M117" s="26">
        <v>0</v>
      </c>
      <c r="N117" s="27">
        <v>0</v>
      </c>
    </row>
    <row r="118" spans="1:14" s="7" customFormat="1" ht="17" customHeight="1" x14ac:dyDescent="0.25">
      <c r="A118" s="24" t="s">
        <v>482</v>
      </c>
      <c r="B118" s="25" t="s">
        <v>483</v>
      </c>
      <c r="C118" s="26">
        <v>1000000</v>
      </c>
      <c r="D118" s="26">
        <v>0</v>
      </c>
      <c r="E118" s="26">
        <v>0</v>
      </c>
      <c r="F118" s="26">
        <v>1000000</v>
      </c>
      <c r="G118" s="26">
        <v>0</v>
      </c>
      <c r="H118" s="26">
        <v>1000000</v>
      </c>
      <c r="I118" s="26">
        <v>0</v>
      </c>
      <c r="J118" s="26">
        <v>0</v>
      </c>
      <c r="K118" s="27">
        <v>0</v>
      </c>
      <c r="L118" s="26">
        <v>0</v>
      </c>
      <c r="M118" s="26">
        <v>0</v>
      </c>
      <c r="N118" s="27">
        <v>0</v>
      </c>
    </row>
    <row r="119" spans="1:14" s="7" customFormat="1" ht="17" customHeight="1" x14ac:dyDescent="0.25">
      <c r="A119" s="24" t="s">
        <v>484</v>
      </c>
      <c r="B119" s="25" t="s">
        <v>485</v>
      </c>
      <c r="C119" s="26">
        <v>1200000</v>
      </c>
      <c r="D119" s="26">
        <v>0</v>
      </c>
      <c r="E119" s="26">
        <v>0</v>
      </c>
      <c r="F119" s="26">
        <v>1200000</v>
      </c>
      <c r="G119" s="26">
        <v>0</v>
      </c>
      <c r="H119" s="26">
        <v>1200000</v>
      </c>
      <c r="I119" s="26">
        <v>0</v>
      </c>
      <c r="J119" s="26">
        <v>0</v>
      </c>
      <c r="K119" s="27">
        <v>0</v>
      </c>
      <c r="L119" s="26">
        <v>0</v>
      </c>
      <c r="M119" s="26">
        <v>0</v>
      </c>
      <c r="N119" s="27">
        <v>0</v>
      </c>
    </row>
    <row r="120" spans="1:14" s="7" customFormat="1" ht="17" customHeight="1" x14ac:dyDescent="0.25">
      <c r="A120" s="24" t="s">
        <v>486</v>
      </c>
      <c r="B120" s="25" t="s">
        <v>487</v>
      </c>
      <c r="C120" s="26">
        <v>1000000</v>
      </c>
      <c r="D120" s="26">
        <v>0</v>
      </c>
      <c r="E120" s="26">
        <v>0</v>
      </c>
      <c r="F120" s="26">
        <v>1000000</v>
      </c>
      <c r="G120" s="26">
        <v>0</v>
      </c>
      <c r="H120" s="26">
        <v>1000000</v>
      </c>
      <c r="I120" s="26">
        <v>0</v>
      </c>
      <c r="J120" s="26">
        <v>0</v>
      </c>
      <c r="K120" s="27">
        <v>0</v>
      </c>
      <c r="L120" s="26">
        <v>0</v>
      </c>
      <c r="M120" s="26">
        <v>0</v>
      </c>
      <c r="N120" s="27">
        <v>0</v>
      </c>
    </row>
    <row r="121" spans="1:14" s="7" customFormat="1" ht="17" customHeight="1" x14ac:dyDescent="0.25">
      <c r="A121" s="24" t="s">
        <v>488</v>
      </c>
      <c r="B121" s="25" t="s">
        <v>489</v>
      </c>
      <c r="C121" s="26">
        <v>1648000</v>
      </c>
      <c r="D121" s="26">
        <v>0</v>
      </c>
      <c r="E121" s="26">
        <v>0</v>
      </c>
      <c r="F121" s="26">
        <v>1648000</v>
      </c>
      <c r="G121" s="26">
        <v>0</v>
      </c>
      <c r="H121" s="26">
        <v>1648000</v>
      </c>
      <c r="I121" s="26">
        <v>0</v>
      </c>
      <c r="J121" s="26">
        <v>0</v>
      </c>
      <c r="K121" s="27">
        <v>0</v>
      </c>
      <c r="L121" s="26">
        <v>0</v>
      </c>
      <c r="M121" s="26">
        <v>0</v>
      </c>
      <c r="N121" s="27">
        <v>0</v>
      </c>
    </row>
    <row r="122" spans="1:14" s="7" customFormat="1" ht="17" customHeight="1" x14ac:dyDescent="0.25">
      <c r="A122" s="24" t="s">
        <v>490</v>
      </c>
      <c r="B122" s="25" t="s">
        <v>491</v>
      </c>
      <c r="C122" s="26">
        <v>109980000</v>
      </c>
      <c r="D122" s="26">
        <v>0</v>
      </c>
      <c r="E122" s="26">
        <v>-100000000</v>
      </c>
      <c r="F122" s="26">
        <v>9980000</v>
      </c>
      <c r="G122" s="26">
        <v>0</v>
      </c>
      <c r="H122" s="26">
        <v>9980000</v>
      </c>
      <c r="I122" s="26">
        <v>0</v>
      </c>
      <c r="J122" s="26">
        <v>0</v>
      </c>
      <c r="K122" s="27">
        <v>0</v>
      </c>
      <c r="L122" s="26">
        <v>0</v>
      </c>
      <c r="M122" s="26">
        <v>0</v>
      </c>
      <c r="N122" s="27">
        <v>0</v>
      </c>
    </row>
    <row r="123" spans="1:14" s="7" customFormat="1" ht="17" customHeight="1" x14ac:dyDescent="0.25">
      <c r="A123" s="24" t="s">
        <v>492</v>
      </c>
      <c r="B123" s="25" t="s">
        <v>493</v>
      </c>
      <c r="C123" s="26">
        <v>100000000</v>
      </c>
      <c r="D123" s="26">
        <v>0</v>
      </c>
      <c r="E123" s="26">
        <v>-100000000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7">
        <v>0</v>
      </c>
      <c r="L123" s="26">
        <v>0</v>
      </c>
      <c r="M123" s="26">
        <v>0</v>
      </c>
      <c r="N123" s="27">
        <v>0</v>
      </c>
    </row>
    <row r="124" spans="1:14" s="7" customFormat="1" ht="17" customHeight="1" x14ac:dyDescent="0.25">
      <c r="A124" s="24" t="s">
        <v>494</v>
      </c>
      <c r="B124" s="25" t="s">
        <v>495</v>
      </c>
      <c r="C124" s="26">
        <v>1950000</v>
      </c>
      <c r="D124" s="26">
        <v>0</v>
      </c>
      <c r="E124" s="26">
        <v>0</v>
      </c>
      <c r="F124" s="26">
        <v>1950000</v>
      </c>
      <c r="G124" s="26">
        <v>0</v>
      </c>
      <c r="H124" s="26">
        <v>1950000</v>
      </c>
      <c r="I124" s="26">
        <v>0</v>
      </c>
      <c r="J124" s="26">
        <v>0</v>
      </c>
      <c r="K124" s="27">
        <v>0</v>
      </c>
      <c r="L124" s="26">
        <v>0</v>
      </c>
      <c r="M124" s="26">
        <v>0</v>
      </c>
      <c r="N124" s="27">
        <v>0</v>
      </c>
    </row>
    <row r="125" spans="1:14" s="7" customFormat="1" ht="17" customHeight="1" x14ac:dyDescent="0.25">
      <c r="A125" s="24" t="s">
        <v>496</v>
      </c>
      <c r="B125" s="25" t="s">
        <v>497</v>
      </c>
      <c r="C125" s="26">
        <v>1000000</v>
      </c>
      <c r="D125" s="26">
        <v>0</v>
      </c>
      <c r="E125" s="26">
        <v>0</v>
      </c>
      <c r="F125" s="26">
        <v>1000000</v>
      </c>
      <c r="G125" s="26">
        <v>0</v>
      </c>
      <c r="H125" s="26">
        <v>1000000</v>
      </c>
      <c r="I125" s="26">
        <v>0</v>
      </c>
      <c r="J125" s="26">
        <v>0</v>
      </c>
      <c r="K125" s="27">
        <v>0</v>
      </c>
      <c r="L125" s="26">
        <v>0</v>
      </c>
      <c r="M125" s="26">
        <v>0</v>
      </c>
      <c r="N125" s="27">
        <v>0</v>
      </c>
    </row>
    <row r="126" spans="1:14" s="7" customFormat="1" ht="17" customHeight="1" x14ac:dyDescent="0.25">
      <c r="A126" s="24" t="s">
        <v>498</v>
      </c>
      <c r="B126" s="25" t="s">
        <v>499</v>
      </c>
      <c r="C126" s="26">
        <v>1650000</v>
      </c>
      <c r="D126" s="26">
        <v>0</v>
      </c>
      <c r="E126" s="26">
        <v>0</v>
      </c>
      <c r="F126" s="26">
        <v>1650000</v>
      </c>
      <c r="G126" s="26">
        <v>0</v>
      </c>
      <c r="H126" s="26">
        <v>1650000</v>
      </c>
      <c r="I126" s="26">
        <v>0</v>
      </c>
      <c r="J126" s="26">
        <v>0</v>
      </c>
      <c r="K126" s="27">
        <v>0</v>
      </c>
      <c r="L126" s="26">
        <v>0</v>
      </c>
      <c r="M126" s="26">
        <v>0</v>
      </c>
      <c r="N126" s="27">
        <v>0</v>
      </c>
    </row>
    <row r="127" spans="1:14" s="7" customFormat="1" ht="17" customHeight="1" x14ac:dyDescent="0.25">
      <c r="A127" s="24" t="s">
        <v>500</v>
      </c>
      <c r="B127" s="25" t="s">
        <v>501</v>
      </c>
      <c r="C127" s="26">
        <v>180000</v>
      </c>
      <c r="D127" s="26">
        <v>0</v>
      </c>
      <c r="E127" s="26">
        <v>0</v>
      </c>
      <c r="F127" s="26">
        <v>180000</v>
      </c>
      <c r="G127" s="26">
        <v>0</v>
      </c>
      <c r="H127" s="26">
        <v>180000</v>
      </c>
      <c r="I127" s="26">
        <v>0</v>
      </c>
      <c r="J127" s="26">
        <v>0</v>
      </c>
      <c r="K127" s="27">
        <v>0</v>
      </c>
      <c r="L127" s="26">
        <v>0</v>
      </c>
      <c r="M127" s="26">
        <v>0</v>
      </c>
      <c r="N127" s="27">
        <v>0</v>
      </c>
    </row>
    <row r="128" spans="1:14" s="7" customFormat="1" ht="17" customHeight="1" x14ac:dyDescent="0.25">
      <c r="A128" s="24" t="s">
        <v>502</v>
      </c>
      <c r="B128" s="25" t="s">
        <v>503</v>
      </c>
      <c r="C128" s="26">
        <v>1000000</v>
      </c>
      <c r="D128" s="26">
        <v>0</v>
      </c>
      <c r="E128" s="26">
        <v>0</v>
      </c>
      <c r="F128" s="26">
        <v>1000000</v>
      </c>
      <c r="G128" s="26">
        <v>0</v>
      </c>
      <c r="H128" s="26">
        <v>1000000</v>
      </c>
      <c r="I128" s="26">
        <v>0</v>
      </c>
      <c r="J128" s="26">
        <v>0</v>
      </c>
      <c r="K128" s="27">
        <v>0</v>
      </c>
      <c r="L128" s="26">
        <v>0</v>
      </c>
      <c r="M128" s="26">
        <v>0</v>
      </c>
      <c r="N128" s="27">
        <v>0</v>
      </c>
    </row>
    <row r="129" spans="1:14" s="7" customFormat="1" ht="17" customHeight="1" x14ac:dyDescent="0.25">
      <c r="A129" s="24" t="s">
        <v>504</v>
      </c>
      <c r="B129" s="25" t="s">
        <v>505</v>
      </c>
      <c r="C129" s="26">
        <v>2700000</v>
      </c>
      <c r="D129" s="26">
        <v>0</v>
      </c>
      <c r="E129" s="26">
        <v>0</v>
      </c>
      <c r="F129" s="26">
        <v>2700000</v>
      </c>
      <c r="G129" s="26">
        <v>0</v>
      </c>
      <c r="H129" s="26">
        <v>2700000</v>
      </c>
      <c r="I129" s="26">
        <v>0</v>
      </c>
      <c r="J129" s="26">
        <v>0</v>
      </c>
      <c r="K129" s="27">
        <v>0</v>
      </c>
      <c r="L129" s="26">
        <v>0</v>
      </c>
      <c r="M129" s="26">
        <v>0</v>
      </c>
      <c r="N129" s="27">
        <v>0</v>
      </c>
    </row>
    <row r="130" spans="1:14" s="7" customFormat="1" ht="17" customHeight="1" x14ac:dyDescent="0.25">
      <c r="A130" s="24" t="s">
        <v>506</v>
      </c>
      <c r="B130" s="25" t="s">
        <v>507</v>
      </c>
      <c r="C130" s="26">
        <v>1500000</v>
      </c>
      <c r="D130" s="26">
        <v>0</v>
      </c>
      <c r="E130" s="26">
        <v>0</v>
      </c>
      <c r="F130" s="26">
        <v>1500000</v>
      </c>
      <c r="G130" s="26">
        <v>0</v>
      </c>
      <c r="H130" s="26">
        <v>1500000</v>
      </c>
      <c r="I130" s="26">
        <v>0</v>
      </c>
      <c r="J130" s="26">
        <v>0</v>
      </c>
      <c r="K130" s="27">
        <v>0</v>
      </c>
      <c r="L130" s="26">
        <v>0</v>
      </c>
      <c r="M130" s="26">
        <v>0</v>
      </c>
      <c r="N130" s="27">
        <v>0</v>
      </c>
    </row>
    <row r="131" spans="1:14" s="7" customFormat="1" ht="17" customHeight="1" x14ac:dyDescent="0.25">
      <c r="A131" s="24" t="s">
        <v>96</v>
      </c>
      <c r="B131" s="25" t="s">
        <v>97</v>
      </c>
      <c r="C131" s="26">
        <v>52111000</v>
      </c>
      <c r="D131" s="26">
        <v>0</v>
      </c>
      <c r="E131" s="26">
        <v>-3153000</v>
      </c>
      <c r="F131" s="26">
        <v>48958000</v>
      </c>
      <c r="G131" s="26">
        <v>0</v>
      </c>
      <c r="H131" s="26">
        <v>48958000</v>
      </c>
      <c r="I131" s="26">
        <v>667222</v>
      </c>
      <c r="J131" s="26">
        <v>14047521</v>
      </c>
      <c r="K131" s="27">
        <v>0.286930042076882</v>
      </c>
      <c r="L131" s="26">
        <v>0</v>
      </c>
      <c r="M131" s="26">
        <v>13380299</v>
      </c>
      <c r="N131" s="27">
        <v>0.27330158503206797</v>
      </c>
    </row>
    <row r="132" spans="1:14" s="7" customFormat="1" ht="25.5" customHeight="1" x14ac:dyDescent="0.25">
      <c r="A132" s="24" t="s">
        <v>508</v>
      </c>
      <c r="B132" s="25" t="s">
        <v>509</v>
      </c>
      <c r="C132" s="26">
        <v>11048000</v>
      </c>
      <c r="D132" s="26">
        <v>0</v>
      </c>
      <c r="E132" s="26">
        <v>0</v>
      </c>
      <c r="F132" s="26">
        <v>11048000</v>
      </c>
      <c r="G132" s="26">
        <v>0</v>
      </c>
      <c r="H132" s="26">
        <v>11048000</v>
      </c>
      <c r="I132" s="26">
        <v>113600</v>
      </c>
      <c r="J132" s="26">
        <v>4357677</v>
      </c>
      <c r="K132" s="27">
        <v>0.39443129978276598</v>
      </c>
      <c r="L132" s="26">
        <v>0</v>
      </c>
      <c r="M132" s="26">
        <v>4244077</v>
      </c>
      <c r="N132" s="27">
        <v>0.38414889572773397</v>
      </c>
    </row>
    <row r="133" spans="1:14" s="7" customFormat="1" ht="17" customHeight="1" x14ac:dyDescent="0.25">
      <c r="A133" s="24" t="s">
        <v>510</v>
      </c>
      <c r="B133" s="25" t="s">
        <v>511</v>
      </c>
      <c r="C133" s="26">
        <v>60000</v>
      </c>
      <c r="D133" s="26">
        <v>0</v>
      </c>
      <c r="E133" s="26">
        <v>0</v>
      </c>
      <c r="F133" s="26">
        <v>60000</v>
      </c>
      <c r="G133" s="26">
        <v>0</v>
      </c>
      <c r="H133" s="26">
        <v>60000</v>
      </c>
      <c r="I133" s="26">
        <v>0</v>
      </c>
      <c r="J133" s="26">
        <v>0</v>
      </c>
      <c r="K133" s="27">
        <v>0</v>
      </c>
      <c r="L133" s="26">
        <v>0</v>
      </c>
      <c r="M133" s="26">
        <v>0</v>
      </c>
      <c r="N133" s="27">
        <v>0</v>
      </c>
    </row>
    <row r="134" spans="1:14" s="7" customFormat="1" ht="17" customHeight="1" x14ac:dyDescent="0.25">
      <c r="A134" s="24" t="s">
        <v>512</v>
      </c>
      <c r="B134" s="25" t="s">
        <v>513</v>
      </c>
      <c r="C134" s="26">
        <v>120000</v>
      </c>
      <c r="D134" s="26">
        <v>0</v>
      </c>
      <c r="E134" s="26">
        <v>0</v>
      </c>
      <c r="F134" s="26">
        <v>120000</v>
      </c>
      <c r="G134" s="26">
        <v>0</v>
      </c>
      <c r="H134" s="26">
        <v>120000</v>
      </c>
      <c r="I134" s="26">
        <v>0</v>
      </c>
      <c r="J134" s="26">
        <v>0</v>
      </c>
      <c r="K134" s="27">
        <v>0</v>
      </c>
      <c r="L134" s="26">
        <v>0</v>
      </c>
      <c r="M134" s="26">
        <v>0</v>
      </c>
      <c r="N134" s="27">
        <v>0</v>
      </c>
    </row>
    <row r="135" spans="1:14" s="7" customFormat="1" ht="17" customHeight="1" x14ac:dyDescent="0.25">
      <c r="A135" s="24" t="s">
        <v>514</v>
      </c>
      <c r="B135" s="25" t="s">
        <v>515</v>
      </c>
      <c r="C135" s="26">
        <v>100000</v>
      </c>
      <c r="D135" s="26">
        <v>0</v>
      </c>
      <c r="E135" s="26">
        <v>0</v>
      </c>
      <c r="F135" s="26">
        <v>100000</v>
      </c>
      <c r="G135" s="26">
        <v>0</v>
      </c>
      <c r="H135" s="26">
        <v>100000</v>
      </c>
      <c r="I135" s="26">
        <v>0</v>
      </c>
      <c r="J135" s="26">
        <v>0</v>
      </c>
      <c r="K135" s="27">
        <v>0</v>
      </c>
      <c r="L135" s="26">
        <v>0</v>
      </c>
      <c r="M135" s="26">
        <v>0</v>
      </c>
      <c r="N135" s="27">
        <v>0</v>
      </c>
    </row>
    <row r="136" spans="1:14" s="7" customFormat="1" ht="17" customHeight="1" x14ac:dyDescent="0.25">
      <c r="A136" s="24" t="s">
        <v>516</v>
      </c>
      <c r="B136" s="25" t="s">
        <v>517</v>
      </c>
      <c r="C136" s="26">
        <v>80000</v>
      </c>
      <c r="D136" s="26">
        <v>0</v>
      </c>
      <c r="E136" s="26">
        <v>0</v>
      </c>
      <c r="F136" s="26">
        <v>80000</v>
      </c>
      <c r="G136" s="26">
        <v>0</v>
      </c>
      <c r="H136" s="26">
        <v>80000</v>
      </c>
      <c r="I136" s="26">
        <v>0</v>
      </c>
      <c r="J136" s="26">
        <v>0</v>
      </c>
      <c r="K136" s="27">
        <v>0</v>
      </c>
      <c r="L136" s="26">
        <v>0</v>
      </c>
      <c r="M136" s="26">
        <v>0</v>
      </c>
      <c r="N136" s="27">
        <v>0</v>
      </c>
    </row>
    <row r="137" spans="1:14" s="7" customFormat="1" ht="17" customHeight="1" x14ac:dyDescent="0.25">
      <c r="A137" s="24" t="s">
        <v>518</v>
      </c>
      <c r="B137" s="25" t="s">
        <v>519</v>
      </c>
      <c r="C137" s="26">
        <v>48000</v>
      </c>
      <c r="D137" s="26">
        <v>0</v>
      </c>
      <c r="E137" s="26">
        <v>0</v>
      </c>
      <c r="F137" s="26">
        <v>48000</v>
      </c>
      <c r="G137" s="26">
        <v>0</v>
      </c>
      <c r="H137" s="26">
        <v>48000</v>
      </c>
      <c r="I137" s="26">
        <v>0</v>
      </c>
      <c r="J137" s="26">
        <v>0</v>
      </c>
      <c r="K137" s="27">
        <v>0</v>
      </c>
      <c r="L137" s="26">
        <v>0</v>
      </c>
      <c r="M137" s="26">
        <v>0</v>
      </c>
      <c r="N137" s="27">
        <v>0</v>
      </c>
    </row>
    <row r="138" spans="1:14" s="7" customFormat="1" ht="17" customHeight="1" x14ac:dyDescent="0.25">
      <c r="A138" s="24" t="s">
        <v>520</v>
      </c>
      <c r="B138" s="25" t="s">
        <v>521</v>
      </c>
      <c r="C138" s="26">
        <v>100000</v>
      </c>
      <c r="D138" s="26">
        <v>0</v>
      </c>
      <c r="E138" s="26">
        <v>0</v>
      </c>
      <c r="F138" s="26">
        <v>100000</v>
      </c>
      <c r="G138" s="26">
        <v>0</v>
      </c>
      <c r="H138" s="26">
        <v>100000</v>
      </c>
      <c r="I138" s="26">
        <v>0</v>
      </c>
      <c r="J138" s="26">
        <v>0</v>
      </c>
      <c r="K138" s="27">
        <v>0</v>
      </c>
      <c r="L138" s="26">
        <v>0</v>
      </c>
      <c r="M138" s="26">
        <v>0</v>
      </c>
      <c r="N138" s="27">
        <v>0</v>
      </c>
    </row>
    <row r="139" spans="1:14" s="7" customFormat="1" ht="17" customHeight="1" x14ac:dyDescent="0.25">
      <c r="A139" s="24" t="s">
        <v>522</v>
      </c>
      <c r="B139" s="25" t="s">
        <v>523</v>
      </c>
      <c r="C139" s="26">
        <v>64000</v>
      </c>
      <c r="D139" s="26">
        <v>0</v>
      </c>
      <c r="E139" s="26">
        <v>0</v>
      </c>
      <c r="F139" s="26">
        <v>64000</v>
      </c>
      <c r="G139" s="26">
        <v>0</v>
      </c>
      <c r="H139" s="26">
        <v>64000</v>
      </c>
      <c r="I139" s="26">
        <v>0</v>
      </c>
      <c r="J139" s="26">
        <v>0</v>
      </c>
      <c r="K139" s="27">
        <v>0</v>
      </c>
      <c r="L139" s="26">
        <v>0</v>
      </c>
      <c r="M139" s="26">
        <v>0</v>
      </c>
      <c r="N139" s="27">
        <v>0</v>
      </c>
    </row>
    <row r="140" spans="1:14" s="7" customFormat="1" ht="17" customHeight="1" x14ac:dyDescent="0.25">
      <c r="A140" s="24" t="s">
        <v>524</v>
      </c>
      <c r="B140" s="25" t="s">
        <v>525</v>
      </c>
      <c r="C140" s="26">
        <v>84000</v>
      </c>
      <c r="D140" s="26">
        <v>0</v>
      </c>
      <c r="E140" s="26">
        <v>0</v>
      </c>
      <c r="F140" s="26">
        <v>84000</v>
      </c>
      <c r="G140" s="26">
        <v>0</v>
      </c>
      <c r="H140" s="26">
        <v>84000</v>
      </c>
      <c r="I140" s="26">
        <v>0</v>
      </c>
      <c r="J140" s="26">
        <v>0</v>
      </c>
      <c r="K140" s="27">
        <v>0</v>
      </c>
      <c r="L140" s="26">
        <v>0</v>
      </c>
      <c r="M140" s="26">
        <v>0</v>
      </c>
      <c r="N140" s="27">
        <v>0</v>
      </c>
    </row>
    <row r="141" spans="1:14" s="7" customFormat="1" ht="17" customHeight="1" x14ac:dyDescent="0.25">
      <c r="A141" s="24" t="s">
        <v>526</v>
      </c>
      <c r="B141" s="25" t="s">
        <v>527</v>
      </c>
      <c r="C141" s="26">
        <v>42000</v>
      </c>
      <c r="D141" s="26">
        <v>0</v>
      </c>
      <c r="E141" s="26">
        <v>0</v>
      </c>
      <c r="F141" s="26">
        <v>42000</v>
      </c>
      <c r="G141" s="26">
        <v>0</v>
      </c>
      <c r="H141" s="26">
        <v>42000</v>
      </c>
      <c r="I141" s="26">
        <v>0</v>
      </c>
      <c r="J141" s="26">
        <v>0</v>
      </c>
      <c r="K141" s="27">
        <v>0</v>
      </c>
      <c r="L141" s="26">
        <v>0</v>
      </c>
      <c r="M141" s="26">
        <v>0</v>
      </c>
      <c r="N141" s="27">
        <v>0</v>
      </c>
    </row>
    <row r="142" spans="1:14" s="7" customFormat="1" ht="17" customHeight="1" x14ac:dyDescent="0.25">
      <c r="A142" s="24" t="s">
        <v>528</v>
      </c>
      <c r="B142" s="25" t="s">
        <v>529</v>
      </c>
      <c r="C142" s="26">
        <v>89000</v>
      </c>
      <c r="D142" s="26">
        <v>0</v>
      </c>
      <c r="E142" s="26">
        <v>0</v>
      </c>
      <c r="F142" s="26">
        <v>89000</v>
      </c>
      <c r="G142" s="26">
        <v>0</v>
      </c>
      <c r="H142" s="26">
        <v>89000</v>
      </c>
      <c r="I142" s="26">
        <v>0</v>
      </c>
      <c r="J142" s="26">
        <v>0</v>
      </c>
      <c r="K142" s="27">
        <v>0</v>
      </c>
      <c r="L142" s="26">
        <v>0</v>
      </c>
      <c r="M142" s="26">
        <v>0</v>
      </c>
      <c r="N142" s="27">
        <v>0</v>
      </c>
    </row>
    <row r="143" spans="1:14" s="7" customFormat="1" ht="17" customHeight="1" x14ac:dyDescent="0.25">
      <c r="A143" s="24" t="s">
        <v>530</v>
      </c>
      <c r="B143" s="25" t="s">
        <v>531</v>
      </c>
      <c r="C143" s="26">
        <v>640000</v>
      </c>
      <c r="D143" s="26">
        <v>0</v>
      </c>
      <c r="E143" s="26">
        <v>0</v>
      </c>
      <c r="F143" s="26">
        <v>640000</v>
      </c>
      <c r="G143" s="26">
        <v>0</v>
      </c>
      <c r="H143" s="26">
        <v>640000</v>
      </c>
      <c r="I143" s="26">
        <v>0</v>
      </c>
      <c r="J143" s="26">
        <v>0</v>
      </c>
      <c r="K143" s="27">
        <v>0</v>
      </c>
      <c r="L143" s="26">
        <v>0</v>
      </c>
      <c r="M143" s="26">
        <v>0</v>
      </c>
      <c r="N143" s="27">
        <v>0</v>
      </c>
    </row>
    <row r="144" spans="1:14" s="7" customFormat="1" ht="17" customHeight="1" x14ac:dyDescent="0.25">
      <c r="A144" s="24" t="s">
        <v>532</v>
      </c>
      <c r="B144" s="25" t="s">
        <v>533</v>
      </c>
      <c r="C144" s="26">
        <v>1700000</v>
      </c>
      <c r="D144" s="26">
        <v>0</v>
      </c>
      <c r="E144" s="26">
        <v>0</v>
      </c>
      <c r="F144" s="26">
        <v>1700000</v>
      </c>
      <c r="G144" s="26">
        <v>0</v>
      </c>
      <c r="H144" s="26">
        <v>1700000</v>
      </c>
      <c r="I144" s="26">
        <v>0</v>
      </c>
      <c r="J144" s="26">
        <v>0</v>
      </c>
      <c r="K144" s="27">
        <v>0</v>
      </c>
      <c r="L144" s="26">
        <v>0</v>
      </c>
      <c r="M144" s="26">
        <v>0</v>
      </c>
      <c r="N144" s="27">
        <v>0</v>
      </c>
    </row>
    <row r="145" spans="1:14" s="7" customFormat="1" ht="17" customHeight="1" x14ac:dyDescent="0.25">
      <c r="A145" s="24" t="s">
        <v>534</v>
      </c>
      <c r="B145" s="25" t="s">
        <v>535</v>
      </c>
      <c r="C145" s="26">
        <v>375000</v>
      </c>
      <c r="D145" s="26">
        <v>0</v>
      </c>
      <c r="E145" s="26">
        <v>0</v>
      </c>
      <c r="F145" s="26">
        <v>375000</v>
      </c>
      <c r="G145" s="26">
        <v>0</v>
      </c>
      <c r="H145" s="26">
        <v>375000</v>
      </c>
      <c r="I145" s="26">
        <v>0</v>
      </c>
      <c r="J145" s="26">
        <v>0</v>
      </c>
      <c r="K145" s="27">
        <v>0</v>
      </c>
      <c r="L145" s="26">
        <v>0</v>
      </c>
      <c r="M145" s="26">
        <v>0</v>
      </c>
      <c r="N145" s="27">
        <v>0</v>
      </c>
    </row>
    <row r="146" spans="1:14" s="7" customFormat="1" ht="17" customHeight="1" x14ac:dyDescent="0.25">
      <c r="A146" s="24" t="s">
        <v>536</v>
      </c>
      <c r="B146" s="25" t="s">
        <v>537</v>
      </c>
      <c r="C146" s="26">
        <v>46000</v>
      </c>
      <c r="D146" s="26">
        <v>0</v>
      </c>
      <c r="E146" s="26">
        <v>0</v>
      </c>
      <c r="F146" s="26">
        <v>46000</v>
      </c>
      <c r="G146" s="26">
        <v>0</v>
      </c>
      <c r="H146" s="26">
        <v>46000</v>
      </c>
      <c r="I146" s="26">
        <v>0</v>
      </c>
      <c r="J146" s="26">
        <v>0</v>
      </c>
      <c r="K146" s="27">
        <v>0</v>
      </c>
      <c r="L146" s="26">
        <v>0</v>
      </c>
      <c r="M146" s="26">
        <v>0</v>
      </c>
      <c r="N146" s="27">
        <v>0</v>
      </c>
    </row>
    <row r="147" spans="1:14" s="7" customFormat="1" ht="17" customHeight="1" x14ac:dyDescent="0.25">
      <c r="A147" s="24" t="s">
        <v>538</v>
      </c>
      <c r="B147" s="25" t="s">
        <v>539</v>
      </c>
      <c r="C147" s="26">
        <v>7500000</v>
      </c>
      <c r="D147" s="26">
        <v>0</v>
      </c>
      <c r="E147" s="26">
        <v>0</v>
      </c>
      <c r="F147" s="26">
        <v>7500000</v>
      </c>
      <c r="G147" s="26">
        <v>0</v>
      </c>
      <c r="H147" s="26">
        <v>7500000</v>
      </c>
      <c r="I147" s="26">
        <v>113600</v>
      </c>
      <c r="J147" s="26">
        <v>4357677</v>
      </c>
      <c r="K147" s="27">
        <v>0.58102359999999997</v>
      </c>
      <c r="L147" s="26">
        <v>0</v>
      </c>
      <c r="M147" s="26">
        <v>4244077</v>
      </c>
      <c r="N147" s="27">
        <v>0.565876933333333</v>
      </c>
    </row>
    <row r="148" spans="1:14" s="7" customFormat="1" ht="17" customHeight="1" x14ac:dyDescent="0.25">
      <c r="A148" s="24" t="s">
        <v>540</v>
      </c>
      <c r="B148" s="25" t="s">
        <v>541</v>
      </c>
      <c r="C148" s="26">
        <v>2500000</v>
      </c>
      <c r="D148" s="26">
        <v>0</v>
      </c>
      <c r="E148" s="26">
        <v>0</v>
      </c>
      <c r="F148" s="26">
        <v>2500000</v>
      </c>
      <c r="G148" s="26">
        <v>0</v>
      </c>
      <c r="H148" s="26">
        <v>2500000</v>
      </c>
      <c r="I148" s="26">
        <v>0</v>
      </c>
      <c r="J148" s="26">
        <v>569400</v>
      </c>
      <c r="K148" s="27">
        <v>0.22775999999999999</v>
      </c>
      <c r="L148" s="26">
        <v>0</v>
      </c>
      <c r="M148" s="26">
        <v>569400</v>
      </c>
      <c r="N148" s="27">
        <v>0.22775999999999999</v>
      </c>
    </row>
    <row r="149" spans="1:14" s="7" customFormat="1" ht="17" customHeight="1" x14ac:dyDescent="0.25">
      <c r="A149" s="24" t="s">
        <v>542</v>
      </c>
      <c r="B149" s="25" t="s">
        <v>543</v>
      </c>
      <c r="C149" s="26">
        <v>2500000</v>
      </c>
      <c r="D149" s="26">
        <v>0</v>
      </c>
      <c r="E149" s="26">
        <v>0</v>
      </c>
      <c r="F149" s="26">
        <v>2500000</v>
      </c>
      <c r="G149" s="26">
        <v>0</v>
      </c>
      <c r="H149" s="26">
        <v>2500000</v>
      </c>
      <c r="I149" s="26">
        <v>0</v>
      </c>
      <c r="J149" s="26">
        <v>569400</v>
      </c>
      <c r="K149" s="27">
        <v>0.22775999999999999</v>
      </c>
      <c r="L149" s="26">
        <v>0</v>
      </c>
      <c r="M149" s="26">
        <v>569400</v>
      </c>
      <c r="N149" s="27">
        <v>0.22775999999999999</v>
      </c>
    </row>
    <row r="150" spans="1:14" s="7" customFormat="1" ht="17" customHeight="1" x14ac:dyDescent="0.25">
      <c r="A150" s="24" t="s">
        <v>544</v>
      </c>
      <c r="B150" s="25" t="s">
        <v>545</v>
      </c>
      <c r="C150" s="26">
        <v>500000</v>
      </c>
      <c r="D150" s="26">
        <v>0</v>
      </c>
      <c r="E150" s="26">
        <v>0</v>
      </c>
      <c r="F150" s="26">
        <v>500000</v>
      </c>
      <c r="G150" s="26">
        <v>0</v>
      </c>
      <c r="H150" s="26">
        <v>500000</v>
      </c>
      <c r="I150" s="26">
        <v>0</v>
      </c>
      <c r="J150" s="26">
        <v>0</v>
      </c>
      <c r="K150" s="27">
        <v>0</v>
      </c>
      <c r="L150" s="26">
        <v>0</v>
      </c>
      <c r="M150" s="26">
        <v>0</v>
      </c>
      <c r="N150" s="27">
        <v>0</v>
      </c>
    </row>
    <row r="151" spans="1:14" s="7" customFormat="1" ht="17" customHeight="1" x14ac:dyDescent="0.25">
      <c r="A151" s="24" t="s">
        <v>546</v>
      </c>
      <c r="B151" s="25" t="s">
        <v>547</v>
      </c>
      <c r="C151" s="26">
        <v>500000</v>
      </c>
      <c r="D151" s="26">
        <v>0</v>
      </c>
      <c r="E151" s="26">
        <v>0</v>
      </c>
      <c r="F151" s="26">
        <v>500000</v>
      </c>
      <c r="G151" s="26">
        <v>0</v>
      </c>
      <c r="H151" s="26">
        <v>500000</v>
      </c>
      <c r="I151" s="26">
        <v>0</v>
      </c>
      <c r="J151" s="26">
        <v>0</v>
      </c>
      <c r="K151" s="27">
        <v>0</v>
      </c>
      <c r="L151" s="26">
        <v>0</v>
      </c>
      <c r="M151" s="26">
        <v>0</v>
      </c>
      <c r="N151" s="27">
        <v>0</v>
      </c>
    </row>
    <row r="152" spans="1:14" s="7" customFormat="1" ht="25.5" customHeight="1" x14ac:dyDescent="0.25">
      <c r="A152" s="24" t="s">
        <v>98</v>
      </c>
      <c r="B152" s="25" t="s">
        <v>99</v>
      </c>
      <c r="C152" s="26">
        <v>28795000</v>
      </c>
      <c r="D152" s="26">
        <v>0</v>
      </c>
      <c r="E152" s="26">
        <v>0</v>
      </c>
      <c r="F152" s="26">
        <v>28795000</v>
      </c>
      <c r="G152" s="26">
        <v>0</v>
      </c>
      <c r="H152" s="26">
        <v>28795000</v>
      </c>
      <c r="I152" s="26">
        <v>553622</v>
      </c>
      <c r="J152" s="26">
        <v>5495444</v>
      </c>
      <c r="K152" s="27">
        <v>0.19084716096544499</v>
      </c>
      <c r="L152" s="26">
        <v>0</v>
      </c>
      <c r="M152" s="26">
        <v>4941822</v>
      </c>
      <c r="N152" s="27">
        <v>0.17162083695086</v>
      </c>
    </row>
    <row r="153" spans="1:14" s="7" customFormat="1" ht="17" customHeight="1" x14ac:dyDescent="0.25">
      <c r="A153" s="24" t="s">
        <v>548</v>
      </c>
      <c r="B153" s="25" t="s">
        <v>549</v>
      </c>
      <c r="C153" s="26">
        <v>90000</v>
      </c>
      <c r="D153" s="26">
        <v>0</v>
      </c>
      <c r="E153" s="26">
        <v>0</v>
      </c>
      <c r="F153" s="26">
        <v>90000</v>
      </c>
      <c r="G153" s="26">
        <v>0</v>
      </c>
      <c r="H153" s="26">
        <v>90000</v>
      </c>
      <c r="I153" s="26">
        <v>0</v>
      </c>
      <c r="J153" s="26">
        <v>0</v>
      </c>
      <c r="K153" s="27">
        <v>0</v>
      </c>
      <c r="L153" s="26">
        <v>0</v>
      </c>
      <c r="M153" s="26">
        <v>0</v>
      </c>
      <c r="N153" s="27">
        <v>0</v>
      </c>
    </row>
    <row r="154" spans="1:14" s="7" customFormat="1" ht="17" customHeight="1" x14ac:dyDescent="0.25">
      <c r="A154" s="24" t="s">
        <v>550</v>
      </c>
      <c r="B154" s="25" t="s">
        <v>551</v>
      </c>
      <c r="C154" s="26">
        <v>300000</v>
      </c>
      <c r="D154" s="26">
        <v>0</v>
      </c>
      <c r="E154" s="26">
        <v>0</v>
      </c>
      <c r="F154" s="26">
        <v>300000</v>
      </c>
      <c r="G154" s="26">
        <v>0</v>
      </c>
      <c r="H154" s="26">
        <v>300000</v>
      </c>
      <c r="I154" s="26">
        <v>0</v>
      </c>
      <c r="J154" s="26">
        <v>0</v>
      </c>
      <c r="K154" s="27">
        <v>0</v>
      </c>
      <c r="L154" s="26">
        <v>0</v>
      </c>
      <c r="M154" s="26">
        <v>0</v>
      </c>
      <c r="N154" s="27">
        <v>0</v>
      </c>
    </row>
    <row r="155" spans="1:14" s="7" customFormat="1" ht="17" customHeight="1" x14ac:dyDescent="0.25">
      <c r="A155" s="24" t="s">
        <v>552</v>
      </c>
      <c r="B155" s="25" t="s">
        <v>553</v>
      </c>
      <c r="C155" s="26">
        <v>240000</v>
      </c>
      <c r="D155" s="26">
        <v>0</v>
      </c>
      <c r="E155" s="26">
        <v>0</v>
      </c>
      <c r="F155" s="26">
        <v>240000</v>
      </c>
      <c r="G155" s="26">
        <v>0</v>
      </c>
      <c r="H155" s="26">
        <v>240000</v>
      </c>
      <c r="I155" s="26">
        <v>0</v>
      </c>
      <c r="J155" s="26">
        <v>0</v>
      </c>
      <c r="K155" s="27">
        <v>0</v>
      </c>
      <c r="L155" s="26">
        <v>0</v>
      </c>
      <c r="M155" s="26">
        <v>0</v>
      </c>
      <c r="N155" s="27">
        <v>0</v>
      </c>
    </row>
    <row r="156" spans="1:14" s="7" customFormat="1" ht="17" customHeight="1" x14ac:dyDescent="0.25">
      <c r="A156" s="24" t="s">
        <v>554</v>
      </c>
      <c r="B156" s="25" t="s">
        <v>555</v>
      </c>
      <c r="C156" s="26">
        <v>165000</v>
      </c>
      <c r="D156" s="26">
        <v>0</v>
      </c>
      <c r="E156" s="26">
        <v>0</v>
      </c>
      <c r="F156" s="26">
        <v>165000</v>
      </c>
      <c r="G156" s="26">
        <v>0</v>
      </c>
      <c r="H156" s="26">
        <v>165000</v>
      </c>
      <c r="I156" s="26">
        <v>0</v>
      </c>
      <c r="J156" s="26">
        <v>0</v>
      </c>
      <c r="K156" s="27">
        <v>0</v>
      </c>
      <c r="L156" s="26">
        <v>0</v>
      </c>
      <c r="M156" s="26">
        <v>0</v>
      </c>
      <c r="N156" s="27">
        <v>0</v>
      </c>
    </row>
    <row r="157" spans="1:14" s="7" customFormat="1" ht="17" customHeight="1" x14ac:dyDescent="0.25">
      <c r="A157" s="24" t="s">
        <v>556</v>
      </c>
      <c r="B157" s="25" t="s">
        <v>557</v>
      </c>
      <c r="C157" s="26">
        <v>7500000</v>
      </c>
      <c r="D157" s="26">
        <v>0</v>
      </c>
      <c r="E157" s="26">
        <v>0</v>
      </c>
      <c r="F157" s="26">
        <v>7500000</v>
      </c>
      <c r="G157" s="26">
        <v>0</v>
      </c>
      <c r="H157" s="26">
        <v>7500000</v>
      </c>
      <c r="I157" s="26">
        <v>215900</v>
      </c>
      <c r="J157" s="26">
        <v>1277500</v>
      </c>
      <c r="K157" s="27">
        <v>0.170333333333333</v>
      </c>
      <c r="L157" s="26">
        <v>0</v>
      </c>
      <c r="M157" s="26">
        <v>1061600</v>
      </c>
      <c r="N157" s="27">
        <v>0.14154666666666699</v>
      </c>
    </row>
    <row r="158" spans="1:14" s="7" customFormat="1" ht="17" customHeight="1" x14ac:dyDescent="0.25">
      <c r="A158" s="24" t="s">
        <v>100</v>
      </c>
      <c r="B158" s="25" t="s">
        <v>101</v>
      </c>
      <c r="C158" s="26">
        <v>12500000</v>
      </c>
      <c r="D158" s="26">
        <v>0</v>
      </c>
      <c r="E158" s="26">
        <v>0</v>
      </c>
      <c r="F158" s="26">
        <v>12500000</v>
      </c>
      <c r="G158" s="26">
        <v>0</v>
      </c>
      <c r="H158" s="26">
        <v>12500000</v>
      </c>
      <c r="I158" s="26">
        <v>337722</v>
      </c>
      <c r="J158" s="26">
        <v>2199444</v>
      </c>
      <c r="K158" s="27">
        <v>0.17595552</v>
      </c>
      <c r="L158" s="26">
        <v>0</v>
      </c>
      <c r="M158" s="26">
        <v>1861722</v>
      </c>
      <c r="N158" s="27">
        <v>0.14893776</v>
      </c>
    </row>
    <row r="159" spans="1:14" s="7" customFormat="1" ht="25.5" customHeight="1" x14ac:dyDescent="0.25">
      <c r="A159" s="24" t="s">
        <v>558</v>
      </c>
      <c r="B159" s="25" t="s">
        <v>559</v>
      </c>
      <c r="C159" s="26">
        <v>8000000</v>
      </c>
      <c r="D159" s="26">
        <v>0</v>
      </c>
      <c r="E159" s="26">
        <v>0</v>
      </c>
      <c r="F159" s="26">
        <v>8000000</v>
      </c>
      <c r="G159" s="26">
        <v>0</v>
      </c>
      <c r="H159" s="26">
        <v>8000000</v>
      </c>
      <c r="I159" s="26">
        <v>0</v>
      </c>
      <c r="J159" s="26">
        <v>2018500</v>
      </c>
      <c r="K159" s="27">
        <v>0.2523125</v>
      </c>
      <c r="L159" s="26">
        <v>0</v>
      </c>
      <c r="M159" s="26">
        <v>2018500</v>
      </c>
      <c r="N159" s="27">
        <v>0.2523125</v>
      </c>
    </row>
    <row r="160" spans="1:14" s="7" customFormat="1" ht="17" customHeight="1" x14ac:dyDescent="0.25">
      <c r="A160" s="24" t="s">
        <v>560</v>
      </c>
      <c r="B160" s="25" t="s">
        <v>561</v>
      </c>
      <c r="C160" s="26">
        <v>1958000</v>
      </c>
      <c r="D160" s="26">
        <v>0</v>
      </c>
      <c r="E160" s="26">
        <v>0</v>
      </c>
      <c r="F160" s="26">
        <v>1958000</v>
      </c>
      <c r="G160" s="26">
        <v>0</v>
      </c>
      <c r="H160" s="26">
        <v>1958000</v>
      </c>
      <c r="I160" s="26">
        <v>0</v>
      </c>
      <c r="J160" s="26">
        <v>778000</v>
      </c>
      <c r="K160" s="27">
        <v>0.397344228804903</v>
      </c>
      <c r="L160" s="26">
        <v>0</v>
      </c>
      <c r="M160" s="26">
        <v>778000</v>
      </c>
      <c r="N160" s="27">
        <v>0.397344228804903</v>
      </c>
    </row>
    <row r="161" spans="1:14" s="7" customFormat="1" ht="17" customHeight="1" x14ac:dyDescent="0.25">
      <c r="A161" s="24" t="s">
        <v>562</v>
      </c>
      <c r="B161" s="25" t="s">
        <v>563</v>
      </c>
      <c r="C161" s="26">
        <v>1500000</v>
      </c>
      <c r="D161" s="26">
        <v>0</v>
      </c>
      <c r="E161" s="26">
        <v>0</v>
      </c>
      <c r="F161" s="26">
        <v>1500000</v>
      </c>
      <c r="G161" s="26">
        <v>0</v>
      </c>
      <c r="H161" s="26">
        <v>1500000</v>
      </c>
      <c r="I161" s="26">
        <v>0</v>
      </c>
      <c r="J161" s="26">
        <v>500000</v>
      </c>
      <c r="K161" s="27">
        <v>0.33333333333333298</v>
      </c>
      <c r="L161" s="26">
        <v>0</v>
      </c>
      <c r="M161" s="26">
        <v>500000</v>
      </c>
      <c r="N161" s="27">
        <v>0.33333333333333298</v>
      </c>
    </row>
    <row r="162" spans="1:14" s="7" customFormat="1" ht="17" customHeight="1" x14ac:dyDescent="0.25">
      <c r="A162" s="24" t="s">
        <v>564</v>
      </c>
      <c r="B162" s="25" t="s">
        <v>565</v>
      </c>
      <c r="C162" s="26">
        <v>278000</v>
      </c>
      <c r="D162" s="26">
        <v>0</v>
      </c>
      <c r="E162" s="26">
        <v>0</v>
      </c>
      <c r="F162" s="26">
        <v>278000</v>
      </c>
      <c r="G162" s="26">
        <v>0</v>
      </c>
      <c r="H162" s="26">
        <v>278000</v>
      </c>
      <c r="I162" s="26">
        <v>0</v>
      </c>
      <c r="J162" s="26">
        <v>278000</v>
      </c>
      <c r="K162" s="27">
        <v>1</v>
      </c>
      <c r="L162" s="26">
        <v>0</v>
      </c>
      <c r="M162" s="26">
        <v>278000</v>
      </c>
      <c r="N162" s="27">
        <v>1</v>
      </c>
    </row>
    <row r="163" spans="1:14" s="7" customFormat="1" ht="17" customHeight="1" x14ac:dyDescent="0.25">
      <c r="A163" s="24" t="s">
        <v>566</v>
      </c>
      <c r="B163" s="25" t="s">
        <v>567</v>
      </c>
      <c r="C163" s="26">
        <v>180000</v>
      </c>
      <c r="D163" s="26">
        <v>0</v>
      </c>
      <c r="E163" s="26">
        <v>0</v>
      </c>
      <c r="F163" s="26">
        <v>180000</v>
      </c>
      <c r="G163" s="26">
        <v>0</v>
      </c>
      <c r="H163" s="26">
        <v>180000</v>
      </c>
      <c r="I163" s="26">
        <v>0</v>
      </c>
      <c r="J163" s="26">
        <v>0</v>
      </c>
      <c r="K163" s="27">
        <v>0</v>
      </c>
      <c r="L163" s="26">
        <v>0</v>
      </c>
      <c r="M163" s="26">
        <v>0</v>
      </c>
      <c r="N163" s="27">
        <v>0</v>
      </c>
    </row>
    <row r="164" spans="1:14" s="7" customFormat="1" ht="25.5" customHeight="1" x14ac:dyDescent="0.25">
      <c r="A164" s="24" t="s">
        <v>568</v>
      </c>
      <c r="B164" s="25" t="s">
        <v>405</v>
      </c>
      <c r="C164" s="26">
        <v>6220000</v>
      </c>
      <c r="D164" s="26">
        <v>0</v>
      </c>
      <c r="E164" s="26">
        <v>-3153000</v>
      </c>
      <c r="F164" s="26">
        <v>3067000</v>
      </c>
      <c r="G164" s="26">
        <v>0</v>
      </c>
      <c r="H164" s="26">
        <v>3067000</v>
      </c>
      <c r="I164" s="26">
        <v>0</v>
      </c>
      <c r="J164" s="26">
        <v>2847000</v>
      </c>
      <c r="K164" s="27">
        <v>0.92826866644929895</v>
      </c>
      <c r="L164" s="26">
        <v>0</v>
      </c>
      <c r="M164" s="26">
        <v>2847000</v>
      </c>
      <c r="N164" s="27">
        <v>0.92826866644929895</v>
      </c>
    </row>
    <row r="165" spans="1:14" s="7" customFormat="1" ht="17" customHeight="1" x14ac:dyDescent="0.25">
      <c r="A165" s="24" t="s">
        <v>569</v>
      </c>
      <c r="B165" s="25" t="s">
        <v>570</v>
      </c>
      <c r="C165" s="26">
        <v>6000000</v>
      </c>
      <c r="D165" s="26">
        <v>0</v>
      </c>
      <c r="E165" s="26">
        <v>-3153000</v>
      </c>
      <c r="F165" s="26">
        <v>2847000</v>
      </c>
      <c r="G165" s="26">
        <v>0</v>
      </c>
      <c r="H165" s="26">
        <v>2847000</v>
      </c>
      <c r="I165" s="26">
        <v>0</v>
      </c>
      <c r="J165" s="26">
        <v>2847000</v>
      </c>
      <c r="K165" s="27">
        <v>1</v>
      </c>
      <c r="L165" s="26">
        <v>0</v>
      </c>
      <c r="M165" s="26">
        <v>2847000</v>
      </c>
      <c r="N165" s="27">
        <v>1</v>
      </c>
    </row>
    <row r="166" spans="1:14" s="7" customFormat="1" ht="17" customHeight="1" x14ac:dyDescent="0.25">
      <c r="A166" s="24" t="s">
        <v>571</v>
      </c>
      <c r="B166" s="25" t="s">
        <v>572</v>
      </c>
      <c r="C166" s="26">
        <v>220000</v>
      </c>
      <c r="D166" s="26">
        <v>0</v>
      </c>
      <c r="E166" s="26">
        <v>0</v>
      </c>
      <c r="F166" s="26">
        <v>220000</v>
      </c>
      <c r="G166" s="26">
        <v>0</v>
      </c>
      <c r="H166" s="26">
        <v>220000</v>
      </c>
      <c r="I166" s="26">
        <v>0</v>
      </c>
      <c r="J166" s="26">
        <v>0</v>
      </c>
      <c r="K166" s="27">
        <v>0</v>
      </c>
      <c r="L166" s="26">
        <v>0</v>
      </c>
      <c r="M166" s="26">
        <v>0</v>
      </c>
      <c r="N166" s="27">
        <v>0</v>
      </c>
    </row>
    <row r="167" spans="1:14" s="7" customFormat="1" ht="25.5" customHeight="1" x14ac:dyDescent="0.25">
      <c r="A167" s="24" t="s">
        <v>573</v>
      </c>
      <c r="B167" s="25" t="s">
        <v>574</v>
      </c>
      <c r="C167" s="26">
        <v>1090000</v>
      </c>
      <c r="D167" s="26">
        <v>0</v>
      </c>
      <c r="E167" s="26">
        <v>0</v>
      </c>
      <c r="F167" s="26">
        <v>1090000</v>
      </c>
      <c r="G167" s="26">
        <v>0</v>
      </c>
      <c r="H167" s="26">
        <v>1090000</v>
      </c>
      <c r="I167" s="26">
        <v>0</v>
      </c>
      <c r="J167" s="26">
        <v>0</v>
      </c>
      <c r="K167" s="27">
        <v>0</v>
      </c>
      <c r="L167" s="26">
        <v>0</v>
      </c>
      <c r="M167" s="26">
        <v>0</v>
      </c>
      <c r="N167" s="27">
        <v>0</v>
      </c>
    </row>
    <row r="168" spans="1:14" s="7" customFormat="1" ht="25.5" customHeight="1" x14ac:dyDescent="0.25">
      <c r="A168" s="24" t="s">
        <v>575</v>
      </c>
      <c r="B168" s="25" t="s">
        <v>576</v>
      </c>
      <c r="C168" s="26">
        <v>90000</v>
      </c>
      <c r="D168" s="26">
        <v>0</v>
      </c>
      <c r="E168" s="26">
        <v>0</v>
      </c>
      <c r="F168" s="26">
        <v>90000</v>
      </c>
      <c r="G168" s="26">
        <v>0</v>
      </c>
      <c r="H168" s="26">
        <v>90000</v>
      </c>
      <c r="I168" s="26">
        <v>0</v>
      </c>
      <c r="J168" s="26">
        <v>0</v>
      </c>
      <c r="K168" s="27">
        <v>0</v>
      </c>
      <c r="L168" s="26">
        <v>0</v>
      </c>
      <c r="M168" s="26">
        <v>0</v>
      </c>
      <c r="N168" s="27">
        <v>0</v>
      </c>
    </row>
    <row r="169" spans="1:14" s="7" customFormat="1" ht="17" customHeight="1" x14ac:dyDescent="0.25">
      <c r="A169" s="24" t="s">
        <v>577</v>
      </c>
      <c r="B169" s="25" t="s">
        <v>578</v>
      </c>
      <c r="C169" s="26">
        <v>480000</v>
      </c>
      <c r="D169" s="26">
        <v>0</v>
      </c>
      <c r="E169" s="26">
        <v>0</v>
      </c>
      <c r="F169" s="26">
        <v>480000</v>
      </c>
      <c r="G169" s="26">
        <v>0</v>
      </c>
      <c r="H169" s="26">
        <v>480000</v>
      </c>
      <c r="I169" s="26">
        <v>0</v>
      </c>
      <c r="J169" s="26">
        <v>0</v>
      </c>
      <c r="K169" s="27">
        <v>0</v>
      </c>
      <c r="L169" s="26">
        <v>0</v>
      </c>
      <c r="M169" s="26">
        <v>0</v>
      </c>
      <c r="N169" s="27">
        <v>0</v>
      </c>
    </row>
    <row r="170" spans="1:14" s="7" customFormat="1" ht="17" customHeight="1" x14ac:dyDescent="0.25">
      <c r="A170" s="24" t="s">
        <v>579</v>
      </c>
      <c r="B170" s="25" t="s">
        <v>580</v>
      </c>
      <c r="C170" s="26">
        <v>120000</v>
      </c>
      <c r="D170" s="26">
        <v>0</v>
      </c>
      <c r="E170" s="26">
        <v>0</v>
      </c>
      <c r="F170" s="26">
        <v>120000</v>
      </c>
      <c r="G170" s="26">
        <v>0</v>
      </c>
      <c r="H170" s="26">
        <v>120000</v>
      </c>
      <c r="I170" s="26">
        <v>0</v>
      </c>
      <c r="J170" s="26">
        <v>0</v>
      </c>
      <c r="K170" s="27">
        <v>0</v>
      </c>
      <c r="L170" s="26">
        <v>0</v>
      </c>
      <c r="M170" s="26">
        <v>0</v>
      </c>
      <c r="N170" s="27">
        <v>0</v>
      </c>
    </row>
    <row r="171" spans="1:14" s="7" customFormat="1" ht="25.5" customHeight="1" x14ac:dyDescent="0.25">
      <c r="A171" s="24" t="s">
        <v>581</v>
      </c>
      <c r="B171" s="25" t="s">
        <v>582</v>
      </c>
      <c r="C171" s="26">
        <v>400000</v>
      </c>
      <c r="D171" s="26">
        <v>0</v>
      </c>
      <c r="E171" s="26">
        <v>0</v>
      </c>
      <c r="F171" s="26">
        <v>400000</v>
      </c>
      <c r="G171" s="26">
        <v>0</v>
      </c>
      <c r="H171" s="26">
        <v>400000</v>
      </c>
      <c r="I171" s="26">
        <v>0</v>
      </c>
      <c r="J171" s="26">
        <v>0</v>
      </c>
      <c r="K171" s="27">
        <v>0</v>
      </c>
      <c r="L171" s="26">
        <v>0</v>
      </c>
      <c r="M171" s="26">
        <v>0</v>
      </c>
      <c r="N171" s="27">
        <v>0</v>
      </c>
    </row>
    <row r="172" spans="1:14" s="7" customFormat="1" ht="17" customHeight="1" x14ac:dyDescent="0.25">
      <c r="A172" s="24" t="s">
        <v>102</v>
      </c>
      <c r="B172" s="25" t="s">
        <v>103</v>
      </c>
      <c r="C172" s="26">
        <v>11997114000</v>
      </c>
      <c r="D172" s="26">
        <v>-30427000</v>
      </c>
      <c r="E172" s="26">
        <v>1043121407</v>
      </c>
      <c r="F172" s="26">
        <v>13040235407</v>
      </c>
      <c r="G172" s="26">
        <v>0</v>
      </c>
      <c r="H172" s="26">
        <v>13040235407</v>
      </c>
      <c r="I172" s="26">
        <v>4152864414</v>
      </c>
      <c r="J172" s="26">
        <v>10622272214</v>
      </c>
      <c r="K172" s="27">
        <v>0.81457672215778898</v>
      </c>
      <c r="L172" s="26">
        <v>3989825169</v>
      </c>
      <c r="M172" s="26">
        <v>5530891257</v>
      </c>
      <c r="N172" s="27">
        <v>0.42414044565721698</v>
      </c>
    </row>
    <row r="173" spans="1:14" s="7" customFormat="1" ht="17" customHeight="1" x14ac:dyDescent="0.25">
      <c r="A173" s="24" t="s">
        <v>104</v>
      </c>
      <c r="B173" s="25" t="s">
        <v>105</v>
      </c>
      <c r="C173" s="26">
        <v>308000000</v>
      </c>
      <c r="D173" s="26">
        <v>0</v>
      </c>
      <c r="E173" s="26">
        <v>0</v>
      </c>
      <c r="F173" s="26">
        <v>308000000</v>
      </c>
      <c r="G173" s="26">
        <v>0</v>
      </c>
      <c r="H173" s="26">
        <v>308000000</v>
      </c>
      <c r="I173" s="26">
        <v>170820</v>
      </c>
      <c r="J173" s="26">
        <v>5560720</v>
      </c>
      <c r="K173" s="27">
        <v>1.80542857142857E-2</v>
      </c>
      <c r="L173" s="26">
        <v>0</v>
      </c>
      <c r="M173" s="26">
        <v>5389900</v>
      </c>
      <c r="N173" s="27">
        <v>1.74996753246753E-2</v>
      </c>
    </row>
    <row r="174" spans="1:14" s="7" customFormat="1" ht="17" customHeight="1" x14ac:dyDescent="0.25">
      <c r="A174" s="24" t="s">
        <v>106</v>
      </c>
      <c r="B174" s="25" t="s">
        <v>107</v>
      </c>
      <c r="C174" s="26">
        <v>308000000</v>
      </c>
      <c r="D174" s="26">
        <v>0</v>
      </c>
      <c r="E174" s="26">
        <v>0</v>
      </c>
      <c r="F174" s="26">
        <v>308000000</v>
      </c>
      <c r="G174" s="26">
        <v>0</v>
      </c>
      <c r="H174" s="26">
        <v>308000000</v>
      </c>
      <c r="I174" s="26">
        <v>170820</v>
      </c>
      <c r="J174" s="26">
        <v>5560720</v>
      </c>
      <c r="K174" s="27">
        <v>1.80542857142857E-2</v>
      </c>
      <c r="L174" s="26">
        <v>0</v>
      </c>
      <c r="M174" s="26">
        <v>5389900</v>
      </c>
      <c r="N174" s="27">
        <v>1.74996753246753E-2</v>
      </c>
    </row>
    <row r="175" spans="1:14" s="7" customFormat="1" ht="17" customHeight="1" x14ac:dyDescent="0.25">
      <c r="A175" s="24" t="s">
        <v>108</v>
      </c>
      <c r="B175" s="25" t="s">
        <v>109</v>
      </c>
      <c r="C175" s="26">
        <v>6500000</v>
      </c>
      <c r="D175" s="26">
        <v>0</v>
      </c>
      <c r="E175" s="26">
        <v>0</v>
      </c>
      <c r="F175" s="26">
        <v>6500000</v>
      </c>
      <c r="G175" s="26">
        <v>0</v>
      </c>
      <c r="H175" s="26">
        <v>6500000</v>
      </c>
      <c r="I175" s="26">
        <v>170820</v>
      </c>
      <c r="J175" s="26">
        <v>3837220</v>
      </c>
      <c r="K175" s="27">
        <v>0.59034153846153903</v>
      </c>
      <c r="L175" s="26">
        <v>0</v>
      </c>
      <c r="M175" s="26">
        <v>3666400</v>
      </c>
      <c r="N175" s="27">
        <v>0.56406153846153895</v>
      </c>
    </row>
    <row r="176" spans="1:14" s="7" customFormat="1" ht="17" customHeight="1" x14ac:dyDescent="0.25">
      <c r="A176" s="24" t="s">
        <v>110</v>
      </c>
      <c r="B176" s="25" t="s">
        <v>111</v>
      </c>
      <c r="C176" s="26">
        <v>2500000</v>
      </c>
      <c r="D176" s="26">
        <v>0</v>
      </c>
      <c r="E176" s="26">
        <v>0</v>
      </c>
      <c r="F176" s="26">
        <v>2500000</v>
      </c>
      <c r="G176" s="26">
        <v>0</v>
      </c>
      <c r="H176" s="26">
        <v>2500000</v>
      </c>
      <c r="I176" s="26">
        <v>0</v>
      </c>
      <c r="J176" s="26">
        <v>996450</v>
      </c>
      <c r="K176" s="27">
        <v>0.39857999999999999</v>
      </c>
      <c r="L176" s="26">
        <v>0</v>
      </c>
      <c r="M176" s="26">
        <v>996450</v>
      </c>
      <c r="N176" s="27">
        <v>0.39857999999999999</v>
      </c>
    </row>
    <row r="177" spans="1:14" s="7" customFormat="1" ht="17" customHeight="1" x14ac:dyDescent="0.25">
      <c r="A177" s="24" t="s">
        <v>583</v>
      </c>
      <c r="B177" s="25" t="s">
        <v>584</v>
      </c>
      <c r="C177" s="26">
        <v>1500000</v>
      </c>
      <c r="D177" s="26">
        <v>0</v>
      </c>
      <c r="E177" s="26">
        <v>0</v>
      </c>
      <c r="F177" s="26">
        <v>1500000</v>
      </c>
      <c r="G177" s="26">
        <v>0</v>
      </c>
      <c r="H177" s="26">
        <v>1500000</v>
      </c>
      <c r="I177" s="26">
        <v>170820</v>
      </c>
      <c r="J177" s="26">
        <v>1167270</v>
      </c>
      <c r="K177" s="27">
        <v>0.77817999999999998</v>
      </c>
      <c r="L177" s="26">
        <v>0</v>
      </c>
      <c r="M177" s="26">
        <v>996450</v>
      </c>
      <c r="N177" s="27">
        <v>0.6643</v>
      </c>
    </row>
    <row r="178" spans="1:14" s="7" customFormat="1" ht="17" customHeight="1" x14ac:dyDescent="0.25">
      <c r="A178" s="24" t="s">
        <v>112</v>
      </c>
      <c r="B178" s="25" t="s">
        <v>113</v>
      </c>
      <c r="C178" s="26">
        <v>2500000</v>
      </c>
      <c r="D178" s="26">
        <v>0</v>
      </c>
      <c r="E178" s="26">
        <v>0</v>
      </c>
      <c r="F178" s="26">
        <v>2500000</v>
      </c>
      <c r="G178" s="26">
        <v>0</v>
      </c>
      <c r="H178" s="26">
        <v>2500000</v>
      </c>
      <c r="I178" s="26">
        <v>0</v>
      </c>
      <c r="J178" s="26">
        <v>1673500</v>
      </c>
      <c r="K178" s="27">
        <v>0.6694</v>
      </c>
      <c r="L178" s="26">
        <v>0</v>
      </c>
      <c r="M178" s="26">
        <v>1673500</v>
      </c>
      <c r="N178" s="27">
        <v>0.6694</v>
      </c>
    </row>
    <row r="179" spans="1:14" s="7" customFormat="1" ht="17" customHeight="1" x14ac:dyDescent="0.25">
      <c r="A179" s="24" t="s">
        <v>585</v>
      </c>
      <c r="B179" s="25" t="s">
        <v>586</v>
      </c>
      <c r="C179" s="26">
        <v>301500000</v>
      </c>
      <c r="D179" s="26">
        <v>0</v>
      </c>
      <c r="E179" s="26">
        <v>0</v>
      </c>
      <c r="F179" s="26">
        <v>301500000</v>
      </c>
      <c r="G179" s="26">
        <v>0</v>
      </c>
      <c r="H179" s="26">
        <v>301500000</v>
      </c>
      <c r="I179" s="26">
        <v>0</v>
      </c>
      <c r="J179" s="26">
        <v>1723500</v>
      </c>
      <c r="K179" s="27">
        <v>5.7164179104477603E-3</v>
      </c>
      <c r="L179" s="26">
        <v>0</v>
      </c>
      <c r="M179" s="26">
        <v>1723500</v>
      </c>
      <c r="N179" s="27">
        <v>5.7164179104477603E-3</v>
      </c>
    </row>
    <row r="180" spans="1:14" s="7" customFormat="1" ht="17" customHeight="1" x14ac:dyDescent="0.25">
      <c r="A180" s="24" t="s">
        <v>587</v>
      </c>
      <c r="B180" s="25" t="s">
        <v>588</v>
      </c>
      <c r="C180" s="26">
        <v>1500000</v>
      </c>
      <c r="D180" s="26">
        <v>0</v>
      </c>
      <c r="E180" s="26">
        <v>0</v>
      </c>
      <c r="F180" s="26">
        <v>1500000</v>
      </c>
      <c r="G180" s="26">
        <v>0</v>
      </c>
      <c r="H180" s="26">
        <v>1500000</v>
      </c>
      <c r="I180" s="26">
        <v>0</v>
      </c>
      <c r="J180" s="26">
        <v>300000</v>
      </c>
      <c r="K180" s="27">
        <v>0.2</v>
      </c>
      <c r="L180" s="26">
        <v>0</v>
      </c>
      <c r="M180" s="26">
        <v>300000</v>
      </c>
      <c r="N180" s="27">
        <v>0.2</v>
      </c>
    </row>
    <row r="181" spans="1:14" s="7" customFormat="1" ht="25.5" customHeight="1" x14ac:dyDescent="0.25">
      <c r="A181" s="24" t="s">
        <v>589</v>
      </c>
      <c r="B181" s="25" t="s">
        <v>590</v>
      </c>
      <c r="C181" s="26">
        <v>300000000</v>
      </c>
      <c r="D181" s="26">
        <v>0</v>
      </c>
      <c r="E181" s="26">
        <v>0</v>
      </c>
      <c r="F181" s="26">
        <v>300000000</v>
      </c>
      <c r="G181" s="26">
        <v>0</v>
      </c>
      <c r="H181" s="26">
        <v>300000000</v>
      </c>
      <c r="I181" s="26">
        <v>0</v>
      </c>
      <c r="J181" s="26">
        <v>1423500</v>
      </c>
      <c r="K181" s="27">
        <v>4.7450000000000001E-3</v>
      </c>
      <c r="L181" s="26">
        <v>0</v>
      </c>
      <c r="M181" s="26">
        <v>1423500</v>
      </c>
      <c r="N181" s="27">
        <v>4.7450000000000001E-3</v>
      </c>
    </row>
    <row r="182" spans="1:14" s="7" customFormat="1" ht="42.65" customHeight="1" x14ac:dyDescent="0.25">
      <c r="A182" s="24" t="s">
        <v>591</v>
      </c>
      <c r="B182" s="25" t="s">
        <v>592</v>
      </c>
      <c r="C182" s="26">
        <v>74000000</v>
      </c>
      <c r="D182" s="26">
        <v>357852163</v>
      </c>
      <c r="E182" s="26">
        <v>472852163</v>
      </c>
      <c r="F182" s="26">
        <v>546852163</v>
      </c>
      <c r="G182" s="26">
        <v>0</v>
      </c>
      <c r="H182" s="26">
        <v>546852163</v>
      </c>
      <c r="I182" s="26">
        <v>50000000</v>
      </c>
      <c r="J182" s="26">
        <v>93922653</v>
      </c>
      <c r="K182" s="27">
        <v>0.171751451955032</v>
      </c>
      <c r="L182" s="26">
        <v>0</v>
      </c>
      <c r="M182" s="26">
        <v>654810</v>
      </c>
      <c r="N182" s="27">
        <v>1.1974168601761601E-3</v>
      </c>
    </row>
    <row r="183" spans="1:14" s="7" customFormat="1" ht="17" customHeight="1" x14ac:dyDescent="0.25">
      <c r="A183" s="24" t="s">
        <v>593</v>
      </c>
      <c r="B183" s="25" t="s">
        <v>594</v>
      </c>
      <c r="C183" s="26">
        <v>4000000</v>
      </c>
      <c r="D183" s="26">
        <v>0</v>
      </c>
      <c r="E183" s="26">
        <v>0</v>
      </c>
      <c r="F183" s="26">
        <v>4000000</v>
      </c>
      <c r="G183" s="26">
        <v>0</v>
      </c>
      <c r="H183" s="26">
        <v>4000000</v>
      </c>
      <c r="I183" s="26">
        <v>0</v>
      </c>
      <c r="J183" s="26">
        <v>654810</v>
      </c>
      <c r="K183" s="27">
        <v>0.1637025</v>
      </c>
      <c r="L183" s="26">
        <v>0</v>
      </c>
      <c r="M183" s="26">
        <v>654810</v>
      </c>
      <c r="N183" s="27">
        <v>0.1637025</v>
      </c>
    </row>
    <row r="184" spans="1:14" s="7" customFormat="1" ht="25.5" customHeight="1" x14ac:dyDescent="0.25">
      <c r="A184" s="24" t="s">
        <v>595</v>
      </c>
      <c r="B184" s="25" t="s">
        <v>596</v>
      </c>
      <c r="C184" s="26">
        <v>4000000</v>
      </c>
      <c r="D184" s="26">
        <v>0</v>
      </c>
      <c r="E184" s="26">
        <v>0</v>
      </c>
      <c r="F184" s="26">
        <v>4000000</v>
      </c>
      <c r="G184" s="26">
        <v>0</v>
      </c>
      <c r="H184" s="26">
        <v>4000000</v>
      </c>
      <c r="I184" s="26">
        <v>0</v>
      </c>
      <c r="J184" s="26">
        <v>654810</v>
      </c>
      <c r="K184" s="27">
        <v>0.1637025</v>
      </c>
      <c r="L184" s="26">
        <v>0</v>
      </c>
      <c r="M184" s="26">
        <v>654810</v>
      </c>
      <c r="N184" s="27">
        <v>0.1637025</v>
      </c>
    </row>
    <row r="185" spans="1:14" s="7" customFormat="1" ht="17" customHeight="1" x14ac:dyDescent="0.25">
      <c r="A185" s="24" t="s">
        <v>597</v>
      </c>
      <c r="B185" s="25" t="s">
        <v>598</v>
      </c>
      <c r="C185" s="26">
        <v>0</v>
      </c>
      <c r="D185" s="26">
        <v>-29647837</v>
      </c>
      <c r="E185" s="26">
        <v>35352163</v>
      </c>
      <c r="F185" s="26">
        <v>35352163</v>
      </c>
      <c r="G185" s="26">
        <v>0</v>
      </c>
      <c r="H185" s="26">
        <v>35352163</v>
      </c>
      <c r="I185" s="26">
        <v>0</v>
      </c>
      <c r="J185" s="26">
        <v>35352163</v>
      </c>
      <c r="K185" s="27">
        <v>1</v>
      </c>
      <c r="L185" s="26">
        <v>0</v>
      </c>
      <c r="M185" s="26">
        <v>0</v>
      </c>
      <c r="N185" s="27">
        <v>0</v>
      </c>
    </row>
    <row r="186" spans="1:14" s="7" customFormat="1" ht="25.5" customHeight="1" x14ac:dyDescent="0.25">
      <c r="A186" s="24" t="s">
        <v>599</v>
      </c>
      <c r="B186" s="25" t="s">
        <v>600</v>
      </c>
      <c r="C186" s="26">
        <v>0</v>
      </c>
      <c r="D186" s="26">
        <v>-29647837</v>
      </c>
      <c r="E186" s="26">
        <v>35352163</v>
      </c>
      <c r="F186" s="26">
        <v>35352163</v>
      </c>
      <c r="G186" s="26">
        <v>0</v>
      </c>
      <c r="H186" s="26">
        <v>35352163</v>
      </c>
      <c r="I186" s="26">
        <v>0</v>
      </c>
      <c r="J186" s="26">
        <v>35352163</v>
      </c>
      <c r="K186" s="27">
        <v>1</v>
      </c>
      <c r="L186" s="26">
        <v>0</v>
      </c>
      <c r="M186" s="26">
        <v>0</v>
      </c>
      <c r="N186" s="27">
        <v>0</v>
      </c>
    </row>
    <row r="187" spans="1:14" s="7" customFormat="1" ht="17" customHeight="1" x14ac:dyDescent="0.25">
      <c r="A187" s="24" t="s">
        <v>601</v>
      </c>
      <c r="B187" s="25" t="s">
        <v>602</v>
      </c>
      <c r="C187" s="26">
        <v>70000000</v>
      </c>
      <c r="D187" s="26">
        <v>387500000</v>
      </c>
      <c r="E187" s="26">
        <v>387500000</v>
      </c>
      <c r="F187" s="26">
        <v>457500000</v>
      </c>
      <c r="G187" s="26">
        <v>0</v>
      </c>
      <c r="H187" s="26">
        <v>457500000</v>
      </c>
      <c r="I187" s="26">
        <v>0</v>
      </c>
      <c r="J187" s="26">
        <v>7915680</v>
      </c>
      <c r="K187" s="27">
        <v>1.7302032786885201E-2</v>
      </c>
      <c r="L187" s="26">
        <v>0</v>
      </c>
      <c r="M187" s="26">
        <v>0</v>
      </c>
      <c r="N187" s="27">
        <v>0</v>
      </c>
    </row>
    <row r="188" spans="1:14" s="7" customFormat="1" ht="17" customHeight="1" x14ac:dyDescent="0.25">
      <c r="A188" s="24" t="s">
        <v>603</v>
      </c>
      <c r="B188" s="25" t="s">
        <v>310</v>
      </c>
      <c r="C188" s="26">
        <v>0</v>
      </c>
      <c r="D188" s="26">
        <v>387500000</v>
      </c>
      <c r="E188" s="26">
        <v>387500000</v>
      </c>
      <c r="F188" s="26">
        <v>387500000</v>
      </c>
      <c r="G188" s="26">
        <v>0</v>
      </c>
      <c r="H188" s="26">
        <v>387500000</v>
      </c>
      <c r="I188" s="26">
        <v>0</v>
      </c>
      <c r="J188" s="26">
        <v>0</v>
      </c>
      <c r="K188" s="27">
        <v>0</v>
      </c>
      <c r="L188" s="26">
        <v>0</v>
      </c>
      <c r="M188" s="26">
        <v>0</v>
      </c>
      <c r="N188" s="27">
        <v>0</v>
      </c>
    </row>
    <row r="189" spans="1:14" s="7" customFormat="1" ht="17" customHeight="1" x14ac:dyDescent="0.25">
      <c r="A189" s="24" t="s">
        <v>604</v>
      </c>
      <c r="B189" s="25" t="s">
        <v>605</v>
      </c>
      <c r="C189" s="26">
        <v>70000000</v>
      </c>
      <c r="D189" s="26">
        <v>0</v>
      </c>
      <c r="E189" s="26">
        <v>0</v>
      </c>
      <c r="F189" s="26">
        <v>70000000</v>
      </c>
      <c r="G189" s="26">
        <v>0</v>
      </c>
      <c r="H189" s="26">
        <v>70000000</v>
      </c>
      <c r="I189" s="26">
        <v>0</v>
      </c>
      <c r="J189" s="26">
        <v>7915680</v>
      </c>
      <c r="K189" s="27">
        <v>0.113081142857143</v>
      </c>
      <c r="L189" s="26">
        <v>0</v>
      </c>
      <c r="M189" s="26">
        <v>0</v>
      </c>
      <c r="N189" s="27">
        <v>0</v>
      </c>
    </row>
    <row r="190" spans="1:14" s="7" customFormat="1" ht="25.5" customHeight="1" x14ac:dyDescent="0.25">
      <c r="A190" s="24" t="s">
        <v>606</v>
      </c>
      <c r="B190" s="25" t="s">
        <v>607</v>
      </c>
      <c r="C190" s="26">
        <v>0</v>
      </c>
      <c r="D190" s="26">
        <v>0</v>
      </c>
      <c r="E190" s="26">
        <v>50000000</v>
      </c>
      <c r="F190" s="26">
        <v>50000000</v>
      </c>
      <c r="G190" s="26">
        <v>0</v>
      </c>
      <c r="H190" s="26">
        <v>50000000</v>
      </c>
      <c r="I190" s="26">
        <v>50000000</v>
      </c>
      <c r="J190" s="26">
        <v>50000000</v>
      </c>
      <c r="K190" s="27">
        <v>1</v>
      </c>
      <c r="L190" s="26">
        <v>0</v>
      </c>
      <c r="M190" s="26">
        <v>0</v>
      </c>
      <c r="N190" s="27">
        <v>0</v>
      </c>
    </row>
    <row r="191" spans="1:14" s="7" customFormat="1" ht="25.5" customHeight="1" x14ac:dyDescent="0.25">
      <c r="A191" s="24" t="s">
        <v>114</v>
      </c>
      <c r="B191" s="25" t="s">
        <v>115</v>
      </c>
      <c r="C191" s="26">
        <v>5490417000</v>
      </c>
      <c r="D191" s="26">
        <v>-375779163</v>
      </c>
      <c r="E191" s="26">
        <v>249334268</v>
      </c>
      <c r="F191" s="26">
        <v>5739751268</v>
      </c>
      <c r="G191" s="26">
        <v>0</v>
      </c>
      <c r="H191" s="26">
        <v>5739751268</v>
      </c>
      <c r="I191" s="26">
        <v>3675731324</v>
      </c>
      <c r="J191" s="26">
        <v>5118407222</v>
      </c>
      <c r="K191" s="27">
        <v>0.89174721743360397</v>
      </c>
      <c r="L191" s="26">
        <v>3682665723</v>
      </c>
      <c r="M191" s="26">
        <v>3703085328</v>
      </c>
      <c r="N191" s="27">
        <v>0.64516477371506897</v>
      </c>
    </row>
    <row r="192" spans="1:14" s="7" customFormat="1" ht="17" customHeight="1" x14ac:dyDescent="0.25">
      <c r="A192" s="24" t="s">
        <v>116</v>
      </c>
      <c r="B192" s="25" t="s">
        <v>117</v>
      </c>
      <c r="C192" s="26">
        <v>1490417000</v>
      </c>
      <c r="D192" s="26">
        <v>-375779163</v>
      </c>
      <c r="E192" s="26">
        <v>-981714139</v>
      </c>
      <c r="F192" s="26">
        <v>508702861</v>
      </c>
      <c r="G192" s="26">
        <v>0</v>
      </c>
      <c r="H192" s="26">
        <v>508702861</v>
      </c>
      <c r="I192" s="26">
        <v>18027</v>
      </c>
      <c r="J192" s="26">
        <v>448020257</v>
      </c>
      <c r="K192" s="27">
        <v>0.88071110140660303</v>
      </c>
      <c r="L192" s="26">
        <v>6952427</v>
      </c>
      <c r="M192" s="26">
        <v>7124027</v>
      </c>
      <c r="N192" s="27">
        <v>1.40042990636925E-2</v>
      </c>
    </row>
    <row r="193" spans="1:14" s="7" customFormat="1" ht="34.15" customHeight="1" x14ac:dyDescent="0.25">
      <c r="A193" s="24" t="s">
        <v>118</v>
      </c>
      <c r="B193" s="25" t="s">
        <v>119</v>
      </c>
      <c r="C193" s="26">
        <v>1489917000</v>
      </c>
      <c r="D193" s="26">
        <v>-375779163</v>
      </c>
      <c r="E193" s="26">
        <v>-981714139</v>
      </c>
      <c r="F193" s="26">
        <v>508202861</v>
      </c>
      <c r="G193" s="26">
        <v>0</v>
      </c>
      <c r="H193" s="26">
        <v>508202861</v>
      </c>
      <c r="I193" s="26">
        <v>0</v>
      </c>
      <c r="J193" s="26">
        <v>447830630</v>
      </c>
      <c r="K193" s="27">
        <v>0.88120446452976597</v>
      </c>
      <c r="L193" s="26">
        <v>6934400</v>
      </c>
      <c r="M193" s="26">
        <v>6934400</v>
      </c>
      <c r="N193" s="27">
        <v>1.3644944828439301E-2</v>
      </c>
    </row>
    <row r="194" spans="1:14" s="7" customFormat="1" ht="34.15" customHeight="1" x14ac:dyDescent="0.25">
      <c r="A194" s="24" t="s">
        <v>608</v>
      </c>
      <c r="B194" s="25" t="s">
        <v>609</v>
      </c>
      <c r="C194" s="26">
        <v>2500000</v>
      </c>
      <c r="D194" s="26">
        <v>0</v>
      </c>
      <c r="E194" s="26">
        <v>0</v>
      </c>
      <c r="F194" s="26">
        <v>2500000</v>
      </c>
      <c r="G194" s="26">
        <v>0</v>
      </c>
      <c r="H194" s="26">
        <v>2500000</v>
      </c>
      <c r="I194" s="26">
        <v>0</v>
      </c>
      <c r="J194" s="26">
        <v>0</v>
      </c>
      <c r="K194" s="27">
        <v>0</v>
      </c>
      <c r="L194" s="26">
        <v>0</v>
      </c>
      <c r="M194" s="26">
        <v>0</v>
      </c>
      <c r="N194" s="27">
        <v>0</v>
      </c>
    </row>
    <row r="195" spans="1:14" s="7" customFormat="1" ht="25.5" customHeight="1" x14ac:dyDescent="0.25">
      <c r="A195" s="24" t="s">
        <v>610</v>
      </c>
      <c r="B195" s="25" t="s">
        <v>611</v>
      </c>
      <c r="C195" s="26">
        <v>2500000</v>
      </c>
      <c r="D195" s="26">
        <v>0</v>
      </c>
      <c r="E195" s="26">
        <v>0</v>
      </c>
      <c r="F195" s="26">
        <v>2500000</v>
      </c>
      <c r="G195" s="26">
        <v>0</v>
      </c>
      <c r="H195" s="26">
        <v>2500000</v>
      </c>
      <c r="I195" s="26">
        <v>0</v>
      </c>
      <c r="J195" s="26">
        <v>0</v>
      </c>
      <c r="K195" s="27">
        <v>0</v>
      </c>
      <c r="L195" s="26">
        <v>0</v>
      </c>
      <c r="M195" s="26">
        <v>0</v>
      </c>
      <c r="N195" s="27">
        <v>0</v>
      </c>
    </row>
    <row r="196" spans="1:14" s="7" customFormat="1" ht="17" customHeight="1" x14ac:dyDescent="0.25">
      <c r="A196" s="24" t="s">
        <v>612</v>
      </c>
      <c r="B196" s="25" t="s">
        <v>613</v>
      </c>
      <c r="C196" s="26">
        <v>9500000</v>
      </c>
      <c r="D196" s="26">
        <v>0</v>
      </c>
      <c r="E196" s="26">
        <v>0</v>
      </c>
      <c r="F196" s="26">
        <v>9500000</v>
      </c>
      <c r="G196" s="26">
        <v>0</v>
      </c>
      <c r="H196" s="26">
        <v>9500000</v>
      </c>
      <c r="I196" s="26">
        <v>0</v>
      </c>
      <c r="J196" s="26">
        <v>7883900</v>
      </c>
      <c r="K196" s="27">
        <v>0.829884210526316</v>
      </c>
      <c r="L196" s="26">
        <v>6934400</v>
      </c>
      <c r="M196" s="26">
        <v>6934400</v>
      </c>
      <c r="N196" s="27">
        <v>0.729936842105263</v>
      </c>
    </row>
    <row r="197" spans="1:14" s="7" customFormat="1" ht="25.5" customHeight="1" x14ac:dyDescent="0.25">
      <c r="A197" s="24" t="s">
        <v>614</v>
      </c>
      <c r="B197" s="25" t="s">
        <v>615</v>
      </c>
      <c r="C197" s="26">
        <v>9500000</v>
      </c>
      <c r="D197" s="26">
        <v>0</v>
      </c>
      <c r="E197" s="26">
        <v>0</v>
      </c>
      <c r="F197" s="26">
        <v>9500000</v>
      </c>
      <c r="G197" s="26">
        <v>0</v>
      </c>
      <c r="H197" s="26">
        <v>9500000</v>
      </c>
      <c r="I197" s="26">
        <v>0</v>
      </c>
      <c r="J197" s="26">
        <v>7883900</v>
      </c>
      <c r="K197" s="27">
        <v>0.829884210526316</v>
      </c>
      <c r="L197" s="26">
        <v>6934400</v>
      </c>
      <c r="M197" s="26">
        <v>6934400</v>
      </c>
      <c r="N197" s="27">
        <v>0.729936842105263</v>
      </c>
    </row>
    <row r="198" spans="1:14" s="7" customFormat="1" ht="34.15" customHeight="1" x14ac:dyDescent="0.25">
      <c r="A198" s="24" t="s">
        <v>120</v>
      </c>
      <c r="B198" s="25" t="s">
        <v>121</v>
      </c>
      <c r="C198" s="26">
        <v>1477917000</v>
      </c>
      <c r="D198" s="26">
        <v>-375779163</v>
      </c>
      <c r="E198" s="26">
        <v>-981714139</v>
      </c>
      <c r="F198" s="26">
        <v>496202861</v>
      </c>
      <c r="G198" s="26">
        <v>0</v>
      </c>
      <c r="H198" s="26">
        <v>496202861</v>
      </c>
      <c r="I198" s="26">
        <v>0</v>
      </c>
      <c r="J198" s="26">
        <v>439946730</v>
      </c>
      <c r="K198" s="27">
        <v>0.88662675002190305</v>
      </c>
      <c r="L198" s="26">
        <v>0</v>
      </c>
      <c r="M198" s="26">
        <v>0</v>
      </c>
      <c r="N198" s="27">
        <v>0</v>
      </c>
    </row>
    <row r="199" spans="1:14" s="7" customFormat="1" ht="17" customHeight="1" x14ac:dyDescent="0.25">
      <c r="A199" s="24" t="s">
        <v>616</v>
      </c>
      <c r="B199" s="25" t="s">
        <v>617</v>
      </c>
      <c r="C199" s="26">
        <v>31504000</v>
      </c>
      <c r="D199" s="26">
        <v>0</v>
      </c>
      <c r="E199" s="26">
        <v>0</v>
      </c>
      <c r="F199" s="26">
        <v>31504000</v>
      </c>
      <c r="G199" s="26">
        <v>0</v>
      </c>
      <c r="H199" s="26">
        <v>31504000</v>
      </c>
      <c r="I199" s="26">
        <v>0</v>
      </c>
      <c r="J199" s="26">
        <v>31504000</v>
      </c>
      <c r="K199" s="27">
        <v>1</v>
      </c>
      <c r="L199" s="26">
        <v>0</v>
      </c>
      <c r="M199" s="26">
        <v>0</v>
      </c>
      <c r="N199" s="27">
        <v>0</v>
      </c>
    </row>
    <row r="200" spans="1:14" s="7" customFormat="1" ht="25.5" customHeight="1" x14ac:dyDescent="0.25">
      <c r="A200" s="24" t="s">
        <v>122</v>
      </c>
      <c r="B200" s="25" t="s">
        <v>123</v>
      </c>
      <c r="C200" s="26">
        <v>206400000</v>
      </c>
      <c r="D200" s="26">
        <v>0</v>
      </c>
      <c r="E200" s="26">
        <v>0</v>
      </c>
      <c r="F200" s="26">
        <v>206400000</v>
      </c>
      <c r="G200" s="26">
        <v>0</v>
      </c>
      <c r="H200" s="26">
        <v>206400000</v>
      </c>
      <c r="I200" s="26">
        <v>0</v>
      </c>
      <c r="J200" s="26">
        <v>206400000</v>
      </c>
      <c r="K200" s="27">
        <v>1</v>
      </c>
      <c r="L200" s="26">
        <v>0</v>
      </c>
      <c r="M200" s="26">
        <v>0</v>
      </c>
      <c r="N200" s="27">
        <v>0</v>
      </c>
    </row>
    <row r="201" spans="1:14" s="7" customFormat="1" ht="25.5" customHeight="1" x14ac:dyDescent="0.25">
      <c r="A201" s="24" t="s">
        <v>124</v>
      </c>
      <c r="B201" s="25" t="s">
        <v>125</v>
      </c>
      <c r="C201" s="26">
        <v>1032000000</v>
      </c>
      <c r="D201" s="26">
        <v>-375779163</v>
      </c>
      <c r="E201" s="26">
        <v>-981714139</v>
      </c>
      <c r="F201" s="26">
        <v>50285861</v>
      </c>
      <c r="G201" s="26">
        <v>0</v>
      </c>
      <c r="H201" s="26">
        <v>50285861</v>
      </c>
      <c r="I201" s="26">
        <v>0</v>
      </c>
      <c r="J201" s="26">
        <v>0</v>
      </c>
      <c r="K201" s="27">
        <v>0</v>
      </c>
      <c r="L201" s="26">
        <v>0</v>
      </c>
      <c r="M201" s="26">
        <v>0</v>
      </c>
      <c r="N201" s="27">
        <v>0</v>
      </c>
    </row>
    <row r="202" spans="1:14" s="7" customFormat="1" ht="25.5" customHeight="1" x14ac:dyDescent="0.25">
      <c r="A202" s="24" t="s">
        <v>618</v>
      </c>
      <c r="B202" s="25" t="s">
        <v>619</v>
      </c>
      <c r="C202" s="26">
        <v>208013000</v>
      </c>
      <c r="D202" s="26">
        <v>0</v>
      </c>
      <c r="E202" s="26">
        <v>0</v>
      </c>
      <c r="F202" s="26">
        <v>208013000</v>
      </c>
      <c r="G202" s="26">
        <v>0</v>
      </c>
      <c r="H202" s="26">
        <v>208013000</v>
      </c>
      <c r="I202" s="26">
        <v>0</v>
      </c>
      <c r="J202" s="26">
        <v>202042730</v>
      </c>
      <c r="K202" s="27">
        <v>0.97129857268536102</v>
      </c>
      <c r="L202" s="26">
        <v>0</v>
      </c>
      <c r="M202" s="26">
        <v>0</v>
      </c>
      <c r="N202" s="27">
        <v>0</v>
      </c>
    </row>
    <row r="203" spans="1:14" s="7" customFormat="1" ht="25.5" customHeight="1" x14ac:dyDescent="0.25">
      <c r="A203" s="24" t="s">
        <v>620</v>
      </c>
      <c r="B203" s="25" t="s">
        <v>621</v>
      </c>
      <c r="C203" s="26">
        <v>500000</v>
      </c>
      <c r="D203" s="26">
        <v>0</v>
      </c>
      <c r="E203" s="26">
        <v>0</v>
      </c>
      <c r="F203" s="26">
        <v>500000</v>
      </c>
      <c r="G203" s="26">
        <v>0</v>
      </c>
      <c r="H203" s="26">
        <v>500000</v>
      </c>
      <c r="I203" s="26">
        <v>18027</v>
      </c>
      <c r="J203" s="26">
        <v>189627</v>
      </c>
      <c r="K203" s="27">
        <v>0.37925399999999998</v>
      </c>
      <c r="L203" s="26">
        <v>18027</v>
      </c>
      <c r="M203" s="26">
        <v>189627</v>
      </c>
      <c r="N203" s="27">
        <v>0.37925399999999998</v>
      </c>
    </row>
    <row r="204" spans="1:14" s="7" customFormat="1" ht="25.5" customHeight="1" x14ac:dyDescent="0.25">
      <c r="A204" s="24" t="s">
        <v>622</v>
      </c>
      <c r="B204" s="25" t="s">
        <v>623</v>
      </c>
      <c r="C204" s="26">
        <v>500000</v>
      </c>
      <c r="D204" s="26">
        <v>0</v>
      </c>
      <c r="E204" s="26">
        <v>0</v>
      </c>
      <c r="F204" s="26">
        <v>500000</v>
      </c>
      <c r="G204" s="26">
        <v>0</v>
      </c>
      <c r="H204" s="26">
        <v>500000</v>
      </c>
      <c r="I204" s="26">
        <v>18027</v>
      </c>
      <c r="J204" s="26">
        <v>189627</v>
      </c>
      <c r="K204" s="27">
        <v>0.37925399999999998</v>
      </c>
      <c r="L204" s="26">
        <v>18027</v>
      </c>
      <c r="M204" s="26">
        <v>189627</v>
      </c>
      <c r="N204" s="27">
        <v>0.37925399999999998</v>
      </c>
    </row>
    <row r="205" spans="1:14" s="7" customFormat="1" ht="17" customHeight="1" x14ac:dyDescent="0.25">
      <c r="A205" s="24" t="s">
        <v>624</v>
      </c>
      <c r="B205" s="25" t="s">
        <v>625</v>
      </c>
      <c r="C205" s="26">
        <v>4000000000</v>
      </c>
      <c r="D205" s="26">
        <v>0</v>
      </c>
      <c r="E205" s="26">
        <v>-311500000</v>
      </c>
      <c r="F205" s="26">
        <v>3688500000</v>
      </c>
      <c r="G205" s="26">
        <v>0</v>
      </c>
      <c r="H205" s="26">
        <v>3688500000</v>
      </c>
      <c r="I205" s="26">
        <v>3675713297</v>
      </c>
      <c r="J205" s="26">
        <v>3675713297</v>
      </c>
      <c r="K205" s="27">
        <v>0.99653335963128598</v>
      </c>
      <c r="L205" s="26">
        <v>3675713296</v>
      </c>
      <c r="M205" s="26">
        <v>3675713296</v>
      </c>
      <c r="N205" s="27">
        <v>0.99653335936017395</v>
      </c>
    </row>
    <row r="206" spans="1:14" s="7" customFormat="1" ht="42.65" customHeight="1" x14ac:dyDescent="0.25">
      <c r="A206" s="24" t="s">
        <v>626</v>
      </c>
      <c r="B206" s="25" t="s">
        <v>203</v>
      </c>
      <c r="C206" s="26">
        <v>4000000000</v>
      </c>
      <c r="D206" s="26">
        <v>0</v>
      </c>
      <c r="E206" s="26">
        <v>-311500000</v>
      </c>
      <c r="F206" s="26">
        <v>3688500000</v>
      </c>
      <c r="G206" s="26">
        <v>0</v>
      </c>
      <c r="H206" s="26">
        <v>3688500000</v>
      </c>
      <c r="I206" s="26">
        <v>3675713297</v>
      </c>
      <c r="J206" s="26">
        <v>3675713297</v>
      </c>
      <c r="K206" s="27">
        <v>0.99653335963128598</v>
      </c>
      <c r="L206" s="26">
        <v>3675713296</v>
      </c>
      <c r="M206" s="26">
        <v>3675713296</v>
      </c>
      <c r="N206" s="27">
        <v>0.99653335936017395</v>
      </c>
    </row>
    <row r="207" spans="1:14" s="7" customFormat="1" ht="25.5" customHeight="1" x14ac:dyDescent="0.25">
      <c r="A207" s="24" t="s">
        <v>627</v>
      </c>
      <c r="B207" s="25" t="s">
        <v>628</v>
      </c>
      <c r="C207" s="26">
        <v>0</v>
      </c>
      <c r="D207" s="26">
        <v>0</v>
      </c>
      <c r="E207" s="26">
        <v>1542548407</v>
      </c>
      <c r="F207" s="26">
        <v>1542548407</v>
      </c>
      <c r="G207" s="26">
        <v>0</v>
      </c>
      <c r="H207" s="26">
        <v>1542548407</v>
      </c>
      <c r="I207" s="26">
        <v>0</v>
      </c>
      <c r="J207" s="26">
        <v>994673668</v>
      </c>
      <c r="K207" s="27">
        <v>0.64482492963347304</v>
      </c>
      <c r="L207" s="26">
        <v>0</v>
      </c>
      <c r="M207" s="26">
        <v>20248005</v>
      </c>
      <c r="N207" s="27">
        <v>1.3126333610093299E-2</v>
      </c>
    </row>
    <row r="208" spans="1:14" s="7" customFormat="1" ht="25.5" customHeight="1" x14ac:dyDescent="0.25">
      <c r="A208" s="24" t="s">
        <v>629</v>
      </c>
      <c r="B208" s="25" t="s">
        <v>630</v>
      </c>
      <c r="C208" s="26">
        <v>0</v>
      </c>
      <c r="D208" s="26">
        <v>0</v>
      </c>
      <c r="E208" s="26">
        <v>44064038</v>
      </c>
      <c r="F208" s="26">
        <v>44064038</v>
      </c>
      <c r="G208" s="26">
        <v>0</v>
      </c>
      <c r="H208" s="26">
        <v>44064038</v>
      </c>
      <c r="I208" s="26">
        <v>0</v>
      </c>
      <c r="J208" s="26">
        <v>8582896</v>
      </c>
      <c r="K208" s="27">
        <v>0.19478233020768501</v>
      </c>
      <c r="L208" s="26">
        <v>0</v>
      </c>
      <c r="M208" s="26">
        <v>0</v>
      </c>
      <c r="N208" s="27">
        <v>0</v>
      </c>
    </row>
    <row r="209" spans="1:14" s="7" customFormat="1" ht="17" customHeight="1" x14ac:dyDescent="0.25">
      <c r="A209" s="24" t="s">
        <v>631</v>
      </c>
      <c r="B209" s="25" t="s">
        <v>632</v>
      </c>
      <c r="C209" s="26">
        <v>0</v>
      </c>
      <c r="D209" s="26">
        <v>0</v>
      </c>
      <c r="E209" s="26">
        <v>1498484369</v>
      </c>
      <c r="F209" s="26">
        <v>1498484369</v>
      </c>
      <c r="G209" s="26">
        <v>0</v>
      </c>
      <c r="H209" s="26">
        <v>1498484369</v>
      </c>
      <c r="I209" s="26">
        <v>0</v>
      </c>
      <c r="J209" s="26">
        <v>986090772</v>
      </c>
      <c r="K209" s="27">
        <v>0.65805876417520404</v>
      </c>
      <c r="L209" s="26">
        <v>0</v>
      </c>
      <c r="M209" s="26">
        <v>20248005</v>
      </c>
      <c r="N209" s="27">
        <v>1.35123231305458E-2</v>
      </c>
    </row>
    <row r="210" spans="1:14" s="7" customFormat="1" ht="25.5" customHeight="1" x14ac:dyDescent="0.25">
      <c r="A210" s="24" t="s">
        <v>126</v>
      </c>
      <c r="B210" s="25" t="s">
        <v>127</v>
      </c>
      <c r="C210" s="26">
        <v>5594697000</v>
      </c>
      <c r="D210" s="26">
        <v>-12500000</v>
      </c>
      <c r="E210" s="26">
        <v>310934976</v>
      </c>
      <c r="F210" s="26">
        <v>5905631976</v>
      </c>
      <c r="G210" s="26">
        <v>0</v>
      </c>
      <c r="H210" s="26">
        <v>5905631976</v>
      </c>
      <c r="I210" s="26">
        <v>11962270</v>
      </c>
      <c r="J210" s="26">
        <v>4978219269</v>
      </c>
      <c r="K210" s="27">
        <v>0.84296131036120603</v>
      </c>
      <c r="L210" s="26">
        <v>306574586</v>
      </c>
      <c r="M210" s="26">
        <v>1816799659</v>
      </c>
      <c r="N210" s="27">
        <v>0.30763848244918102</v>
      </c>
    </row>
    <row r="211" spans="1:14" s="7" customFormat="1" ht="17" customHeight="1" x14ac:dyDescent="0.25">
      <c r="A211" s="24" t="s">
        <v>128</v>
      </c>
      <c r="B211" s="25" t="s">
        <v>129</v>
      </c>
      <c r="C211" s="26">
        <v>2220000000</v>
      </c>
      <c r="D211" s="26">
        <v>0</v>
      </c>
      <c r="E211" s="26">
        <v>-546750000</v>
      </c>
      <c r="F211" s="26">
        <v>1673250000</v>
      </c>
      <c r="G211" s="26">
        <v>0</v>
      </c>
      <c r="H211" s="26">
        <v>1673250000</v>
      </c>
      <c r="I211" s="26">
        <v>309400</v>
      </c>
      <c r="J211" s="26">
        <v>1645816712</v>
      </c>
      <c r="K211" s="27">
        <v>0.98360478828626896</v>
      </c>
      <c r="L211" s="26">
        <v>91400000</v>
      </c>
      <c r="M211" s="26">
        <v>609915812</v>
      </c>
      <c r="N211" s="27">
        <v>0.36450967398774797</v>
      </c>
    </row>
    <row r="212" spans="1:14" s="7" customFormat="1" ht="25.5" customHeight="1" x14ac:dyDescent="0.25">
      <c r="A212" s="24" t="s">
        <v>633</v>
      </c>
      <c r="B212" s="25" t="s">
        <v>634</v>
      </c>
      <c r="C212" s="26">
        <v>20000000</v>
      </c>
      <c r="D212" s="26">
        <v>0</v>
      </c>
      <c r="E212" s="26">
        <v>0</v>
      </c>
      <c r="F212" s="26">
        <v>20000000</v>
      </c>
      <c r="G212" s="26">
        <v>0</v>
      </c>
      <c r="H212" s="26">
        <v>20000000</v>
      </c>
      <c r="I212" s="26">
        <v>309400</v>
      </c>
      <c r="J212" s="26">
        <v>2806712</v>
      </c>
      <c r="K212" s="27">
        <v>0.1403356</v>
      </c>
      <c r="L212" s="26">
        <v>0</v>
      </c>
      <c r="M212" s="26">
        <v>2497311</v>
      </c>
      <c r="N212" s="27">
        <v>0.12486555000000001</v>
      </c>
    </row>
    <row r="213" spans="1:14" s="7" customFormat="1" ht="17" customHeight="1" x14ac:dyDescent="0.25">
      <c r="A213" s="24" t="s">
        <v>130</v>
      </c>
      <c r="B213" s="25" t="s">
        <v>131</v>
      </c>
      <c r="C213" s="26">
        <v>1000000000</v>
      </c>
      <c r="D213" s="26">
        <v>0</v>
      </c>
      <c r="E213" s="26">
        <v>-509000000</v>
      </c>
      <c r="F213" s="26">
        <v>491000000</v>
      </c>
      <c r="G213" s="26">
        <v>0</v>
      </c>
      <c r="H213" s="26">
        <v>491000000</v>
      </c>
      <c r="I213" s="26">
        <v>0</v>
      </c>
      <c r="J213" s="26">
        <v>490760000</v>
      </c>
      <c r="K213" s="27">
        <v>0.99951120162932805</v>
      </c>
      <c r="L213" s="26">
        <v>0</v>
      </c>
      <c r="M213" s="26">
        <v>133760000</v>
      </c>
      <c r="N213" s="27">
        <v>0.27242362525458202</v>
      </c>
    </row>
    <row r="214" spans="1:14" s="7" customFormat="1" ht="17" customHeight="1" x14ac:dyDescent="0.25">
      <c r="A214" s="24" t="s">
        <v>132</v>
      </c>
      <c r="B214" s="25" t="s">
        <v>133</v>
      </c>
      <c r="C214" s="26">
        <v>1200000000</v>
      </c>
      <c r="D214" s="26">
        <v>0</v>
      </c>
      <c r="E214" s="26">
        <v>-37750000</v>
      </c>
      <c r="F214" s="26">
        <v>1162250000</v>
      </c>
      <c r="G214" s="26">
        <v>0</v>
      </c>
      <c r="H214" s="26">
        <v>1162250000</v>
      </c>
      <c r="I214" s="26">
        <v>0</v>
      </c>
      <c r="J214" s="26">
        <v>1152250000</v>
      </c>
      <c r="K214" s="27">
        <v>0.99139599913959997</v>
      </c>
      <c r="L214" s="26">
        <v>91400000</v>
      </c>
      <c r="M214" s="26">
        <v>473658501</v>
      </c>
      <c r="N214" s="27">
        <v>0.40753581501398201</v>
      </c>
    </row>
    <row r="215" spans="1:14" s="7" customFormat="1" ht="34.15" customHeight="1" x14ac:dyDescent="0.25">
      <c r="A215" s="24" t="s">
        <v>134</v>
      </c>
      <c r="B215" s="25" t="s">
        <v>135</v>
      </c>
      <c r="C215" s="26">
        <v>1010000000</v>
      </c>
      <c r="D215" s="26">
        <v>0</v>
      </c>
      <c r="E215" s="26">
        <v>1518750000</v>
      </c>
      <c r="F215" s="26">
        <v>2528750000</v>
      </c>
      <c r="G215" s="26">
        <v>0</v>
      </c>
      <c r="H215" s="26">
        <v>2528750000</v>
      </c>
      <c r="I215" s="26">
        <v>0</v>
      </c>
      <c r="J215" s="26">
        <v>2007462400</v>
      </c>
      <c r="K215" s="27">
        <v>0.79385562036579305</v>
      </c>
      <c r="L215" s="26">
        <v>154566667</v>
      </c>
      <c r="M215" s="26">
        <v>730075732</v>
      </c>
      <c r="N215" s="27">
        <v>0.28871012634700899</v>
      </c>
    </row>
    <row r="216" spans="1:14" s="7" customFormat="1" ht="17" customHeight="1" x14ac:dyDescent="0.25">
      <c r="A216" s="24" t="s">
        <v>635</v>
      </c>
      <c r="B216" s="25" t="s">
        <v>636</v>
      </c>
      <c r="C216" s="26">
        <v>0</v>
      </c>
      <c r="D216" s="26">
        <v>0</v>
      </c>
      <c r="E216" s="26">
        <v>250000000</v>
      </c>
      <c r="F216" s="26">
        <v>250000000</v>
      </c>
      <c r="G216" s="26">
        <v>0</v>
      </c>
      <c r="H216" s="26">
        <v>250000000</v>
      </c>
      <c r="I216" s="26">
        <v>0</v>
      </c>
      <c r="J216" s="26">
        <v>250000000</v>
      </c>
      <c r="K216" s="27">
        <v>1</v>
      </c>
      <c r="L216" s="26">
        <v>0</v>
      </c>
      <c r="M216" s="26">
        <v>0</v>
      </c>
      <c r="N216" s="27">
        <v>0</v>
      </c>
    </row>
    <row r="217" spans="1:14" s="7" customFormat="1" ht="17" customHeight="1" x14ac:dyDescent="0.25">
      <c r="A217" s="24" t="s">
        <v>637</v>
      </c>
      <c r="B217" s="25" t="s">
        <v>638</v>
      </c>
      <c r="C217" s="26">
        <v>10000000</v>
      </c>
      <c r="D217" s="26">
        <v>0</v>
      </c>
      <c r="E217" s="26">
        <v>0</v>
      </c>
      <c r="F217" s="26">
        <v>10000000</v>
      </c>
      <c r="G217" s="26">
        <v>0</v>
      </c>
      <c r="H217" s="26">
        <v>10000000</v>
      </c>
      <c r="I217" s="26">
        <v>0</v>
      </c>
      <c r="J217" s="26">
        <v>569400</v>
      </c>
      <c r="K217" s="27">
        <v>5.6939999999999998E-2</v>
      </c>
      <c r="L217" s="26">
        <v>0</v>
      </c>
      <c r="M217" s="26">
        <v>569400</v>
      </c>
      <c r="N217" s="27">
        <v>5.6939999999999998E-2</v>
      </c>
    </row>
    <row r="218" spans="1:14" s="7" customFormat="1" ht="17" customHeight="1" x14ac:dyDescent="0.25">
      <c r="A218" s="24" t="s">
        <v>639</v>
      </c>
      <c r="B218" s="25" t="s">
        <v>640</v>
      </c>
      <c r="C218" s="26">
        <v>0</v>
      </c>
      <c r="D218" s="26">
        <v>0</v>
      </c>
      <c r="E218" s="26">
        <v>7000000</v>
      </c>
      <c r="F218" s="26">
        <v>7000000</v>
      </c>
      <c r="G218" s="26">
        <v>0</v>
      </c>
      <c r="H218" s="26">
        <v>7000000</v>
      </c>
      <c r="I218" s="26">
        <v>0</v>
      </c>
      <c r="J218" s="26">
        <v>5593000</v>
      </c>
      <c r="K218" s="27">
        <v>0.79900000000000004</v>
      </c>
      <c r="L218" s="26">
        <v>0</v>
      </c>
      <c r="M218" s="26">
        <v>5593000</v>
      </c>
      <c r="N218" s="27">
        <v>0.79900000000000004</v>
      </c>
    </row>
    <row r="219" spans="1:14" s="7" customFormat="1" ht="25.5" customHeight="1" x14ac:dyDescent="0.25">
      <c r="A219" s="24" t="s">
        <v>136</v>
      </c>
      <c r="B219" s="25" t="s">
        <v>137</v>
      </c>
      <c r="C219" s="26">
        <v>1000000000</v>
      </c>
      <c r="D219" s="26">
        <v>0</v>
      </c>
      <c r="E219" s="26">
        <v>1261750000</v>
      </c>
      <c r="F219" s="26">
        <v>2261750000</v>
      </c>
      <c r="G219" s="26">
        <v>0</v>
      </c>
      <c r="H219" s="26">
        <v>2261750000</v>
      </c>
      <c r="I219" s="26">
        <v>0</v>
      </c>
      <c r="J219" s="26">
        <v>1751300000</v>
      </c>
      <c r="K219" s="27">
        <v>0.77431192660550496</v>
      </c>
      <c r="L219" s="26">
        <v>154566667</v>
      </c>
      <c r="M219" s="26">
        <v>723913332</v>
      </c>
      <c r="N219" s="27">
        <v>0.32006779352271503</v>
      </c>
    </row>
    <row r="220" spans="1:14" s="7" customFormat="1" ht="25.5" customHeight="1" x14ac:dyDescent="0.25">
      <c r="A220" s="24" t="s">
        <v>138</v>
      </c>
      <c r="B220" s="25" t="s">
        <v>139</v>
      </c>
      <c r="C220" s="26">
        <v>70000000</v>
      </c>
      <c r="D220" s="26">
        <v>0</v>
      </c>
      <c r="E220" s="26">
        <v>-23500000</v>
      </c>
      <c r="F220" s="26">
        <v>46500000</v>
      </c>
      <c r="G220" s="26">
        <v>0</v>
      </c>
      <c r="H220" s="26">
        <v>46500000</v>
      </c>
      <c r="I220" s="26">
        <v>0</v>
      </c>
      <c r="J220" s="26">
        <v>43263490</v>
      </c>
      <c r="K220" s="27">
        <v>0.93039763440860201</v>
      </c>
      <c r="L220" s="26">
        <v>2080000</v>
      </c>
      <c r="M220" s="26">
        <v>32960164</v>
      </c>
      <c r="N220" s="27">
        <v>0.70882073118279598</v>
      </c>
    </row>
    <row r="221" spans="1:14" s="7" customFormat="1" ht="17" customHeight="1" x14ac:dyDescent="0.25">
      <c r="A221" s="24" t="s">
        <v>140</v>
      </c>
      <c r="B221" s="25" t="s">
        <v>141</v>
      </c>
      <c r="C221" s="26">
        <v>50000000</v>
      </c>
      <c r="D221" s="26">
        <v>0</v>
      </c>
      <c r="E221" s="26">
        <v>-20000000</v>
      </c>
      <c r="F221" s="26">
        <v>30000000</v>
      </c>
      <c r="G221" s="26">
        <v>0</v>
      </c>
      <c r="H221" s="26">
        <v>30000000</v>
      </c>
      <c r="I221" s="26">
        <v>0</v>
      </c>
      <c r="J221" s="26">
        <v>30000000</v>
      </c>
      <c r="K221" s="27">
        <v>1</v>
      </c>
      <c r="L221" s="26">
        <v>0</v>
      </c>
      <c r="M221" s="26">
        <v>19872974</v>
      </c>
      <c r="N221" s="27">
        <v>0.662432466666667</v>
      </c>
    </row>
    <row r="222" spans="1:14" s="7" customFormat="1" ht="17" customHeight="1" x14ac:dyDescent="0.25">
      <c r="A222" s="24" t="s">
        <v>641</v>
      </c>
      <c r="B222" s="25" t="s">
        <v>642</v>
      </c>
      <c r="C222" s="26">
        <v>10000000</v>
      </c>
      <c r="D222" s="26">
        <v>0</v>
      </c>
      <c r="E222" s="26">
        <v>-10000000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7">
        <v>0</v>
      </c>
      <c r="L222" s="26">
        <v>0</v>
      </c>
      <c r="M222" s="26">
        <v>0</v>
      </c>
      <c r="N222" s="27">
        <v>0</v>
      </c>
    </row>
    <row r="223" spans="1:14" s="7" customFormat="1" ht="17" customHeight="1" x14ac:dyDescent="0.25">
      <c r="A223" s="24" t="s">
        <v>643</v>
      </c>
      <c r="B223" s="25" t="s">
        <v>644</v>
      </c>
      <c r="C223" s="26">
        <v>10000000</v>
      </c>
      <c r="D223" s="26">
        <v>0</v>
      </c>
      <c r="E223" s="26">
        <v>2500000</v>
      </c>
      <c r="F223" s="26">
        <v>12500000</v>
      </c>
      <c r="G223" s="26">
        <v>0</v>
      </c>
      <c r="H223" s="26">
        <v>12500000</v>
      </c>
      <c r="I223" s="26">
        <v>0</v>
      </c>
      <c r="J223" s="26">
        <v>11183490</v>
      </c>
      <c r="K223" s="27">
        <v>0.89467920000000001</v>
      </c>
      <c r="L223" s="26">
        <v>0</v>
      </c>
      <c r="M223" s="26">
        <v>11007190</v>
      </c>
      <c r="N223" s="27">
        <v>0.8805752</v>
      </c>
    </row>
    <row r="224" spans="1:14" s="7" customFormat="1" ht="25.5" customHeight="1" x14ac:dyDescent="0.25">
      <c r="A224" s="24" t="s">
        <v>645</v>
      </c>
      <c r="B224" s="25" t="s">
        <v>646</v>
      </c>
      <c r="C224" s="26">
        <v>0</v>
      </c>
      <c r="D224" s="26">
        <v>0</v>
      </c>
      <c r="E224" s="26">
        <v>4000000</v>
      </c>
      <c r="F224" s="26">
        <v>4000000</v>
      </c>
      <c r="G224" s="26">
        <v>0</v>
      </c>
      <c r="H224" s="26">
        <v>4000000</v>
      </c>
      <c r="I224" s="26">
        <v>0</v>
      </c>
      <c r="J224" s="26">
        <v>2080000</v>
      </c>
      <c r="K224" s="27">
        <v>0.52</v>
      </c>
      <c r="L224" s="26">
        <v>2080000</v>
      </c>
      <c r="M224" s="26">
        <v>2080000</v>
      </c>
      <c r="N224" s="27">
        <v>0.52</v>
      </c>
    </row>
    <row r="225" spans="1:14" s="7" customFormat="1" ht="17" customHeight="1" x14ac:dyDescent="0.25">
      <c r="A225" s="24" t="s">
        <v>142</v>
      </c>
      <c r="B225" s="25" t="s">
        <v>143</v>
      </c>
      <c r="C225" s="26">
        <v>1953000000</v>
      </c>
      <c r="D225" s="26">
        <v>0</v>
      </c>
      <c r="E225" s="26">
        <v>-612565024</v>
      </c>
      <c r="F225" s="26">
        <v>1340434976</v>
      </c>
      <c r="G225" s="26">
        <v>0</v>
      </c>
      <c r="H225" s="26">
        <v>1340434976</v>
      </c>
      <c r="I225" s="26">
        <v>11225820</v>
      </c>
      <c r="J225" s="26">
        <v>1052597462</v>
      </c>
      <c r="K225" s="27">
        <v>0.78526558978717698</v>
      </c>
      <c r="L225" s="26">
        <v>43387529</v>
      </c>
      <c r="M225" s="26">
        <v>298012705</v>
      </c>
      <c r="N225" s="27">
        <v>0.22232537223797399</v>
      </c>
    </row>
    <row r="226" spans="1:14" s="7" customFormat="1" ht="17" customHeight="1" x14ac:dyDescent="0.25">
      <c r="A226" s="24" t="s">
        <v>144</v>
      </c>
      <c r="B226" s="25" t="s">
        <v>145</v>
      </c>
      <c r="C226" s="26">
        <v>1200000000</v>
      </c>
      <c r="D226" s="26">
        <v>0</v>
      </c>
      <c r="E226" s="26">
        <v>-617565024</v>
      </c>
      <c r="F226" s="26">
        <v>582434976</v>
      </c>
      <c r="G226" s="26">
        <v>0</v>
      </c>
      <c r="H226" s="26">
        <v>582434976</v>
      </c>
      <c r="I226" s="26">
        <v>0</v>
      </c>
      <c r="J226" s="26">
        <v>465905739</v>
      </c>
      <c r="K226" s="27">
        <v>0.79992747379237095</v>
      </c>
      <c r="L226" s="26">
        <v>43387529</v>
      </c>
      <c r="M226" s="26">
        <v>43387529</v>
      </c>
      <c r="N226" s="27">
        <v>7.4493343957420605E-2</v>
      </c>
    </row>
    <row r="227" spans="1:14" s="7" customFormat="1" ht="17" customHeight="1" x14ac:dyDescent="0.25">
      <c r="A227" s="24" t="s">
        <v>647</v>
      </c>
      <c r="B227" s="25" t="s">
        <v>316</v>
      </c>
      <c r="C227" s="26">
        <v>35000000</v>
      </c>
      <c r="D227" s="26">
        <v>0</v>
      </c>
      <c r="E227" s="26">
        <v>0</v>
      </c>
      <c r="F227" s="26">
        <v>35000000</v>
      </c>
      <c r="G227" s="26">
        <v>0</v>
      </c>
      <c r="H227" s="26">
        <v>35000000</v>
      </c>
      <c r="I227" s="26">
        <v>10000000</v>
      </c>
      <c r="J227" s="26">
        <v>11423500</v>
      </c>
      <c r="K227" s="27">
        <v>0.326385714285714</v>
      </c>
      <c r="L227" s="26">
        <v>0</v>
      </c>
      <c r="M227" s="26">
        <v>1423500</v>
      </c>
      <c r="N227" s="27">
        <v>4.0671428571428601E-2</v>
      </c>
    </row>
    <row r="228" spans="1:14" s="7" customFormat="1" ht="17" customHeight="1" x14ac:dyDescent="0.25">
      <c r="A228" s="24" t="s">
        <v>146</v>
      </c>
      <c r="B228" s="25" t="s">
        <v>147</v>
      </c>
      <c r="C228" s="26">
        <v>718000000</v>
      </c>
      <c r="D228" s="26">
        <v>0</v>
      </c>
      <c r="E228" s="26">
        <v>-45000000</v>
      </c>
      <c r="F228" s="26">
        <v>673000000</v>
      </c>
      <c r="G228" s="26">
        <v>0</v>
      </c>
      <c r="H228" s="26">
        <v>673000000</v>
      </c>
      <c r="I228" s="26">
        <v>1225820</v>
      </c>
      <c r="J228" s="26">
        <v>575268223</v>
      </c>
      <c r="K228" s="27">
        <v>0.85478190638930196</v>
      </c>
      <c r="L228" s="26">
        <v>0</v>
      </c>
      <c r="M228" s="26">
        <v>253201676</v>
      </c>
      <c r="N228" s="27">
        <v>0.37622834472511102</v>
      </c>
    </row>
    <row r="229" spans="1:14" s="7" customFormat="1" ht="25.5" customHeight="1" x14ac:dyDescent="0.25">
      <c r="A229" s="24" t="s">
        <v>648</v>
      </c>
      <c r="B229" s="25" t="s">
        <v>649</v>
      </c>
      <c r="C229" s="26">
        <v>0</v>
      </c>
      <c r="D229" s="26">
        <v>0</v>
      </c>
      <c r="E229" s="26">
        <v>50000000</v>
      </c>
      <c r="F229" s="26">
        <v>50000000</v>
      </c>
      <c r="G229" s="26">
        <v>0</v>
      </c>
      <c r="H229" s="26">
        <v>50000000</v>
      </c>
      <c r="I229" s="26">
        <v>0</v>
      </c>
      <c r="J229" s="26">
        <v>0</v>
      </c>
      <c r="K229" s="27">
        <v>0</v>
      </c>
      <c r="L229" s="26">
        <v>0</v>
      </c>
      <c r="M229" s="26">
        <v>0</v>
      </c>
      <c r="N229" s="27">
        <v>0</v>
      </c>
    </row>
    <row r="230" spans="1:14" s="7" customFormat="1" ht="34.15" customHeight="1" x14ac:dyDescent="0.25">
      <c r="A230" s="24" t="s">
        <v>148</v>
      </c>
      <c r="B230" s="25" t="s">
        <v>149</v>
      </c>
      <c r="C230" s="26">
        <v>150000000</v>
      </c>
      <c r="D230" s="26">
        <v>0</v>
      </c>
      <c r="E230" s="26">
        <v>40000000</v>
      </c>
      <c r="F230" s="26">
        <v>190000000</v>
      </c>
      <c r="G230" s="26">
        <v>0</v>
      </c>
      <c r="H230" s="26">
        <v>190000000</v>
      </c>
      <c r="I230" s="26">
        <v>0</v>
      </c>
      <c r="J230" s="26">
        <v>190000000</v>
      </c>
      <c r="K230" s="27">
        <v>1</v>
      </c>
      <c r="L230" s="26">
        <v>15140390</v>
      </c>
      <c r="M230" s="26">
        <v>115271898</v>
      </c>
      <c r="N230" s="27">
        <v>0.60669419999999996</v>
      </c>
    </row>
    <row r="231" spans="1:14" s="7" customFormat="1" ht="25.5" customHeight="1" x14ac:dyDescent="0.25">
      <c r="A231" s="24" t="s">
        <v>150</v>
      </c>
      <c r="B231" s="25" t="s">
        <v>151</v>
      </c>
      <c r="C231" s="26">
        <v>150000000</v>
      </c>
      <c r="D231" s="26">
        <v>0</v>
      </c>
      <c r="E231" s="26">
        <v>0</v>
      </c>
      <c r="F231" s="26">
        <v>150000000</v>
      </c>
      <c r="G231" s="26">
        <v>0</v>
      </c>
      <c r="H231" s="26">
        <v>150000000</v>
      </c>
      <c r="I231" s="26">
        <v>0</v>
      </c>
      <c r="J231" s="26">
        <v>150000000</v>
      </c>
      <c r="K231" s="27">
        <v>1</v>
      </c>
      <c r="L231" s="26">
        <v>12347850</v>
      </c>
      <c r="M231" s="26">
        <v>96520017</v>
      </c>
      <c r="N231" s="27">
        <v>0.64346678000000002</v>
      </c>
    </row>
    <row r="232" spans="1:14" s="7" customFormat="1" ht="25.5" customHeight="1" x14ac:dyDescent="0.25">
      <c r="A232" s="24" t="s">
        <v>152</v>
      </c>
      <c r="B232" s="25" t="s">
        <v>153</v>
      </c>
      <c r="C232" s="26">
        <v>0</v>
      </c>
      <c r="D232" s="26">
        <v>0</v>
      </c>
      <c r="E232" s="26">
        <v>40000000</v>
      </c>
      <c r="F232" s="26">
        <v>40000000</v>
      </c>
      <c r="G232" s="26">
        <v>0</v>
      </c>
      <c r="H232" s="26">
        <v>40000000</v>
      </c>
      <c r="I232" s="26">
        <v>0</v>
      </c>
      <c r="J232" s="26">
        <v>40000000</v>
      </c>
      <c r="K232" s="27">
        <v>1</v>
      </c>
      <c r="L232" s="26">
        <v>2792540</v>
      </c>
      <c r="M232" s="26">
        <v>18751881</v>
      </c>
      <c r="N232" s="27">
        <v>0.46879702499999998</v>
      </c>
    </row>
    <row r="233" spans="1:14" s="7" customFormat="1" ht="25.5" customHeight="1" x14ac:dyDescent="0.25">
      <c r="A233" s="24" t="s">
        <v>154</v>
      </c>
      <c r="B233" s="25" t="s">
        <v>155</v>
      </c>
      <c r="C233" s="26">
        <v>126697000</v>
      </c>
      <c r="D233" s="26">
        <v>-12500000</v>
      </c>
      <c r="E233" s="26">
        <v>-35000000</v>
      </c>
      <c r="F233" s="26">
        <v>91697000</v>
      </c>
      <c r="G233" s="26">
        <v>0</v>
      </c>
      <c r="H233" s="26">
        <v>91697000</v>
      </c>
      <c r="I233" s="26">
        <v>427050</v>
      </c>
      <c r="J233" s="26">
        <v>37485855</v>
      </c>
      <c r="K233" s="27">
        <v>0.40880132392553697</v>
      </c>
      <c r="L233" s="26">
        <v>0</v>
      </c>
      <c r="M233" s="26">
        <v>28969998</v>
      </c>
      <c r="N233" s="27">
        <v>0.315931797114409</v>
      </c>
    </row>
    <row r="234" spans="1:14" s="7" customFormat="1" ht="25.5" customHeight="1" x14ac:dyDescent="0.25">
      <c r="A234" s="24" t="s">
        <v>156</v>
      </c>
      <c r="B234" s="25" t="s">
        <v>157</v>
      </c>
      <c r="C234" s="26">
        <v>85000000</v>
      </c>
      <c r="D234" s="26">
        <v>0</v>
      </c>
      <c r="E234" s="26">
        <v>0</v>
      </c>
      <c r="F234" s="26">
        <v>85000000</v>
      </c>
      <c r="G234" s="26">
        <v>0</v>
      </c>
      <c r="H234" s="26">
        <v>85000000</v>
      </c>
      <c r="I234" s="26">
        <v>427050</v>
      </c>
      <c r="J234" s="26">
        <v>35065905</v>
      </c>
      <c r="K234" s="27">
        <v>0.41254005882352901</v>
      </c>
      <c r="L234" s="26">
        <v>0</v>
      </c>
      <c r="M234" s="26">
        <v>26550048</v>
      </c>
      <c r="N234" s="27">
        <v>0.312353505882353</v>
      </c>
    </row>
    <row r="235" spans="1:14" s="7" customFormat="1" ht="25.5" customHeight="1" x14ac:dyDescent="0.25">
      <c r="A235" s="24" t="s">
        <v>650</v>
      </c>
      <c r="B235" s="25" t="s">
        <v>651</v>
      </c>
      <c r="C235" s="26">
        <v>24697000</v>
      </c>
      <c r="D235" s="26">
        <v>0</v>
      </c>
      <c r="E235" s="26">
        <v>-22500000</v>
      </c>
      <c r="F235" s="26">
        <v>2197000</v>
      </c>
      <c r="G235" s="26">
        <v>0</v>
      </c>
      <c r="H235" s="26">
        <v>2197000</v>
      </c>
      <c r="I235" s="26">
        <v>0</v>
      </c>
      <c r="J235" s="26">
        <v>1423500</v>
      </c>
      <c r="K235" s="27">
        <v>0.64792899408283999</v>
      </c>
      <c r="L235" s="26">
        <v>0</v>
      </c>
      <c r="M235" s="26">
        <v>1423500</v>
      </c>
      <c r="N235" s="27">
        <v>0.64792899408283999</v>
      </c>
    </row>
    <row r="236" spans="1:14" s="7" customFormat="1" ht="25.5" customHeight="1" x14ac:dyDescent="0.25">
      <c r="A236" s="24" t="s">
        <v>652</v>
      </c>
      <c r="B236" s="25" t="s">
        <v>653</v>
      </c>
      <c r="C236" s="26">
        <v>15000000</v>
      </c>
      <c r="D236" s="26">
        <v>-12500000</v>
      </c>
      <c r="E236" s="26">
        <v>-12500000</v>
      </c>
      <c r="F236" s="26">
        <v>2500000</v>
      </c>
      <c r="G236" s="26">
        <v>0</v>
      </c>
      <c r="H236" s="26">
        <v>2500000</v>
      </c>
      <c r="I236" s="26">
        <v>0</v>
      </c>
      <c r="J236" s="26">
        <v>0</v>
      </c>
      <c r="K236" s="27">
        <v>0</v>
      </c>
      <c r="L236" s="26">
        <v>0</v>
      </c>
      <c r="M236" s="26">
        <v>0</v>
      </c>
      <c r="N236" s="27">
        <v>0</v>
      </c>
    </row>
    <row r="237" spans="1:14" s="7" customFormat="1" ht="17" customHeight="1" x14ac:dyDescent="0.25">
      <c r="A237" s="24" t="s">
        <v>654</v>
      </c>
      <c r="B237" s="25" t="s">
        <v>655</v>
      </c>
      <c r="C237" s="26">
        <v>2000000</v>
      </c>
      <c r="D237" s="26">
        <v>0</v>
      </c>
      <c r="E237" s="26">
        <v>0</v>
      </c>
      <c r="F237" s="26">
        <v>2000000</v>
      </c>
      <c r="G237" s="26">
        <v>0</v>
      </c>
      <c r="H237" s="26">
        <v>2000000</v>
      </c>
      <c r="I237" s="26">
        <v>0</v>
      </c>
      <c r="J237" s="26">
        <v>996450</v>
      </c>
      <c r="K237" s="27">
        <v>0.49822499999999997</v>
      </c>
      <c r="L237" s="26">
        <v>0</v>
      </c>
      <c r="M237" s="26">
        <v>996450</v>
      </c>
      <c r="N237" s="27">
        <v>0.49822499999999997</v>
      </c>
    </row>
    <row r="238" spans="1:14" s="7" customFormat="1" ht="34.15" customHeight="1" x14ac:dyDescent="0.25">
      <c r="A238" s="24" t="s">
        <v>656</v>
      </c>
      <c r="B238" s="25" t="s">
        <v>657</v>
      </c>
      <c r="C238" s="26">
        <v>65000000</v>
      </c>
      <c r="D238" s="26">
        <v>0</v>
      </c>
      <c r="E238" s="26">
        <v>-30000000</v>
      </c>
      <c r="F238" s="26">
        <v>35000000</v>
      </c>
      <c r="G238" s="26">
        <v>0</v>
      </c>
      <c r="H238" s="26">
        <v>35000000</v>
      </c>
      <c r="I238" s="26">
        <v>0</v>
      </c>
      <c r="J238" s="26">
        <v>1593350</v>
      </c>
      <c r="K238" s="27">
        <v>4.5524285714285698E-2</v>
      </c>
      <c r="L238" s="26">
        <v>0</v>
      </c>
      <c r="M238" s="26">
        <v>1593350</v>
      </c>
      <c r="N238" s="27">
        <v>4.5524285714285698E-2</v>
      </c>
    </row>
    <row r="239" spans="1:14" s="7" customFormat="1" ht="17" customHeight="1" x14ac:dyDescent="0.25">
      <c r="A239" s="24" t="s">
        <v>658</v>
      </c>
      <c r="B239" s="25" t="s">
        <v>659</v>
      </c>
      <c r="C239" s="26">
        <v>65000000</v>
      </c>
      <c r="D239" s="26">
        <v>0</v>
      </c>
      <c r="E239" s="26">
        <v>-30000000</v>
      </c>
      <c r="F239" s="26">
        <v>35000000</v>
      </c>
      <c r="G239" s="26">
        <v>0</v>
      </c>
      <c r="H239" s="26">
        <v>35000000</v>
      </c>
      <c r="I239" s="26">
        <v>0</v>
      </c>
      <c r="J239" s="26">
        <v>1593350</v>
      </c>
      <c r="K239" s="27">
        <v>4.5524285714285698E-2</v>
      </c>
      <c r="L239" s="26">
        <v>0</v>
      </c>
      <c r="M239" s="26">
        <v>1593350</v>
      </c>
      <c r="N239" s="27">
        <v>4.5524285714285698E-2</v>
      </c>
    </row>
    <row r="240" spans="1:14" s="7" customFormat="1" ht="25.5" customHeight="1" x14ac:dyDescent="0.25">
      <c r="A240" s="24" t="s">
        <v>158</v>
      </c>
      <c r="B240" s="25" t="s">
        <v>159</v>
      </c>
      <c r="C240" s="26">
        <v>530000000</v>
      </c>
      <c r="D240" s="26">
        <v>0</v>
      </c>
      <c r="E240" s="26">
        <v>10000000</v>
      </c>
      <c r="F240" s="26">
        <v>540000000</v>
      </c>
      <c r="G240" s="26">
        <v>0</v>
      </c>
      <c r="H240" s="26">
        <v>540000000</v>
      </c>
      <c r="I240" s="26">
        <v>415000000</v>
      </c>
      <c r="J240" s="26">
        <v>426162350</v>
      </c>
      <c r="K240" s="27">
        <v>0.78918953703703698</v>
      </c>
      <c r="L240" s="26">
        <v>584860</v>
      </c>
      <c r="M240" s="26">
        <v>4961560</v>
      </c>
      <c r="N240" s="27">
        <v>9.1880740740740707E-3</v>
      </c>
    </row>
    <row r="241" spans="1:14" s="7" customFormat="1" ht="17" customHeight="1" x14ac:dyDescent="0.25">
      <c r="A241" s="24" t="s">
        <v>660</v>
      </c>
      <c r="B241" s="25" t="s">
        <v>661</v>
      </c>
      <c r="C241" s="26">
        <v>100000000</v>
      </c>
      <c r="D241" s="26">
        <v>0</v>
      </c>
      <c r="E241" s="26">
        <v>0</v>
      </c>
      <c r="F241" s="26">
        <v>100000000</v>
      </c>
      <c r="G241" s="26">
        <v>0</v>
      </c>
      <c r="H241" s="26">
        <v>100000000</v>
      </c>
      <c r="I241" s="26">
        <v>0</v>
      </c>
      <c r="J241" s="26">
        <v>0</v>
      </c>
      <c r="K241" s="27">
        <v>0</v>
      </c>
      <c r="L241" s="26">
        <v>0</v>
      </c>
      <c r="M241" s="26">
        <v>0</v>
      </c>
      <c r="N241" s="27">
        <v>0</v>
      </c>
    </row>
    <row r="242" spans="1:14" s="7" customFormat="1" ht="25.5" customHeight="1" x14ac:dyDescent="0.25">
      <c r="A242" s="24" t="s">
        <v>662</v>
      </c>
      <c r="B242" s="25" t="s">
        <v>663</v>
      </c>
      <c r="C242" s="26">
        <v>100000000</v>
      </c>
      <c r="D242" s="26">
        <v>0</v>
      </c>
      <c r="E242" s="26">
        <v>0</v>
      </c>
      <c r="F242" s="26">
        <v>100000000</v>
      </c>
      <c r="G242" s="26">
        <v>0</v>
      </c>
      <c r="H242" s="26">
        <v>100000000</v>
      </c>
      <c r="I242" s="26">
        <v>0</v>
      </c>
      <c r="J242" s="26">
        <v>0</v>
      </c>
      <c r="K242" s="27">
        <v>0</v>
      </c>
      <c r="L242" s="26">
        <v>0</v>
      </c>
      <c r="M242" s="26">
        <v>0</v>
      </c>
      <c r="N242" s="27">
        <v>0</v>
      </c>
    </row>
    <row r="243" spans="1:14" s="7" customFormat="1" ht="25.5" customHeight="1" x14ac:dyDescent="0.25">
      <c r="A243" s="24" t="s">
        <v>160</v>
      </c>
      <c r="B243" s="25" t="s">
        <v>161</v>
      </c>
      <c r="C243" s="26">
        <v>130000000</v>
      </c>
      <c r="D243" s="26">
        <v>0</v>
      </c>
      <c r="E243" s="26">
        <v>0</v>
      </c>
      <c r="F243" s="26">
        <v>130000000</v>
      </c>
      <c r="G243" s="26">
        <v>0</v>
      </c>
      <c r="H243" s="26">
        <v>130000000</v>
      </c>
      <c r="I243" s="26">
        <v>115654810</v>
      </c>
      <c r="J243" s="26">
        <v>116247760</v>
      </c>
      <c r="K243" s="27">
        <v>0.89421353846153895</v>
      </c>
      <c r="L243" s="26">
        <v>0</v>
      </c>
      <c r="M243" s="26">
        <v>592950</v>
      </c>
      <c r="N243" s="27">
        <v>4.5611538461538502E-3</v>
      </c>
    </row>
    <row r="244" spans="1:14" s="7" customFormat="1" ht="17" customHeight="1" x14ac:dyDescent="0.25">
      <c r="A244" s="24" t="s">
        <v>162</v>
      </c>
      <c r="B244" s="25" t="s">
        <v>163</v>
      </c>
      <c r="C244" s="26">
        <v>130000000</v>
      </c>
      <c r="D244" s="26">
        <v>0</v>
      </c>
      <c r="E244" s="26">
        <v>0</v>
      </c>
      <c r="F244" s="26">
        <v>130000000</v>
      </c>
      <c r="G244" s="26">
        <v>0</v>
      </c>
      <c r="H244" s="26">
        <v>130000000</v>
      </c>
      <c r="I244" s="26">
        <v>115654810</v>
      </c>
      <c r="J244" s="26">
        <v>116247760</v>
      </c>
      <c r="K244" s="27">
        <v>0.89421353846153895</v>
      </c>
      <c r="L244" s="26">
        <v>0</v>
      </c>
      <c r="M244" s="26">
        <v>592950</v>
      </c>
      <c r="N244" s="27">
        <v>4.5611538461538502E-3</v>
      </c>
    </row>
    <row r="245" spans="1:14" s="7" customFormat="1" ht="34.15" customHeight="1" x14ac:dyDescent="0.25">
      <c r="A245" s="24" t="s">
        <v>164</v>
      </c>
      <c r="B245" s="25" t="s">
        <v>165</v>
      </c>
      <c r="C245" s="26">
        <v>0</v>
      </c>
      <c r="D245" s="26">
        <v>0</v>
      </c>
      <c r="E245" s="26">
        <v>10000000</v>
      </c>
      <c r="F245" s="26">
        <v>10000000</v>
      </c>
      <c r="G245" s="26">
        <v>0</v>
      </c>
      <c r="H245" s="26">
        <v>10000000</v>
      </c>
      <c r="I245" s="26">
        <v>0</v>
      </c>
      <c r="J245" s="26">
        <v>10000000</v>
      </c>
      <c r="K245" s="27">
        <v>1</v>
      </c>
      <c r="L245" s="26">
        <v>584860</v>
      </c>
      <c r="M245" s="26">
        <v>3799210</v>
      </c>
      <c r="N245" s="27">
        <v>0.37992100000000001</v>
      </c>
    </row>
    <row r="246" spans="1:14" s="7" customFormat="1" ht="25.5" customHeight="1" x14ac:dyDescent="0.25">
      <c r="A246" s="24" t="s">
        <v>166</v>
      </c>
      <c r="B246" s="25" t="s">
        <v>167</v>
      </c>
      <c r="C246" s="26">
        <v>0</v>
      </c>
      <c r="D246" s="26">
        <v>0</v>
      </c>
      <c r="E246" s="26">
        <v>10000000</v>
      </c>
      <c r="F246" s="26">
        <v>10000000</v>
      </c>
      <c r="G246" s="26">
        <v>0</v>
      </c>
      <c r="H246" s="26">
        <v>10000000</v>
      </c>
      <c r="I246" s="26">
        <v>0</v>
      </c>
      <c r="J246" s="26">
        <v>10000000</v>
      </c>
      <c r="K246" s="27">
        <v>1</v>
      </c>
      <c r="L246" s="26">
        <v>584860</v>
      </c>
      <c r="M246" s="26">
        <v>3799210</v>
      </c>
      <c r="N246" s="27">
        <v>0.37992100000000001</v>
      </c>
    </row>
    <row r="247" spans="1:14" s="7" customFormat="1" ht="17" customHeight="1" x14ac:dyDescent="0.25">
      <c r="A247" s="24" t="s">
        <v>168</v>
      </c>
      <c r="B247" s="25" t="s">
        <v>169</v>
      </c>
      <c r="C247" s="26">
        <v>300000000</v>
      </c>
      <c r="D247" s="26">
        <v>0</v>
      </c>
      <c r="E247" s="26">
        <v>0</v>
      </c>
      <c r="F247" s="26">
        <v>300000000</v>
      </c>
      <c r="G247" s="26">
        <v>0</v>
      </c>
      <c r="H247" s="26">
        <v>300000000</v>
      </c>
      <c r="I247" s="26">
        <v>299345190</v>
      </c>
      <c r="J247" s="26">
        <v>299914590</v>
      </c>
      <c r="K247" s="27">
        <v>0.99971529999999997</v>
      </c>
      <c r="L247" s="26">
        <v>0</v>
      </c>
      <c r="M247" s="26">
        <v>569400</v>
      </c>
      <c r="N247" s="27">
        <v>1.8979999999999999E-3</v>
      </c>
    </row>
    <row r="248" spans="1:14" s="7" customFormat="1" ht="25.5" customHeight="1" x14ac:dyDescent="0.25">
      <c r="A248" s="24" t="s">
        <v>170</v>
      </c>
      <c r="B248" s="25" t="s">
        <v>171</v>
      </c>
      <c r="C248" s="26">
        <v>300000000</v>
      </c>
      <c r="D248" s="26">
        <v>0</v>
      </c>
      <c r="E248" s="26">
        <v>0</v>
      </c>
      <c r="F248" s="26">
        <v>300000000</v>
      </c>
      <c r="G248" s="26">
        <v>0</v>
      </c>
      <c r="H248" s="26">
        <v>300000000</v>
      </c>
      <c r="I248" s="26">
        <v>299345190</v>
      </c>
      <c r="J248" s="26">
        <v>299914590</v>
      </c>
      <c r="K248" s="27">
        <v>0.99971529999999997</v>
      </c>
      <c r="L248" s="26">
        <v>0</v>
      </c>
      <c r="M248" s="26">
        <v>569400</v>
      </c>
      <c r="N248" s="27">
        <v>1.8979999999999999E-3</v>
      </c>
    </row>
    <row r="249" spans="1:14" s="7" customFormat="1" ht="17" customHeight="1" x14ac:dyDescent="0.25">
      <c r="A249" s="24" t="s">
        <v>172</v>
      </c>
      <c r="B249" s="25" t="s">
        <v>173</v>
      </c>
      <c r="C249" s="26">
        <v>316829567000</v>
      </c>
      <c r="D249" s="26">
        <v>0</v>
      </c>
      <c r="E249" s="26">
        <v>-1016548407</v>
      </c>
      <c r="F249" s="26">
        <v>315813018593</v>
      </c>
      <c r="G249" s="26">
        <v>0</v>
      </c>
      <c r="H249" s="26">
        <v>315813018593</v>
      </c>
      <c r="I249" s="26">
        <v>0</v>
      </c>
      <c r="J249" s="26">
        <v>297032500000</v>
      </c>
      <c r="K249" s="27">
        <v>0.94053279159715997</v>
      </c>
      <c r="L249" s="26">
        <v>23554849100</v>
      </c>
      <c r="M249" s="26">
        <v>140852516190</v>
      </c>
      <c r="N249" s="27">
        <v>0.44599971469675798</v>
      </c>
    </row>
    <row r="250" spans="1:14" s="7" customFormat="1" ht="17" customHeight="1" x14ac:dyDescent="0.25">
      <c r="A250" s="24" t="s">
        <v>175</v>
      </c>
      <c r="B250" s="25" t="s">
        <v>176</v>
      </c>
      <c r="C250" s="26">
        <v>316829567000</v>
      </c>
      <c r="D250" s="26">
        <v>0</v>
      </c>
      <c r="E250" s="26">
        <v>-1049048407</v>
      </c>
      <c r="F250" s="26">
        <v>315780518593</v>
      </c>
      <c r="G250" s="26">
        <v>0</v>
      </c>
      <c r="H250" s="26">
        <v>315780518593</v>
      </c>
      <c r="I250" s="26">
        <v>0</v>
      </c>
      <c r="J250" s="26">
        <v>297000000000</v>
      </c>
      <c r="K250" s="27">
        <v>0.94052667125673595</v>
      </c>
      <c r="L250" s="26">
        <v>23554849100</v>
      </c>
      <c r="M250" s="26">
        <v>140820016190</v>
      </c>
      <c r="N250" s="27">
        <v>0.445942697217173</v>
      </c>
    </row>
    <row r="251" spans="1:14" s="7" customFormat="1" ht="17" customHeight="1" x14ac:dyDescent="0.25">
      <c r="A251" s="24" t="s">
        <v>177</v>
      </c>
      <c r="B251" s="25" t="s">
        <v>178</v>
      </c>
      <c r="C251" s="26">
        <v>316829567000</v>
      </c>
      <c r="D251" s="26">
        <v>0</v>
      </c>
      <c r="E251" s="26">
        <v>-1049048407</v>
      </c>
      <c r="F251" s="26">
        <v>315780518593</v>
      </c>
      <c r="G251" s="26">
        <v>0</v>
      </c>
      <c r="H251" s="26">
        <v>315780518593</v>
      </c>
      <c r="I251" s="26">
        <v>0</v>
      </c>
      <c r="J251" s="26">
        <v>297000000000</v>
      </c>
      <c r="K251" s="27">
        <v>0.94052667125673595</v>
      </c>
      <c r="L251" s="26">
        <v>23554849100</v>
      </c>
      <c r="M251" s="26">
        <v>140820016190</v>
      </c>
      <c r="N251" s="27">
        <v>0.445942697217173</v>
      </c>
    </row>
    <row r="252" spans="1:14" s="7" customFormat="1" ht="17" customHeight="1" x14ac:dyDescent="0.25">
      <c r="A252" s="24" t="s">
        <v>179</v>
      </c>
      <c r="B252" s="25" t="s">
        <v>180</v>
      </c>
      <c r="C252" s="26">
        <v>316829567000</v>
      </c>
      <c r="D252" s="26">
        <v>0</v>
      </c>
      <c r="E252" s="26">
        <v>-1049048407</v>
      </c>
      <c r="F252" s="26">
        <v>315780518593</v>
      </c>
      <c r="G252" s="26">
        <v>0</v>
      </c>
      <c r="H252" s="26">
        <v>315780518593</v>
      </c>
      <c r="I252" s="26">
        <v>0</v>
      </c>
      <c r="J252" s="26">
        <v>297000000000</v>
      </c>
      <c r="K252" s="27">
        <v>0.94052667125673595</v>
      </c>
      <c r="L252" s="26">
        <v>23554849100</v>
      </c>
      <c r="M252" s="26">
        <v>140820016190</v>
      </c>
      <c r="N252" s="27">
        <v>0.445942697217173</v>
      </c>
    </row>
    <row r="253" spans="1:14" s="7" customFormat="1" ht="17" customHeight="1" x14ac:dyDescent="0.25">
      <c r="A253" s="24" t="s">
        <v>664</v>
      </c>
      <c r="B253" s="25" t="s">
        <v>665</v>
      </c>
      <c r="C253" s="26">
        <v>0</v>
      </c>
      <c r="D253" s="26">
        <v>0</v>
      </c>
      <c r="E253" s="26">
        <v>32500000</v>
      </c>
      <c r="F253" s="26">
        <v>32500000</v>
      </c>
      <c r="G253" s="26">
        <v>0</v>
      </c>
      <c r="H253" s="26">
        <v>32500000</v>
      </c>
      <c r="I253" s="26">
        <v>0</v>
      </c>
      <c r="J253" s="26">
        <v>32500000</v>
      </c>
      <c r="K253" s="27">
        <v>1</v>
      </c>
      <c r="L253" s="26">
        <v>0</v>
      </c>
      <c r="M253" s="26">
        <v>32500000</v>
      </c>
      <c r="N253" s="27">
        <v>1</v>
      </c>
    </row>
    <row r="254" spans="1:14" s="7" customFormat="1" ht="17" customHeight="1" x14ac:dyDescent="0.25">
      <c r="A254" s="24" t="s">
        <v>666</v>
      </c>
      <c r="B254" s="25" t="s">
        <v>667</v>
      </c>
      <c r="C254" s="26">
        <v>0</v>
      </c>
      <c r="D254" s="26">
        <v>0</v>
      </c>
      <c r="E254" s="26">
        <v>32500000</v>
      </c>
      <c r="F254" s="26">
        <v>32500000</v>
      </c>
      <c r="G254" s="26">
        <v>0</v>
      </c>
      <c r="H254" s="26">
        <v>32500000</v>
      </c>
      <c r="I254" s="26">
        <v>0</v>
      </c>
      <c r="J254" s="26">
        <v>32500000</v>
      </c>
      <c r="K254" s="27">
        <v>1</v>
      </c>
      <c r="L254" s="26">
        <v>0</v>
      </c>
      <c r="M254" s="26">
        <v>32500000</v>
      </c>
      <c r="N254" s="27">
        <v>1</v>
      </c>
    </row>
    <row r="255" spans="1:14" s="7" customFormat="1" ht="17" customHeight="1" x14ac:dyDescent="0.25">
      <c r="A255" s="24" t="s">
        <v>668</v>
      </c>
      <c r="B255" s="25" t="s">
        <v>669</v>
      </c>
      <c r="C255" s="26">
        <v>0</v>
      </c>
      <c r="D255" s="26">
        <v>0</v>
      </c>
      <c r="E255" s="26">
        <v>32500000</v>
      </c>
      <c r="F255" s="26">
        <v>32500000</v>
      </c>
      <c r="G255" s="26">
        <v>0</v>
      </c>
      <c r="H255" s="26">
        <v>32500000</v>
      </c>
      <c r="I255" s="26">
        <v>0</v>
      </c>
      <c r="J255" s="26">
        <v>32500000</v>
      </c>
      <c r="K255" s="27">
        <v>1</v>
      </c>
      <c r="L255" s="26">
        <v>0</v>
      </c>
      <c r="M255" s="26">
        <v>32500000</v>
      </c>
      <c r="N255" s="27">
        <v>1</v>
      </c>
    </row>
    <row r="256" spans="1:14" s="7" customFormat="1" ht="17" customHeight="1" x14ac:dyDescent="0.25">
      <c r="A256" s="24" t="s">
        <v>181</v>
      </c>
      <c r="B256" s="25" t="s">
        <v>182</v>
      </c>
      <c r="C256" s="26">
        <v>192112925000</v>
      </c>
      <c r="D256" s="26">
        <v>0</v>
      </c>
      <c r="E256" s="26">
        <v>0</v>
      </c>
      <c r="F256" s="26">
        <v>192112925000</v>
      </c>
      <c r="G256" s="26">
        <v>0</v>
      </c>
      <c r="H256" s="26">
        <v>192112925000</v>
      </c>
      <c r="I256" s="26">
        <v>2756572881</v>
      </c>
      <c r="J256" s="26">
        <v>114837379454</v>
      </c>
      <c r="K256" s="27">
        <v>0.59775977828665094</v>
      </c>
      <c r="L256" s="26">
        <v>9308671463</v>
      </c>
      <c r="M256" s="26">
        <v>38841757559</v>
      </c>
      <c r="N256" s="27">
        <v>0.20218190712051301</v>
      </c>
    </row>
    <row r="257" spans="1:14" s="7" customFormat="1" ht="17" customHeight="1" x14ac:dyDescent="0.25">
      <c r="A257" s="24" t="s">
        <v>184</v>
      </c>
      <c r="B257" s="25" t="s">
        <v>185</v>
      </c>
      <c r="C257" s="26">
        <v>192112925000</v>
      </c>
      <c r="D257" s="26">
        <v>0</v>
      </c>
      <c r="E257" s="26">
        <v>0</v>
      </c>
      <c r="F257" s="26">
        <v>192112925000</v>
      </c>
      <c r="G257" s="26">
        <v>0</v>
      </c>
      <c r="H257" s="26">
        <v>192112925000</v>
      </c>
      <c r="I257" s="26">
        <v>2756572881</v>
      </c>
      <c r="J257" s="26">
        <v>114837379454</v>
      </c>
      <c r="K257" s="27">
        <v>0.59775977828665094</v>
      </c>
      <c r="L257" s="26">
        <v>9308671463</v>
      </c>
      <c r="M257" s="26">
        <v>38841757559</v>
      </c>
      <c r="N257" s="27">
        <v>0.20218190712051301</v>
      </c>
    </row>
    <row r="258" spans="1:14" s="7" customFormat="1" ht="17" customHeight="1" x14ac:dyDescent="0.25">
      <c r="A258" s="24" t="s">
        <v>230</v>
      </c>
      <c r="B258" s="25" t="s">
        <v>231</v>
      </c>
      <c r="C258" s="26">
        <v>192112925000</v>
      </c>
      <c r="D258" s="26">
        <v>0</v>
      </c>
      <c r="E258" s="26">
        <v>0</v>
      </c>
      <c r="F258" s="26">
        <v>192112925000</v>
      </c>
      <c r="G258" s="26">
        <v>0</v>
      </c>
      <c r="H258" s="26">
        <v>192112925000</v>
      </c>
      <c r="I258" s="26">
        <v>2756572881</v>
      </c>
      <c r="J258" s="26">
        <v>114837379454</v>
      </c>
      <c r="K258" s="27">
        <v>0.59775977828665094</v>
      </c>
      <c r="L258" s="26">
        <v>9308671463</v>
      </c>
      <c r="M258" s="26">
        <v>38841757559</v>
      </c>
      <c r="N258" s="27">
        <v>0.20218190712051301</v>
      </c>
    </row>
    <row r="259" spans="1:14" s="7" customFormat="1" ht="17" customHeight="1" x14ac:dyDescent="0.25">
      <c r="A259" s="24" t="s">
        <v>232</v>
      </c>
      <c r="B259" s="25" t="s">
        <v>233</v>
      </c>
      <c r="C259" s="26">
        <v>15197555000</v>
      </c>
      <c r="D259" s="26">
        <v>-4851963558</v>
      </c>
      <c r="E259" s="26">
        <v>-6155933438</v>
      </c>
      <c r="F259" s="26">
        <v>9041621562</v>
      </c>
      <c r="G259" s="26">
        <v>0</v>
      </c>
      <c r="H259" s="26">
        <v>9041621562</v>
      </c>
      <c r="I259" s="26">
        <v>454522426</v>
      </c>
      <c r="J259" s="26">
        <v>3026876686</v>
      </c>
      <c r="K259" s="27">
        <v>0.33477144174241003</v>
      </c>
      <c r="L259" s="26">
        <v>252484266</v>
      </c>
      <c r="M259" s="26">
        <v>1285879888</v>
      </c>
      <c r="N259" s="27">
        <v>0.142217839928656</v>
      </c>
    </row>
    <row r="260" spans="1:14" s="7" customFormat="1" ht="17" customHeight="1" x14ac:dyDescent="0.25">
      <c r="A260" s="24" t="s">
        <v>234</v>
      </c>
      <c r="B260" s="25" t="s">
        <v>235</v>
      </c>
      <c r="C260" s="26">
        <v>15197555000</v>
      </c>
      <c r="D260" s="26">
        <v>-4851963558</v>
      </c>
      <c r="E260" s="26">
        <v>-6155933438</v>
      </c>
      <c r="F260" s="26">
        <v>9041621562</v>
      </c>
      <c r="G260" s="26">
        <v>0</v>
      </c>
      <c r="H260" s="26">
        <v>9041621562</v>
      </c>
      <c r="I260" s="26">
        <v>454522426</v>
      </c>
      <c r="J260" s="26">
        <v>3026876686</v>
      </c>
      <c r="K260" s="27">
        <v>0.33477144174241003</v>
      </c>
      <c r="L260" s="26">
        <v>252484266</v>
      </c>
      <c r="M260" s="26">
        <v>1285879888</v>
      </c>
      <c r="N260" s="27">
        <v>0.142217839928656</v>
      </c>
    </row>
    <row r="261" spans="1:14" s="7" customFormat="1" ht="34.15" customHeight="1" x14ac:dyDescent="0.25">
      <c r="A261" s="24" t="s">
        <v>236</v>
      </c>
      <c r="B261" s="25" t="s">
        <v>237</v>
      </c>
      <c r="C261" s="26">
        <v>15197555000</v>
      </c>
      <c r="D261" s="26">
        <v>-4851963558</v>
      </c>
      <c r="E261" s="26">
        <v>-6155933438</v>
      </c>
      <c r="F261" s="26">
        <v>9041621562</v>
      </c>
      <c r="G261" s="26">
        <v>0</v>
      </c>
      <c r="H261" s="26">
        <v>9041621562</v>
      </c>
      <c r="I261" s="26">
        <v>454522426</v>
      </c>
      <c r="J261" s="26">
        <v>3026876686</v>
      </c>
      <c r="K261" s="27">
        <v>0.33477144174241003</v>
      </c>
      <c r="L261" s="26">
        <v>252484266</v>
      </c>
      <c r="M261" s="26">
        <v>1285879888</v>
      </c>
      <c r="N261" s="27">
        <v>0.142217839928656</v>
      </c>
    </row>
    <row r="262" spans="1:14" s="7" customFormat="1" ht="17" customHeight="1" x14ac:dyDescent="0.25">
      <c r="A262" s="24" t="s">
        <v>251</v>
      </c>
      <c r="B262" s="25" t="s">
        <v>252</v>
      </c>
      <c r="C262" s="26">
        <v>22644000000</v>
      </c>
      <c r="D262" s="26">
        <v>0</v>
      </c>
      <c r="E262" s="26">
        <v>-1000000000</v>
      </c>
      <c r="F262" s="26">
        <v>21644000000</v>
      </c>
      <c r="G262" s="26">
        <v>0</v>
      </c>
      <c r="H262" s="26">
        <v>21644000000</v>
      </c>
      <c r="I262" s="26">
        <v>71000000</v>
      </c>
      <c r="J262" s="26">
        <v>10337369332</v>
      </c>
      <c r="K262" s="27">
        <v>0.47760900628349701</v>
      </c>
      <c r="L262" s="26">
        <v>192117500</v>
      </c>
      <c r="M262" s="26">
        <v>618850666</v>
      </c>
      <c r="N262" s="27">
        <v>2.8592250323415301E-2</v>
      </c>
    </row>
    <row r="263" spans="1:14" s="7" customFormat="1" ht="25.5" customHeight="1" x14ac:dyDescent="0.25">
      <c r="A263" s="24" t="s">
        <v>253</v>
      </c>
      <c r="B263" s="25" t="s">
        <v>254</v>
      </c>
      <c r="C263" s="26">
        <v>22644000000</v>
      </c>
      <c r="D263" s="26">
        <v>0</v>
      </c>
      <c r="E263" s="26">
        <v>-1000000000</v>
      </c>
      <c r="F263" s="26">
        <v>21644000000</v>
      </c>
      <c r="G263" s="26">
        <v>0</v>
      </c>
      <c r="H263" s="26">
        <v>21644000000</v>
      </c>
      <c r="I263" s="26">
        <v>71000000</v>
      </c>
      <c r="J263" s="26">
        <v>10337369332</v>
      </c>
      <c r="K263" s="27">
        <v>0.47760900628349701</v>
      </c>
      <c r="L263" s="26">
        <v>192117500</v>
      </c>
      <c r="M263" s="26">
        <v>618850666</v>
      </c>
      <c r="N263" s="27">
        <v>2.8592250323415301E-2</v>
      </c>
    </row>
    <row r="264" spans="1:14" s="7" customFormat="1" ht="34.15" customHeight="1" x14ac:dyDescent="0.25">
      <c r="A264" s="24" t="s">
        <v>255</v>
      </c>
      <c r="B264" s="25" t="s">
        <v>256</v>
      </c>
      <c r="C264" s="26">
        <v>22644000000</v>
      </c>
      <c r="D264" s="26">
        <v>0</v>
      </c>
      <c r="E264" s="26">
        <v>-1000000000</v>
      </c>
      <c r="F264" s="26">
        <v>21644000000</v>
      </c>
      <c r="G264" s="26">
        <v>0</v>
      </c>
      <c r="H264" s="26">
        <v>21644000000</v>
      </c>
      <c r="I264" s="26">
        <v>71000000</v>
      </c>
      <c r="J264" s="26">
        <v>10337369332</v>
      </c>
      <c r="K264" s="27">
        <v>0.47760900628349701</v>
      </c>
      <c r="L264" s="26">
        <v>192117500</v>
      </c>
      <c r="M264" s="26">
        <v>618850666</v>
      </c>
      <c r="N264" s="27">
        <v>2.8592250323415301E-2</v>
      </c>
    </row>
    <row r="265" spans="1:14" s="7" customFormat="1" ht="17" customHeight="1" x14ac:dyDescent="0.25">
      <c r="A265" s="24" t="s">
        <v>260</v>
      </c>
      <c r="B265" s="25" t="s">
        <v>261</v>
      </c>
      <c r="C265" s="26">
        <v>146085370000</v>
      </c>
      <c r="D265" s="26">
        <v>4851963558</v>
      </c>
      <c r="E265" s="26">
        <v>7155933438</v>
      </c>
      <c r="F265" s="26">
        <v>153241303438</v>
      </c>
      <c r="G265" s="26">
        <v>0</v>
      </c>
      <c r="H265" s="26">
        <v>153241303438</v>
      </c>
      <c r="I265" s="26">
        <v>2230468455</v>
      </c>
      <c r="J265" s="26">
        <v>93802911616</v>
      </c>
      <c r="K265" s="27">
        <v>0.61212551388896097</v>
      </c>
      <c r="L265" s="26">
        <v>8104793539</v>
      </c>
      <c r="M265" s="26">
        <v>33584323315</v>
      </c>
      <c r="N265" s="27">
        <v>0.21915973410254799</v>
      </c>
    </row>
    <row r="266" spans="1:14" s="7" customFormat="1" ht="25.5" customHeight="1" x14ac:dyDescent="0.25">
      <c r="A266" s="24" t="s">
        <v>262</v>
      </c>
      <c r="B266" s="25" t="s">
        <v>263</v>
      </c>
      <c r="C266" s="26">
        <v>146085370000</v>
      </c>
      <c r="D266" s="26">
        <v>4851963558</v>
      </c>
      <c r="E266" s="26">
        <v>7155933438</v>
      </c>
      <c r="F266" s="26">
        <v>153241303438</v>
      </c>
      <c r="G266" s="26">
        <v>0</v>
      </c>
      <c r="H266" s="26">
        <v>153241303438</v>
      </c>
      <c r="I266" s="26">
        <v>2230468455</v>
      </c>
      <c r="J266" s="26">
        <v>93802911616</v>
      </c>
      <c r="K266" s="27">
        <v>0.61212551388896097</v>
      </c>
      <c r="L266" s="26">
        <v>8104793539</v>
      </c>
      <c r="M266" s="26">
        <v>33584323315</v>
      </c>
      <c r="N266" s="27">
        <v>0.21915973410254799</v>
      </c>
    </row>
    <row r="267" spans="1:14" s="7" customFormat="1" ht="42.65" customHeight="1" x14ac:dyDescent="0.25">
      <c r="A267" s="24" t="s">
        <v>264</v>
      </c>
      <c r="B267" s="25" t="s">
        <v>265</v>
      </c>
      <c r="C267" s="26">
        <v>22300000000</v>
      </c>
      <c r="D267" s="26">
        <v>0</v>
      </c>
      <c r="E267" s="26">
        <v>2303969880</v>
      </c>
      <c r="F267" s="26">
        <v>24603969880</v>
      </c>
      <c r="G267" s="26">
        <v>0</v>
      </c>
      <c r="H267" s="26">
        <v>24603969880</v>
      </c>
      <c r="I267" s="26">
        <v>0</v>
      </c>
      <c r="J267" s="26">
        <v>9962536359</v>
      </c>
      <c r="K267" s="27">
        <v>0.40491580861096399</v>
      </c>
      <c r="L267" s="26">
        <v>426296458</v>
      </c>
      <c r="M267" s="26">
        <v>1687244102</v>
      </c>
      <c r="N267" s="27">
        <v>6.8576091997719496E-2</v>
      </c>
    </row>
    <row r="268" spans="1:14" s="7" customFormat="1" ht="25.5" customHeight="1" x14ac:dyDescent="0.25">
      <c r="A268" s="24" t="s">
        <v>272</v>
      </c>
      <c r="B268" s="25" t="s">
        <v>273</v>
      </c>
      <c r="C268" s="26">
        <v>35030000000</v>
      </c>
      <c r="D268" s="26">
        <v>-9567903790</v>
      </c>
      <c r="E268" s="26">
        <v>-9567903790</v>
      </c>
      <c r="F268" s="26">
        <v>25462096210</v>
      </c>
      <c r="G268" s="26">
        <v>0</v>
      </c>
      <c r="H268" s="26">
        <v>25462096210</v>
      </c>
      <c r="I268" s="26">
        <v>76766666</v>
      </c>
      <c r="J268" s="26">
        <v>21375272709</v>
      </c>
      <c r="K268" s="27">
        <v>0.83949383164317304</v>
      </c>
      <c r="L268" s="26">
        <v>715004874</v>
      </c>
      <c r="M268" s="26">
        <v>2797611372</v>
      </c>
      <c r="N268" s="27">
        <v>0.109873568496739</v>
      </c>
    </row>
    <row r="269" spans="1:14" s="7" customFormat="1" ht="42.65" customHeight="1" x14ac:dyDescent="0.25">
      <c r="A269" s="24" t="s">
        <v>284</v>
      </c>
      <c r="B269" s="25" t="s">
        <v>285</v>
      </c>
      <c r="C269" s="26">
        <v>64338000000</v>
      </c>
      <c r="D269" s="26">
        <v>18183850088</v>
      </c>
      <c r="E269" s="26">
        <v>18183850088</v>
      </c>
      <c r="F269" s="26">
        <v>82521850088</v>
      </c>
      <c r="G269" s="26">
        <v>0</v>
      </c>
      <c r="H269" s="26">
        <v>82521850088</v>
      </c>
      <c r="I269" s="26">
        <v>2139201789</v>
      </c>
      <c r="J269" s="26">
        <v>52296487906</v>
      </c>
      <c r="K269" s="27">
        <v>0.633728980266824</v>
      </c>
      <c r="L269" s="26">
        <v>6541356947</v>
      </c>
      <c r="M269" s="26">
        <v>24684456857</v>
      </c>
      <c r="N269" s="27">
        <v>0.299126314190446</v>
      </c>
    </row>
    <row r="270" spans="1:14" s="7" customFormat="1" ht="42.65" customHeight="1" x14ac:dyDescent="0.25">
      <c r="A270" s="24" t="s">
        <v>290</v>
      </c>
      <c r="B270" s="25" t="s">
        <v>291</v>
      </c>
      <c r="C270" s="26">
        <v>24417370000</v>
      </c>
      <c r="D270" s="26">
        <v>-3763982740</v>
      </c>
      <c r="E270" s="26">
        <v>-3763982740</v>
      </c>
      <c r="F270" s="26">
        <v>20653387260</v>
      </c>
      <c r="G270" s="26">
        <v>0</v>
      </c>
      <c r="H270" s="26">
        <v>20653387260</v>
      </c>
      <c r="I270" s="26">
        <v>14500000</v>
      </c>
      <c r="J270" s="26">
        <v>10168614642</v>
      </c>
      <c r="K270" s="27">
        <v>0.492346098680571</v>
      </c>
      <c r="L270" s="26">
        <v>422135260</v>
      </c>
      <c r="M270" s="26">
        <v>4415010984</v>
      </c>
      <c r="N270" s="27">
        <v>0.213766920090182</v>
      </c>
    </row>
    <row r="271" spans="1:14" s="7" customFormat="1" ht="17" customHeight="1" x14ac:dyDescent="0.25">
      <c r="A271" s="24" t="s">
        <v>300</v>
      </c>
      <c r="B271" s="25" t="s">
        <v>301</v>
      </c>
      <c r="C271" s="26">
        <v>8186000000</v>
      </c>
      <c r="D271" s="26">
        <v>0</v>
      </c>
      <c r="E271" s="26">
        <v>0</v>
      </c>
      <c r="F271" s="26">
        <v>8186000000</v>
      </c>
      <c r="G271" s="26">
        <v>0</v>
      </c>
      <c r="H271" s="26">
        <v>8186000000</v>
      </c>
      <c r="I271" s="26">
        <v>582000</v>
      </c>
      <c r="J271" s="26">
        <v>7670221820</v>
      </c>
      <c r="K271" s="27">
        <v>0.93699264842413899</v>
      </c>
      <c r="L271" s="26">
        <v>759276158</v>
      </c>
      <c r="M271" s="26">
        <v>3352703690</v>
      </c>
      <c r="N271" s="27">
        <v>0.40956556193501098</v>
      </c>
    </row>
    <row r="272" spans="1:14" s="7" customFormat="1" ht="25.5" customHeight="1" x14ac:dyDescent="0.25">
      <c r="A272" s="24" t="s">
        <v>302</v>
      </c>
      <c r="B272" s="25" t="s">
        <v>303</v>
      </c>
      <c r="C272" s="26">
        <v>8186000000</v>
      </c>
      <c r="D272" s="26">
        <v>0</v>
      </c>
      <c r="E272" s="26">
        <v>0</v>
      </c>
      <c r="F272" s="26">
        <v>8186000000</v>
      </c>
      <c r="G272" s="26">
        <v>0</v>
      </c>
      <c r="H272" s="26">
        <v>8186000000</v>
      </c>
      <c r="I272" s="26">
        <v>582000</v>
      </c>
      <c r="J272" s="26">
        <v>7670221820</v>
      </c>
      <c r="K272" s="27">
        <v>0.93699264842413899</v>
      </c>
      <c r="L272" s="26">
        <v>759276158</v>
      </c>
      <c r="M272" s="26">
        <v>3352703690</v>
      </c>
      <c r="N272" s="27">
        <v>0.40956556193501098</v>
      </c>
    </row>
    <row r="273" spans="1:14" s="7" customFormat="1" ht="25.5" customHeight="1" x14ac:dyDescent="0.25">
      <c r="A273" s="28" t="s">
        <v>304</v>
      </c>
      <c r="B273" s="29" t="s">
        <v>305</v>
      </c>
      <c r="C273" s="30">
        <v>8186000000</v>
      </c>
      <c r="D273" s="30">
        <v>0</v>
      </c>
      <c r="E273" s="30">
        <v>0</v>
      </c>
      <c r="F273" s="30">
        <v>8186000000</v>
      </c>
      <c r="G273" s="30">
        <v>0</v>
      </c>
      <c r="H273" s="30">
        <v>8186000000</v>
      </c>
      <c r="I273" s="30">
        <v>582000</v>
      </c>
      <c r="J273" s="30">
        <v>7670221820</v>
      </c>
      <c r="K273" s="31">
        <v>0.93699264842413899</v>
      </c>
      <c r="L273" s="30">
        <v>759276158</v>
      </c>
      <c r="M273" s="30">
        <v>3352703690</v>
      </c>
      <c r="N273" s="31">
        <v>0.40956556193501098</v>
      </c>
    </row>
    <row r="274" spans="1:14" s="7" customFormat="1" ht="51.15" customHeight="1" x14ac:dyDescent="0.25"/>
    <row r="275" spans="1:14" s="7" customFormat="1" ht="22.4" customHeight="1" x14ac:dyDescent="0.25">
      <c r="C275" s="32"/>
      <c r="D275" s="32"/>
      <c r="E275" s="32"/>
      <c r="H275" s="32"/>
      <c r="I275" s="32"/>
      <c r="J275" s="32"/>
    </row>
    <row r="276" spans="1:14" s="7" customFormat="1" ht="19.75" customHeight="1" x14ac:dyDescent="0.25">
      <c r="C276" s="33" t="s">
        <v>670</v>
      </c>
      <c r="D276" s="33"/>
      <c r="E276" s="33"/>
      <c r="H276" s="33" t="s">
        <v>671</v>
      </c>
      <c r="I276" s="33"/>
      <c r="J276" s="33"/>
    </row>
    <row r="277" spans="1:14" s="7" customFormat="1" ht="19.75" customHeight="1" x14ac:dyDescent="0.25">
      <c r="C277" s="34" t="s">
        <v>672</v>
      </c>
      <c r="D277" s="34"/>
      <c r="E277" s="34"/>
      <c r="H277" s="34" t="s">
        <v>673</v>
      </c>
      <c r="I277" s="34"/>
      <c r="J277" s="34"/>
    </row>
    <row r="278" spans="1:14" s="7" customFormat="1" ht="32" customHeight="1" x14ac:dyDescent="0.25"/>
    <row r="279" spans="1:14" s="7" customFormat="1" ht="46.4" customHeight="1" x14ac:dyDescent="0.25"/>
  </sheetData>
  <mergeCells count="29">
    <mergeCell ref="M11:M12"/>
    <mergeCell ref="C275:E275"/>
    <mergeCell ref="H275:J275"/>
    <mergeCell ref="C276:E276"/>
    <mergeCell ref="H276:J276"/>
    <mergeCell ref="C277:E277"/>
    <mergeCell ref="H277:J277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CB30-C072-43AF-A741-E7B44A79D899}">
  <sheetPr>
    <pageSetUpPr fitToPage="1"/>
  </sheetPr>
  <dimension ref="A2:U52"/>
  <sheetViews>
    <sheetView tabSelected="1" zoomScale="77" zoomScaleNormal="77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E28" sqref="E28"/>
    </sheetView>
  </sheetViews>
  <sheetFormatPr baseColWidth="10" defaultColWidth="11.453125" defaultRowHeight="14.5" x14ac:dyDescent="0.35"/>
  <cols>
    <col min="1" max="1" width="22.7265625" style="71" customWidth="1"/>
    <col min="2" max="2" width="43.26953125" style="71" customWidth="1"/>
    <col min="3" max="3" width="20.1796875" style="72" customWidth="1"/>
    <col min="4" max="4" width="19.453125" style="72" customWidth="1"/>
    <col min="5" max="5" width="22.1796875" style="73" customWidth="1"/>
    <col min="6" max="6" width="19.453125" style="73" hidden="1" customWidth="1"/>
    <col min="7" max="7" width="17" style="73" hidden="1" customWidth="1"/>
    <col min="8" max="8" width="17.81640625" style="73" hidden="1" customWidth="1"/>
    <col min="9" max="9" width="18.26953125" style="73" hidden="1" customWidth="1"/>
    <col min="10" max="10" width="19.1796875" style="73" hidden="1" customWidth="1"/>
    <col min="11" max="11" width="18.81640625" style="73" hidden="1" customWidth="1"/>
    <col min="12" max="12" width="22.26953125" style="73" hidden="1" customWidth="1"/>
    <col min="13" max="13" width="21.1796875" style="73" customWidth="1"/>
    <col min="14" max="15" width="14.453125" style="73" hidden="1" customWidth="1"/>
    <col min="16" max="16" width="3.26953125" style="73" hidden="1" customWidth="1"/>
    <col min="17" max="17" width="5.26953125" style="73" hidden="1" customWidth="1"/>
    <col min="18" max="18" width="17.7265625" style="73" customWidth="1"/>
    <col min="19" max="19" width="11.453125" style="74" customWidth="1"/>
    <col min="20" max="20" width="17.81640625" style="72" customWidth="1"/>
    <col min="21" max="21" width="18.7265625" style="71" customWidth="1"/>
    <col min="22" max="16384" width="11.453125" style="71"/>
  </cols>
  <sheetData>
    <row r="2" spans="1:19" ht="15.5" x14ac:dyDescent="0.35">
      <c r="A2" s="70" t="s">
        <v>749</v>
      </c>
    </row>
    <row r="3" spans="1:19" ht="15.5" x14ac:dyDescent="0.35">
      <c r="A3" s="70" t="s">
        <v>750</v>
      </c>
    </row>
    <row r="4" spans="1:19" ht="15.5" x14ac:dyDescent="0.35">
      <c r="A4" s="70" t="s">
        <v>751</v>
      </c>
      <c r="H4" s="75"/>
      <c r="J4" s="76"/>
      <c r="K4" s="76"/>
      <c r="L4" s="77"/>
      <c r="M4" s="76"/>
    </row>
    <row r="5" spans="1:19" ht="15.5" x14ac:dyDescent="0.35">
      <c r="A5" s="78" t="s">
        <v>752</v>
      </c>
      <c r="C5" s="76"/>
      <c r="D5" s="73" t="s">
        <v>753</v>
      </c>
      <c r="E5" s="73" t="s">
        <v>753</v>
      </c>
      <c r="F5" s="76"/>
      <c r="G5" s="76"/>
      <c r="I5" s="76"/>
      <c r="K5" s="76"/>
      <c r="M5" s="77"/>
      <c r="N5" s="76"/>
      <c r="O5" s="77"/>
      <c r="Q5" s="76"/>
    </row>
    <row r="6" spans="1:19" x14ac:dyDescent="0.35">
      <c r="A6" s="77"/>
      <c r="B6" s="76"/>
      <c r="C6" s="76"/>
      <c r="D6" s="76"/>
      <c r="E6" s="77"/>
      <c r="F6" s="76"/>
      <c r="G6" s="75"/>
      <c r="J6" s="77"/>
    </row>
    <row r="7" spans="1:19" ht="63.65" customHeight="1" x14ac:dyDescent="0.35">
      <c r="A7" s="136" t="s">
        <v>754</v>
      </c>
      <c r="B7" s="136" t="s">
        <v>755</v>
      </c>
      <c r="C7" s="137" t="s">
        <v>756</v>
      </c>
      <c r="D7" s="137" t="s">
        <v>757</v>
      </c>
      <c r="E7" s="138" t="s">
        <v>758</v>
      </c>
      <c r="F7" s="138" t="s">
        <v>759</v>
      </c>
      <c r="G7" s="139" t="s">
        <v>760</v>
      </c>
      <c r="H7" s="139" t="s">
        <v>761</v>
      </c>
      <c r="I7" s="138" t="s">
        <v>762</v>
      </c>
      <c r="J7" s="138" t="s">
        <v>763</v>
      </c>
      <c r="K7" s="138" t="s">
        <v>764</v>
      </c>
      <c r="L7" s="138" t="s">
        <v>765</v>
      </c>
      <c r="M7" s="138" t="s">
        <v>766</v>
      </c>
      <c r="N7" s="138" t="s">
        <v>767</v>
      </c>
      <c r="O7" s="138" t="s">
        <v>768</v>
      </c>
      <c r="P7" s="138" t="s">
        <v>769</v>
      </c>
      <c r="Q7" s="138" t="s">
        <v>770</v>
      </c>
      <c r="R7" s="138" t="s">
        <v>771</v>
      </c>
      <c r="S7" s="140" t="s">
        <v>772</v>
      </c>
    </row>
    <row r="8" spans="1:19" hidden="1" x14ac:dyDescent="0.35">
      <c r="A8" s="79"/>
      <c r="B8" s="80"/>
      <c r="C8" s="81"/>
      <c r="D8" s="80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0"/>
      <c r="Q8" s="80"/>
      <c r="R8" s="82"/>
      <c r="S8" s="83"/>
    </row>
    <row r="9" spans="1:19" hidden="1" x14ac:dyDescent="0.35">
      <c r="A9" s="84" t="s">
        <v>773</v>
      </c>
      <c r="B9" s="79" t="s">
        <v>774</v>
      </c>
      <c r="C9" s="81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</row>
    <row r="10" spans="1:19" hidden="1" x14ac:dyDescent="0.35">
      <c r="A10" s="84" t="s">
        <v>775</v>
      </c>
      <c r="B10" s="85" t="s">
        <v>692</v>
      </c>
      <c r="C10" s="81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3"/>
    </row>
    <row r="11" spans="1:19" hidden="1" x14ac:dyDescent="0.35">
      <c r="A11" s="84" t="s">
        <v>776</v>
      </c>
      <c r="B11" s="79" t="s">
        <v>777</v>
      </c>
      <c r="C11" s="81"/>
      <c r="D11" s="81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/>
    </row>
    <row r="12" spans="1:19" hidden="1" x14ac:dyDescent="0.35">
      <c r="A12" s="84" t="s">
        <v>778</v>
      </c>
      <c r="B12" s="79" t="s">
        <v>779</v>
      </c>
      <c r="C12" s="81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</row>
    <row r="13" spans="1:19" hidden="1" x14ac:dyDescent="0.35">
      <c r="A13" s="86" t="s">
        <v>780</v>
      </c>
      <c r="B13" s="87" t="s">
        <v>781</v>
      </c>
      <c r="C13" s="81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</row>
    <row r="14" spans="1:19" hidden="1" x14ac:dyDescent="0.35">
      <c r="A14" s="84" t="s">
        <v>782</v>
      </c>
      <c r="B14" s="79" t="s">
        <v>783</v>
      </c>
      <c r="C14" s="81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</row>
    <row r="15" spans="1:19" hidden="1" x14ac:dyDescent="0.35">
      <c r="A15" s="84" t="s">
        <v>784</v>
      </c>
      <c r="B15" s="79" t="s">
        <v>785</v>
      </c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</row>
    <row r="16" spans="1:19" hidden="1" x14ac:dyDescent="0.35">
      <c r="A16" s="86" t="s">
        <v>786</v>
      </c>
      <c r="B16" s="87" t="s">
        <v>787</v>
      </c>
      <c r="C16" s="81"/>
      <c r="D16" s="81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3"/>
    </row>
    <row r="17" spans="1:20" hidden="1" x14ac:dyDescent="0.35">
      <c r="A17" s="84" t="s">
        <v>788</v>
      </c>
      <c r="B17" s="79" t="s">
        <v>789</v>
      </c>
      <c r="C17" s="81"/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3"/>
    </row>
    <row r="18" spans="1:20" hidden="1" x14ac:dyDescent="0.35">
      <c r="A18" s="86" t="s">
        <v>790</v>
      </c>
      <c r="B18" s="87" t="s">
        <v>791</v>
      </c>
      <c r="C18" s="81"/>
      <c r="D18" s="81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</row>
    <row r="19" spans="1:20" hidden="1" x14ac:dyDescent="0.35">
      <c r="A19" s="84" t="s">
        <v>792</v>
      </c>
      <c r="B19" s="79" t="s">
        <v>793</v>
      </c>
      <c r="C19" s="81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3"/>
    </row>
    <row r="20" spans="1:20" hidden="1" x14ac:dyDescent="0.35">
      <c r="A20" s="86" t="s">
        <v>794</v>
      </c>
      <c r="B20" s="87" t="s">
        <v>795</v>
      </c>
      <c r="C20" s="81"/>
      <c r="D20" s="81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20" s="97" customFormat="1" x14ac:dyDescent="0.35">
      <c r="A21" s="88" t="s">
        <v>796</v>
      </c>
      <c r="B21" s="89" t="s">
        <v>797</v>
      </c>
      <c r="C21" s="90">
        <f>+C22+C26</f>
        <v>10600582680</v>
      </c>
      <c r="D21" s="90">
        <f>+D22+D26</f>
        <v>72316390</v>
      </c>
      <c r="E21" s="91">
        <f>+C21-D21</f>
        <v>10528266290</v>
      </c>
      <c r="F21" s="92">
        <f>+F22+F26</f>
        <v>3756563</v>
      </c>
      <c r="G21" s="91">
        <f t="shared" ref="G21:Q21" si="0">+G22+G26</f>
        <v>64577304</v>
      </c>
      <c r="H21" s="91">
        <f t="shared" si="0"/>
        <v>2047838960</v>
      </c>
      <c r="I21" s="91">
        <f>+I22+I26</f>
        <v>1197527152</v>
      </c>
      <c r="J21" s="93">
        <f>+J22+J26</f>
        <v>282322096</v>
      </c>
      <c r="K21" s="93">
        <f t="shared" si="0"/>
        <v>632565129</v>
      </c>
      <c r="L21" s="93">
        <f t="shared" si="0"/>
        <v>334934563</v>
      </c>
      <c r="M21" s="93">
        <f t="shared" si="0"/>
        <v>1105689238</v>
      </c>
      <c r="N21" s="93">
        <f t="shared" si="0"/>
        <v>0</v>
      </c>
      <c r="O21" s="93">
        <f t="shared" si="0"/>
        <v>0</v>
      </c>
      <c r="P21" s="93">
        <f t="shared" si="0"/>
        <v>0</v>
      </c>
      <c r="Q21" s="90">
        <f t="shared" si="0"/>
        <v>0</v>
      </c>
      <c r="R21" s="94">
        <f>SUM(F21:Q21)</f>
        <v>5669211005</v>
      </c>
      <c r="S21" s="95">
        <f>+R21/E21*100</f>
        <v>53.847526732722869</v>
      </c>
      <c r="T21" s="96"/>
    </row>
    <row r="22" spans="1:20" x14ac:dyDescent="0.35">
      <c r="A22" s="98" t="s">
        <v>798</v>
      </c>
      <c r="B22" s="99" t="s">
        <v>799</v>
      </c>
      <c r="C22" s="100">
        <f>+C23</f>
        <v>84402789</v>
      </c>
      <c r="D22" s="100">
        <f>+D23</f>
        <v>0</v>
      </c>
      <c r="E22" s="101">
        <f t="shared" ref="E22:E30" si="1">+C22+D22</f>
        <v>84402789</v>
      </c>
      <c r="F22" s="102">
        <f t="shared" ref="F22:Q22" si="2">+F23</f>
        <v>0</v>
      </c>
      <c r="G22" s="101">
        <f t="shared" si="2"/>
        <v>0</v>
      </c>
      <c r="H22" s="101">
        <f t="shared" si="2"/>
        <v>0</v>
      </c>
      <c r="I22" s="101">
        <f t="shared" si="2"/>
        <v>14206097</v>
      </c>
      <c r="J22" s="103">
        <f t="shared" si="2"/>
        <v>0</v>
      </c>
      <c r="K22" s="103">
        <f t="shared" si="2"/>
        <v>0</v>
      </c>
      <c r="L22" s="103">
        <f t="shared" si="2"/>
        <v>12083324</v>
      </c>
      <c r="M22" s="103">
        <f t="shared" si="2"/>
        <v>0</v>
      </c>
      <c r="N22" s="103">
        <f t="shared" si="2"/>
        <v>0</v>
      </c>
      <c r="O22" s="103">
        <f t="shared" si="2"/>
        <v>0</v>
      </c>
      <c r="P22" s="103">
        <f t="shared" si="2"/>
        <v>0</v>
      </c>
      <c r="Q22" s="100">
        <f t="shared" si="2"/>
        <v>0</v>
      </c>
      <c r="R22" s="104">
        <f t="shared" ref="R22:R25" si="3">SUM(F22:Q22)</f>
        <v>26289421</v>
      </c>
      <c r="S22" s="105">
        <f t="shared" ref="S22:S26" si="4">+R22/E22*100</f>
        <v>31.14757380825413</v>
      </c>
    </row>
    <row r="23" spans="1:20" x14ac:dyDescent="0.35">
      <c r="A23" s="98" t="s">
        <v>800</v>
      </c>
      <c r="B23" s="99" t="s">
        <v>801</v>
      </c>
      <c r="C23" s="100">
        <f>+C24+C25</f>
        <v>84402789</v>
      </c>
      <c r="D23" s="100">
        <f>+D24+D25</f>
        <v>0</v>
      </c>
      <c r="E23" s="101">
        <f t="shared" si="1"/>
        <v>84402789</v>
      </c>
      <c r="F23" s="102">
        <f>+F24+F25</f>
        <v>0</v>
      </c>
      <c r="G23" s="101">
        <f t="shared" ref="G23:Q23" si="5">+G24+G25</f>
        <v>0</v>
      </c>
      <c r="H23" s="101">
        <f t="shared" si="5"/>
        <v>0</v>
      </c>
      <c r="I23" s="101">
        <f t="shared" si="5"/>
        <v>14206097</v>
      </c>
      <c r="J23" s="103">
        <f t="shared" si="5"/>
        <v>0</v>
      </c>
      <c r="K23" s="103">
        <f>+K24+K25</f>
        <v>0</v>
      </c>
      <c r="L23" s="103">
        <f>+L24+L25</f>
        <v>12083324</v>
      </c>
      <c r="M23" s="103">
        <f t="shared" si="5"/>
        <v>0</v>
      </c>
      <c r="N23" s="103">
        <f t="shared" si="5"/>
        <v>0</v>
      </c>
      <c r="O23" s="103">
        <f t="shared" si="5"/>
        <v>0</v>
      </c>
      <c r="P23" s="103">
        <f t="shared" si="5"/>
        <v>0</v>
      </c>
      <c r="Q23" s="100">
        <f t="shared" si="5"/>
        <v>0</v>
      </c>
      <c r="R23" s="104">
        <f t="shared" si="3"/>
        <v>26289421</v>
      </c>
      <c r="S23" s="105">
        <f t="shared" si="4"/>
        <v>31.14757380825413</v>
      </c>
    </row>
    <row r="24" spans="1:20" x14ac:dyDescent="0.35">
      <c r="A24" s="106" t="s">
        <v>802</v>
      </c>
      <c r="B24" s="107" t="s">
        <v>803</v>
      </c>
      <c r="C24" s="108"/>
      <c r="D24" s="108"/>
      <c r="E24" s="109">
        <f t="shared" si="1"/>
        <v>0</v>
      </c>
      <c r="F24" s="110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8"/>
      <c r="R24" s="111">
        <f t="shared" si="3"/>
        <v>0</v>
      </c>
      <c r="S24" s="105">
        <v>0</v>
      </c>
    </row>
    <row r="25" spans="1:20" ht="16" x14ac:dyDescent="0.4">
      <c r="A25" s="106" t="s">
        <v>804</v>
      </c>
      <c r="B25" s="107" t="s">
        <v>805</v>
      </c>
      <c r="C25" s="108">
        <f>50874789+33528000</f>
        <v>84402789</v>
      </c>
      <c r="D25" s="108"/>
      <c r="E25" s="109">
        <f t="shared" si="1"/>
        <v>84402789</v>
      </c>
      <c r="F25" s="110"/>
      <c r="G25" s="109"/>
      <c r="H25" s="109"/>
      <c r="I25" s="109">
        <v>14206097</v>
      </c>
      <c r="J25" s="109"/>
      <c r="K25" s="109"/>
      <c r="L25" s="112">
        <v>12083324</v>
      </c>
      <c r="M25" s="109"/>
      <c r="N25" s="109"/>
      <c r="O25" s="109"/>
      <c r="P25" s="109"/>
      <c r="Q25" s="108"/>
      <c r="R25" s="111">
        <f t="shared" si="3"/>
        <v>26289421</v>
      </c>
      <c r="S25" s="105">
        <f t="shared" si="4"/>
        <v>31.14757380825413</v>
      </c>
      <c r="T25" s="112"/>
    </row>
    <row r="26" spans="1:20" x14ac:dyDescent="0.35">
      <c r="A26" s="106" t="s">
        <v>806</v>
      </c>
      <c r="B26" s="107" t="s">
        <v>807</v>
      </c>
      <c r="C26" s="108">
        <f>+C27+C29</f>
        <v>10516179891</v>
      </c>
      <c r="D26" s="108">
        <f>+D27+D29</f>
        <v>72316390</v>
      </c>
      <c r="E26" s="109">
        <f t="shared" si="1"/>
        <v>10588496281</v>
      </c>
      <c r="F26" s="110">
        <f>+F27+F29</f>
        <v>3756563</v>
      </c>
      <c r="G26" s="109">
        <f t="shared" ref="G26:Q26" si="6">+G27+G29</f>
        <v>64577304</v>
      </c>
      <c r="H26" s="109">
        <f t="shared" si="6"/>
        <v>2047838960</v>
      </c>
      <c r="I26" s="109">
        <f t="shared" si="6"/>
        <v>1183321055</v>
      </c>
      <c r="J26" s="109">
        <f t="shared" si="6"/>
        <v>282322096</v>
      </c>
      <c r="K26" s="109">
        <f t="shared" si="6"/>
        <v>632565129</v>
      </c>
      <c r="L26" s="109">
        <f>+L27+L29</f>
        <v>322851239</v>
      </c>
      <c r="M26" s="109">
        <f t="shared" si="6"/>
        <v>1105689238</v>
      </c>
      <c r="N26" s="109">
        <f t="shared" si="6"/>
        <v>0</v>
      </c>
      <c r="O26" s="109">
        <f t="shared" si="6"/>
        <v>0</v>
      </c>
      <c r="P26" s="109">
        <f t="shared" si="6"/>
        <v>0</v>
      </c>
      <c r="Q26" s="108">
        <f t="shared" si="6"/>
        <v>0</v>
      </c>
      <c r="R26" s="109">
        <f>+R27+R29</f>
        <v>5642921584</v>
      </c>
      <c r="S26" s="105">
        <f t="shared" si="4"/>
        <v>53.292945799354527</v>
      </c>
    </row>
    <row r="27" spans="1:20" x14ac:dyDescent="0.35">
      <c r="A27" s="106" t="s">
        <v>808</v>
      </c>
      <c r="B27" s="107" t="s">
        <v>809</v>
      </c>
      <c r="C27" s="108">
        <f>+C28</f>
        <v>0</v>
      </c>
      <c r="D27" s="108">
        <f>+D28</f>
        <v>0</v>
      </c>
      <c r="E27" s="109">
        <f t="shared" si="1"/>
        <v>0</v>
      </c>
      <c r="F27" s="110">
        <f>+F28</f>
        <v>0</v>
      </c>
      <c r="G27" s="109">
        <f t="shared" ref="G27:Q27" si="7">+G28</f>
        <v>0</v>
      </c>
      <c r="H27" s="109">
        <f t="shared" si="7"/>
        <v>0</v>
      </c>
      <c r="I27" s="109">
        <f t="shared" si="7"/>
        <v>0</v>
      </c>
      <c r="J27" s="109">
        <f t="shared" si="7"/>
        <v>0</v>
      </c>
      <c r="K27" s="109">
        <f t="shared" si="7"/>
        <v>0</v>
      </c>
      <c r="L27" s="109">
        <f t="shared" si="7"/>
        <v>0</v>
      </c>
      <c r="M27" s="109">
        <f t="shared" si="7"/>
        <v>0</v>
      </c>
      <c r="N27" s="109">
        <f>+N28+N29+N30</f>
        <v>0</v>
      </c>
      <c r="O27" s="109">
        <f>+O28+O29+O30</f>
        <v>0</v>
      </c>
      <c r="P27" s="109">
        <f>+P28+P29+P30</f>
        <v>0</v>
      </c>
      <c r="Q27" s="108">
        <f t="shared" si="7"/>
        <v>0</v>
      </c>
      <c r="R27" s="111">
        <f t="shared" ref="R27:R30" si="8">SUM(F27:Q27)</f>
        <v>0</v>
      </c>
      <c r="S27" s="105"/>
    </row>
    <row r="28" spans="1:20" x14ac:dyDescent="0.35">
      <c r="A28" s="106" t="s">
        <v>810</v>
      </c>
      <c r="B28" s="107" t="s">
        <v>811</v>
      </c>
      <c r="C28" s="108"/>
      <c r="D28" s="108"/>
      <c r="E28" s="109">
        <f t="shared" si="1"/>
        <v>0</v>
      </c>
      <c r="F28" s="110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8"/>
      <c r="R28" s="111">
        <f t="shared" si="8"/>
        <v>0</v>
      </c>
      <c r="S28" s="105">
        <v>0</v>
      </c>
    </row>
    <row r="29" spans="1:20" x14ac:dyDescent="0.35">
      <c r="A29" s="106" t="s">
        <v>812</v>
      </c>
      <c r="B29" s="107" t="s">
        <v>813</v>
      </c>
      <c r="C29" s="108">
        <f>+C30</f>
        <v>10516179891</v>
      </c>
      <c r="D29" s="108">
        <f>+D30</f>
        <v>72316390</v>
      </c>
      <c r="E29" s="109">
        <f t="shared" si="1"/>
        <v>10588496281</v>
      </c>
      <c r="F29" s="110">
        <f>+F30</f>
        <v>3756563</v>
      </c>
      <c r="G29" s="109">
        <f t="shared" ref="G29:L29" si="9">+G30</f>
        <v>64577304</v>
      </c>
      <c r="H29" s="109">
        <f t="shared" si="9"/>
        <v>2047838960</v>
      </c>
      <c r="I29" s="109">
        <f t="shared" si="9"/>
        <v>1183321055</v>
      </c>
      <c r="J29" s="109">
        <f t="shared" si="9"/>
        <v>282322096</v>
      </c>
      <c r="K29" s="109">
        <f t="shared" si="9"/>
        <v>632565129</v>
      </c>
      <c r="L29" s="109">
        <f t="shared" si="9"/>
        <v>322851239</v>
      </c>
      <c r="M29" s="109">
        <f>+M30</f>
        <v>1105689238</v>
      </c>
      <c r="N29" s="109"/>
      <c r="O29" s="109"/>
      <c r="P29" s="109"/>
      <c r="Q29" s="108">
        <f>+Q30</f>
        <v>0</v>
      </c>
      <c r="R29" s="111">
        <f t="shared" si="8"/>
        <v>5642921584</v>
      </c>
      <c r="S29" s="105">
        <f>+R29/E29*100</f>
        <v>53.292945799354527</v>
      </c>
    </row>
    <row r="30" spans="1:20" ht="16" x14ac:dyDescent="0.4">
      <c r="A30" s="106" t="s">
        <v>814</v>
      </c>
      <c r="B30" s="107" t="s">
        <v>815</v>
      </c>
      <c r="C30" s="108">
        <f>8800142246+1716037645</f>
        <v>10516179891</v>
      </c>
      <c r="D30" s="108">
        <f>15600000+5897350+49504000+1314760+280</f>
        <v>72316390</v>
      </c>
      <c r="E30" s="109">
        <f t="shared" si="1"/>
        <v>10588496281</v>
      </c>
      <c r="F30" s="110">
        <v>3756563</v>
      </c>
      <c r="G30" s="109">
        <v>64577304</v>
      </c>
      <c r="H30" s="109">
        <f>1182838960+865000000</f>
        <v>2047838960</v>
      </c>
      <c r="I30" s="109">
        <f>947245014+236076041</f>
        <v>1183321055</v>
      </c>
      <c r="J30" s="109">
        <f>234235148+48086948</f>
        <v>282322096</v>
      </c>
      <c r="K30" s="109">
        <f>343376966+289188163</f>
        <v>632565129</v>
      </c>
      <c r="L30" s="113">
        <f>316317245+6533994</f>
        <v>322851239</v>
      </c>
      <c r="M30" s="109">
        <v>1105689238</v>
      </c>
      <c r="N30" s="109"/>
      <c r="O30" s="109"/>
      <c r="P30" s="109"/>
      <c r="Q30" s="108"/>
      <c r="R30" s="111">
        <f t="shared" si="8"/>
        <v>5642921584</v>
      </c>
      <c r="S30" s="105">
        <f>+R30/E30*100</f>
        <v>53.292945799354527</v>
      </c>
    </row>
    <row r="31" spans="1:20" x14ac:dyDescent="0.35">
      <c r="A31" s="114" t="s">
        <v>816</v>
      </c>
      <c r="B31" s="99"/>
      <c r="C31" s="100">
        <f>+C21</f>
        <v>10600582680</v>
      </c>
      <c r="D31" s="100">
        <f>+D21</f>
        <v>72316390</v>
      </c>
      <c r="E31" s="101">
        <f t="shared" ref="E31:Q31" si="10">+E21</f>
        <v>10528266290</v>
      </c>
      <c r="F31" s="115">
        <f t="shared" si="10"/>
        <v>3756563</v>
      </c>
      <c r="G31" s="101">
        <f t="shared" si="10"/>
        <v>64577304</v>
      </c>
      <c r="H31" s="101">
        <f>+H21</f>
        <v>2047838960</v>
      </c>
      <c r="I31" s="101">
        <f>+I21</f>
        <v>1197527152</v>
      </c>
      <c r="J31" s="101">
        <f t="shared" si="10"/>
        <v>282322096</v>
      </c>
      <c r="K31" s="101">
        <f t="shared" si="10"/>
        <v>632565129</v>
      </c>
      <c r="L31" s="101">
        <f t="shared" si="10"/>
        <v>334934563</v>
      </c>
      <c r="M31" s="101">
        <f t="shared" si="10"/>
        <v>1105689238</v>
      </c>
      <c r="N31" s="101">
        <f t="shared" si="10"/>
        <v>0</v>
      </c>
      <c r="O31" s="101">
        <f t="shared" si="10"/>
        <v>0</v>
      </c>
      <c r="P31" s="101">
        <f t="shared" si="10"/>
        <v>0</v>
      </c>
      <c r="Q31" s="100">
        <f t="shared" si="10"/>
        <v>0</v>
      </c>
      <c r="R31" s="101">
        <f>+R21</f>
        <v>5669211005</v>
      </c>
      <c r="S31" s="105">
        <f>+R31/E31*100</f>
        <v>53.847526732722869</v>
      </c>
    </row>
    <row r="32" spans="1:20" hidden="1" x14ac:dyDescent="0.35">
      <c r="A32" s="99"/>
      <c r="B32" s="99"/>
      <c r="C32" s="100"/>
      <c r="D32" s="100"/>
      <c r="E32" s="101"/>
      <c r="F32" s="115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0"/>
      <c r="R32" s="101"/>
      <c r="S32" s="116"/>
    </row>
    <row r="33" spans="1:21" s="97" customFormat="1" x14ac:dyDescent="0.35">
      <c r="A33" s="114" t="s">
        <v>817</v>
      </c>
      <c r="B33" s="89"/>
      <c r="C33" s="90">
        <f>+C31</f>
        <v>10600582680</v>
      </c>
      <c r="D33" s="90">
        <f t="shared" ref="D33:Q33" si="11">+D31</f>
        <v>72316390</v>
      </c>
      <c r="E33" s="91">
        <f t="shared" si="11"/>
        <v>10528266290</v>
      </c>
      <c r="F33" s="117">
        <f t="shared" si="11"/>
        <v>3756563</v>
      </c>
      <c r="G33" s="91">
        <f t="shared" si="11"/>
        <v>64577304</v>
      </c>
      <c r="H33" s="91">
        <f t="shared" si="11"/>
        <v>2047838960</v>
      </c>
      <c r="I33" s="91">
        <f t="shared" si="11"/>
        <v>1197527152</v>
      </c>
      <c r="J33" s="91">
        <f t="shared" si="11"/>
        <v>282322096</v>
      </c>
      <c r="K33" s="91">
        <f t="shared" si="11"/>
        <v>632565129</v>
      </c>
      <c r="L33" s="91">
        <f t="shared" si="11"/>
        <v>334934563</v>
      </c>
      <c r="M33" s="91">
        <f t="shared" si="11"/>
        <v>1105689238</v>
      </c>
      <c r="N33" s="91">
        <f t="shared" si="11"/>
        <v>0</v>
      </c>
      <c r="O33" s="91">
        <f t="shared" si="11"/>
        <v>0</v>
      </c>
      <c r="P33" s="91">
        <f t="shared" si="11"/>
        <v>0</v>
      </c>
      <c r="Q33" s="90">
        <f t="shared" si="11"/>
        <v>0</v>
      </c>
      <c r="R33" s="94">
        <f>SUM(F33:Q33)</f>
        <v>5669211005</v>
      </c>
      <c r="S33" s="95">
        <f>+R33/E33*100</f>
        <v>53.847526732722869</v>
      </c>
      <c r="T33" s="96"/>
    </row>
    <row r="34" spans="1:21" hidden="1" x14ac:dyDescent="0.35">
      <c r="A34" s="114"/>
      <c r="B34" s="99"/>
      <c r="C34" s="100"/>
      <c r="D34" s="118"/>
      <c r="E34" s="101"/>
      <c r="F34" s="115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0"/>
      <c r="R34" s="104"/>
      <c r="S34" s="116"/>
    </row>
    <row r="35" spans="1:21" x14ac:dyDescent="0.35">
      <c r="A35" s="106" t="s">
        <v>818</v>
      </c>
      <c r="B35" s="119" t="s">
        <v>819</v>
      </c>
      <c r="C35" s="108">
        <f>+C36</f>
        <v>64290372274</v>
      </c>
      <c r="D35" s="108">
        <f>+D36</f>
        <v>733879589</v>
      </c>
      <c r="E35" s="109">
        <f>+C35-D35</f>
        <v>63556492685</v>
      </c>
      <c r="F35" s="110">
        <f>+F36</f>
        <v>2010279828</v>
      </c>
      <c r="G35" s="109">
        <f>+G36</f>
        <v>7237678446</v>
      </c>
      <c r="H35" s="109">
        <f t="shared" ref="H35:R36" si="12">+H36</f>
        <v>16253973491</v>
      </c>
      <c r="I35" s="109">
        <f t="shared" si="12"/>
        <v>9671611760</v>
      </c>
      <c r="J35" s="120">
        <f t="shared" si="12"/>
        <v>5904360101</v>
      </c>
      <c r="K35" s="121">
        <f t="shared" si="12"/>
        <v>3818849746</v>
      </c>
      <c r="L35" s="120">
        <f t="shared" si="12"/>
        <v>4630722167</v>
      </c>
      <c r="M35" s="121">
        <f t="shared" si="12"/>
        <v>2700558593</v>
      </c>
      <c r="N35" s="120">
        <f t="shared" si="12"/>
        <v>0</v>
      </c>
      <c r="O35" s="121">
        <f t="shared" si="12"/>
        <v>0</v>
      </c>
      <c r="P35" s="120">
        <f t="shared" si="12"/>
        <v>0</v>
      </c>
      <c r="Q35" s="108">
        <f t="shared" si="12"/>
        <v>0</v>
      </c>
      <c r="R35" s="109">
        <f t="shared" si="12"/>
        <v>52228034132</v>
      </c>
      <c r="S35" s="122">
        <f t="shared" ref="S35:S38" si="13">+R35/E35*100</f>
        <v>82.175765095870943</v>
      </c>
    </row>
    <row r="36" spans="1:21" ht="16" x14ac:dyDescent="0.4">
      <c r="A36" s="106" t="s">
        <v>820</v>
      </c>
      <c r="B36" s="107" t="s">
        <v>821</v>
      </c>
      <c r="C36" s="108">
        <f>+C37</f>
        <v>64290372274</v>
      </c>
      <c r="D36" s="123">
        <f>+D37</f>
        <v>733879589</v>
      </c>
      <c r="E36" s="109">
        <f>+C36-D36</f>
        <v>63556492685</v>
      </c>
      <c r="F36" s="110">
        <f>+F37</f>
        <v>2010279828</v>
      </c>
      <c r="G36" s="110">
        <f>+G37</f>
        <v>7237678446</v>
      </c>
      <c r="H36" s="109">
        <f t="shared" si="12"/>
        <v>16253973491</v>
      </c>
      <c r="I36" s="109">
        <f t="shared" si="12"/>
        <v>9671611760</v>
      </c>
      <c r="J36" s="120">
        <f t="shared" si="12"/>
        <v>5904360101</v>
      </c>
      <c r="K36" s="121">
        <f t="shared" si="12"/>
        <v>3818849746</v>
      </c>
      <c r="L36" s="120">
        <f t="shared" si="12"/>
        <v>4630722167</v>
      </c>
      <c r="M36" s="121">
        <f t="shared" si="12"/>
        <v>2700558593</v>
      </c>
      <c r="N36" s="120">
        <f t="shared" si="12"/>
        <v>0</v>
      </c>
      <c r="O36" s="121">
        <f t="shared" si="12"/>
        <v>0</v>
      </c>
      <c r="P36" s="120">
        <f t="shared" si="12"/>
        <v>0</v>
      </c>
      <c r="Q36" s="108">
        <f t="shared" si="12"/>
        <v>0</v>
      </c>
      <c r="R36" s="109">
        <f t="shared" si="12"/>
        <v>52228034132</v>
      </c>
      <c r="S36" s="122">
        <f t="shared" si="13"/>
        <v>82.175765095870943</v>
      </c>
      <c r="U36" s="112"/>
    </row>
    <row r="37" spans="1:21" ht="16" x14ac:dyDescent="0.4">
      <c r="A37" s="106" t="s">
        <v>822</v>
      </c>
      <c r="B37" s="107" t="s">
        <v>746</v>
      </c>
      <c r="C37" s="108">
        <v>64290372274</v>
      </c>
      <c r="D37" s="108">
        <f>1+8460018+132283332+195335179+7964803+185160982+204675274</f>
        <v>733879589</v>
      </c>
      <c r="E37" s="109">
        <f>+C37-D37</f>
        <v>63556492685</v>
      </c>
      <c r="F37" s="124">
        <v>2010279828</v>
      </c>
      <c r="G37" s="108">
        <v>7237678446</v>
      </c>
      <c r="H37" s="109">
        <v>16253973491</v>
      </c>
      <c r="I37" s="109">
        <v>9671611760</v>
      </c>
      <c r="J37" s="109">
        <v>5904360101</v>
      </c>
      <c r="K37" s="125">
        <v>3818849746</v>
      </c>
      <c r="L37" s="113">
        <v>4630722167</v>
      </c>
      <c r="M37" s="121">
        <v>2700558593</v>
      </c>
      <c r="N37" s="109"/>
      <c r="O37" s="109"/>
      <c r="P37" s="109"/>
      <c r="Q37" s="108"/>
      <c r="R37" s="111">
        <f>SUM(F37:Q37)</f>
        <v>52228034132</v>
      </c>
      <c r="S37" s="122">
        <f t="shared" si="13"/>
        <v>82.175765095870943</v>
      </c>
    </row>
    <row r="38" spans="1:21" s="97" customFormat="1" x14ac:dyDescent="0.35">
      <c r="A38" s="114" t="s">
        <v>816</v>
      </c>
      <c r="B38" s="89"/>
      <c r="C38" s="90">
        <f>+C35</f>
        <v>64290372274</v>
      </c>
      <c r="D38" s="90">
        <f>+D35</f>
        <v>733879589</v>
      </c>
      <c r="E38" s="91">
        <f t="shared" ref="E38:R38" si="14">+E35</f>
        <v>63556492685</v>
      </c>
      <c r="F38" s="117">
        <f t="shared" si="14"/>
        <v>2010279828</v>
      </c>
      <c r="G38" s="91">
        <f t="shared" si="14"/>
        <v>7237678446</v>
      </c>
      <c r="H38" s="91">
        <f t="shared" si="14"/>
        <v>16253973491</v>
      </c>
      <c r="I38" s="91">
        <f>+I35</f>
        <v>9671611760</v>
      </c>
      <c r="J38" s="126">
        <f t="shared" si="14"/>
        <v>5904360101</v>
      </c>
      <c r="K38" s="127">
        <f t="shared" si="14"/>
        <v>3818849746</v>
      </c>
      <c r="L38" s="126">
        <f t="shared" si="14"/>
        <v>4630722167</v>
      </c>
      <c r="M38" s="127">
        <f t="shared" si="14"/>
        <v>2700558593</v>
      </c>
      <c r="N38" s="126">
        <f t="shared" si="14"/>
        <v>0</v>
      </c>
      <c r="O38" s="126">
        <f t="shared" si="14"/>
        <v>0</v>
      </c>
      <c r="P38" s="126">
        <f t="shared" si="14"/>
        <v>0</v>
      </c>
      <c r="Q38" s="90">
        <f t="shared" si="14"/>
        <v>0</v>
      </c>
      <c r="R38" s="91">
        <f t="shared" si="14"/>
        <v>52228034132</v>
      </c>
      <c r="S38" s="95">
        <f t="shared" si="13"/>
        <v>82.175765095870943</v>
      </c>
      <c r="T38" s="128"/>
    </row>
    <row r="39" spans="1:21" s="97" customFormat="1" hidden="1" x14ac:dyDescent="0.35">
      <c r="A39" s="89"/>
      <c r="B39" s="89"/>
      <c r="C39" s="90"/>
      <c r="D39" s="90"/>
      <c r="E39" s="91"/>
      <c r="F39" s="117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0"/>
      <c r="R39" s="91"/>
      <c r="S39" s="129"/>
      <c r="T39" s="96"/>
    </row>
    <row r="40" spans="1:21" s="97" customFormat="1" x14ac:dyDescent="0.35">
      <c r="A40" s="114" t="s">
        <v>823</v>
      </c>
      <c r="B40" s="89"/>
      <c r="C40" s="90">
        <f>+C38</f>
        <v>64290372274</v>
      </c>
      <c r="D40" s="90">
        <f>+D38</f>
        <v>733879589</v>
      </c>
      <c r="E40" s="91">
        <f>+C40-D40</f>
        <v>63556492685</v>
      </c>
      <c r="F40" s="117">
        <f t="shared" ref="F40:R40" si="15">+F38</f>
        <v>2010279828</v>
      </c>
      <c r="G40" s="91">
        <f t="shared" si="15"/>
        <v>7237678446</v>
      </c>
      <c r="H40" s="91">
        <f t="shared" si="15"/>
        <v>16253973491</v>
      </c>
      <c r="I40" s="91">
        <f t="shared" si="15"/>
        <v>9671611760</v>
      </c>
      <c r="J40" s="91">
        <f t="shared" si="15"/>
        <v>5904360101</v>
      </c>
      <c r="K40" s="91">
        <f t="shared" si="15"/>
        <v>3818849746</v>
      </c>
      <c r="L40" s="91">
        <f t="shared" si="15"/>
        <v>4630722167</v>
      </c>
      <c r="M40" s="91">
        <f t="shared" si="15"/>
        <v>2700558593</v>
      </c>
      <c r="N40" s="91">
        <f t="shared" si="15"/>
        <v>0</v>
      </c>
      <c r="O40" s="91">
        <f t="shared" si="15"/>
        <v>0</v>
      </c>
      <c r="P40" s="91">
        <f t="shared" si="15"/>
        <v>0</v>
      </c>
      <c r="Q40" s="90">
        <f t="shared" si="15"/>
        <v>0</v>
      </c>
      <c r="R40" s="91">
        <f t="shared" si="15"/>
        <v>52228034132</v>
      </c>
      <c r="S40" s="95">
        <f>+R40/E40*100</f>
        <v>82.175765095870943</v>
      </c>
      <c r="T40" s="96"/>
    </row>
    <row r="41" spans="1:21" s="97" customFormat="1" x14ac:dyDescent="0.35">
      <c r="A41" s="114" t="s">
        <v>824</v>
      </c>
      <c r="B41" s="89"/>
      <c r="C41" s="90">
        <f>+C33+C40</f>
        <v>74890954954</v>
      </c>
      <c r="D41" s="90">
        <f>+D33+D40</f>
        <v>806195979</v>
      </c>
      <c r="E41" s="91">
        <f t="shared" ref="E41:H41" si="16">+E33+E40</f>
        <v>74084758975</v>
      </c>
      <c r="F41" s="117">
        <f t="shared" si="16"/>
        <v>2014036391</v>
      </c>
      <c r="G41" s="91">
        <f t="shared" si="16"/>
        <v>7302255750</v>
      </c>
      <c r="H41" s="91">
        <f t="shared" si="16"/>
        <v>18301812451</v>
      </c>
      <c r="I41" s="91">
        <f>+I33+I40</f>
        <v>10869138912</v>
      </c>
      <c r="J41" s="93">
        <f t="shared" ref="J41:K41" si="17">+J33+J40</f>
        <v>6186682197</v>
      </c>
      <c r="K41" s="90">
        <f t="shared" si="17"/>
        <v>4451414875</v>
      </c>
      <c r="L41" s="93">
        <f>+L33+L40</f>
        <v>4965656730</v>
      </c>
      <c r="M41" s="90">
        <f t="shared" ref="M41:R41" si="18">+M33+M40</f>
        <v>3806247831</v>
      </c>
      <c r="N41" s="93">
        <f t="shared" si="18"/>
        <v>0</v>
      </c>
      <c r="O41" s="93">
        <f t="shared" si="18"/>
        <v>0</v>
      </c>
      <c r="P41" s="93">
        <f t="shared" si="18"/>
        <v>0</v>
      </c>
      <c r="Q41" s="90">
        <f t="shared" si="18"/>
        <v>0</v>
      </c>
      <c r="R41" s="91">
        <f t="shared" si="18"/>
        <v>57897245137</v>
      </c>
      <c r="S41" s="95">
        <f>+R41/E41*100</f>
        <v>78.150008096182773</v>
      </c>
      <c r="T41" s="96"/>
    </row>
    <row r="42" spans="1:21" x14ac:dyDescent="0.35">
      <c r="M42" s="76"/>
      <c r="R42" s="130"/>
    </row>
    <row r="43" spans="1:21" x14ac:dyDescent="0.35">
      <c r="R43" s="130"/>
    </row>
    <row r="44" spans="1:21" x14ac:dyDescent="0.35">
      <c r="R44" s="130"/>
    </row>
    <row r="45" spans="1:21" x14ac:dyDescent="0.35">
      <c r="R45" s="130"/>
    </row>
    <row r="46" spans="1:21" x14ac:dyDescent="0.35">
      <c r="R46" s="130"/>
    </row>
    <row r="47" spans="1:21" x14ac:dyDescent="0.35">
      <c r="R47" s="130"/>
    </row>
    <row r="48" spans="1:21" x14ac:dyDescent="0.35">
      <c r="R48" s="130"/>
    </row>
    <row r="49" spans="2:18" x14ac:dyDescent="0.35">
      <c r="B49" s="76"/>
      <c r="C49" s="131"/>
      <c r="D49" s="76"/>
    </row>
    <row r="51" spans="2:18" ht="19.5" customHeight="1" x14ac:dyDescent="0.35">
      <c r="B51" s="132" t="s">
        <v>670</v>
      </c>
      <c r="C51" s="132"/>
      <c r="D51" s="76"/>
      <c r="E51" s="133" t="s">
        <v>671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</row>
    <row r="52" spans="2:18" ht="15.75" customHeight="1" x14ac:dyDescent="0.35">
      <c r="B52" s="134" t="s">
        <v>825</v>
      </c>
      <c r="C52" s="134"/>
      <c r="E52" s="135" t="s">
        <v>826</v>
      </c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085F-B3AE-4CF0-9E6B-0B53BA2F9109}">
  <dimension ref="A1:M197"/>
  <sheetViews>
    <sheetView zoomScale="76" zoomScaleNormal="76" workbookViewId="0">
      <selection activeCell="C15" sqref="C15"/>
    </sheetView>
  </sheetViews>
  <sheetFormatPr baseColWidth="10" defaultRowHeight="12.75" x14ac:dyDescent="0.25"/>
  <cols>
    <col min="1" max="1" width="7.54296875" bestFit="1" customWidth="1"/>
    <col min="2" max="2" width="25.453125" bestFit="1" customWidth="1"/>
    <col min="3" max="3" width="43.6328125" bestFit="1" customWidth="1"/>
    <col min="4" max="4" width="16.90625" bestFit="1" customWidth="1"/>
    <col min="5" max="5" width="14.26953125" bestFit="1" customWidth="1"/>
    <col min="6" max="6" width="20.54296875" bestFit="1" customWidth="1"/>
    <col min="7" max="7" width="15.1796875" bestFit="1" customWidth="1"/>
    <col min="8" max="8" width="18.54296875" bestFit="1" customWidth="1"/>
    <col min="9" max="9" width="23.90625" bestFit="1" customWidth="1"/>
    <col min="10" max="10" width="19.36328125" bestFit="1" customWidth="1"/>
    <col min="11" max="11" width="24.81640625" bestFit="1" customWidth="1"/>
    <col min="12" max="12" width="15.36328125" bestFit="1" customWidth="1"/>
    <col min="13" max="13" width="19.36328125" bestFit="1" customWidth="1"/>
  </cols>
  <sheetData>
    <row r="1" spans="1:13" ht="12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9</v>
      </c>
    </row>
    <row r="2" spans="1:13" ht="12.5" x14ac:dyDescent="0.25">
      <c r="A2" s="1" t="s">
        <v>12</v>
      </c>
      <c r="B2" s="1" t="s">
        <v>13</v>
      </c>
      <c r="C2" s="1" t="s">
        <v>14</v>
      </c>
      <c r="D2" s="3">
        <v>74890954954</v>
      </c>
      <c r="E2" s="3">
        <v>-204675274</v>
      </c>
      <c r="F2" s="3">
        <v>-806195979</v>
      </c>
      <c r="G2" s="3">
        <v>74084758975</v>
      </c>
      <c r="H2" s="3">
        <v>3806247831</v>
      </c>
      <c r="I2" s="3">
        <v>57897245137</v>
      </c>
      <c r="J2" s="4">
        <v>78.150000000000006</v>
      </c>
      <c r="K2" s="3">
        <v>16187513838</v>
      </c>
      <c r="L2" s="1"/>
      <c r="M2" s="4">
        <v>0</v>
      </c>
    </row>
    <row r="3" spans="1:13" ht="12.5" x14ac:dyDescent="0.25">
      <c r="A3" s="1" t="s">
        <v>12</v>
      </c>
      <c r="B3" s="1" t="s">
        <v>15</v>
      </c>
      <c r="C3" s="1" t="s">
        <v>16</v>
      </c>
      <c r="D3" s="3">
        <v>74890954954</v>
      </c>
      <c r="E3" s="3">
        <v>-204675274</v>
      </c>
      <c r="F3" s="3">
        <v>-806195979</v>
      </c>
      <c r="G3" s="3">
        <v>74084758975</v>
      </c>
      <c r="H3" s="3">
        <v>3806247831</v>
      </c>
      <c r="I3" s="3">
        <v>57897245137</v>
      </c>
      <c r="J3" s="4">
        <v>78.150000000000006</v>
      </c>
      <c r="K3" s="3">
        <v>16187513838</v>
      </c>
      <c r="L3" s="1" t="s">
        <v>17</v>
      </c>
      <c r="M3" s="4">
        <v>0</v>
      </c>
    </row>
    <row r="4" spans="1:13" ht="12.5" x14ac:dyDescent="0.25">
      <c r="A4" s="1" t="s">
        <v>12</v>
      </c>
      <c r="B4" s="1" t="s">
        <v>18</v>
      </c>
      <c r="C4" s="1" t="s">
        <v>19</v>
      </c>
      <c r="D4" s="3">
        <v>5776198110</v>
      </c>
      <c r="E4" s="3">
        <v>0</v>
      </c>
      <c r="F4" s="3">
        <v>-61807635</v>
      </c>
      <c r="G4" s="3">
        <v>5714390475</v>
      </c>
      <c r="H4" s="3">
        <v>92844020</v>
      </c>
      <c r="I4" s="3">
        <v>3641377154</v>
      </c>
      <c r="J4" s="4">
        <v>63.72</v>
      </c>
      <c r="K4" s="3">
        <v>2073013321</v>
      </c>
      <c r="L4" s="1" t="s">
        <v>17</v>
      </c>
      <c r="M4" s="4">
        <v>0</v>
      </c>
    </row>
    <row r="5" spans="1:13" ht="12.5" x14ac:dyDescent="0.25">
      <c r="A5" s="1" t="s">
        <v>12</v>
      </c>
      <c r="B5" s="1" t="s">
        <v>20</v>
      </c>
      <c r="C5" s="1" t="s">
        <v>21</v>
      </c>
      <c r="D5" s="3">
        <v>10423349</v>
      </c>
      <c r="E5" s="3">
        <v>0</v>
      </c>
      <c r="F5" s="3">
        <v>-268220</v>
      </c>
      <c r="G5" s="3">
        <v>10155129</v>
      </c>
      <c r="H5" s="3">
        <v>0</v>
      </c>
      <c r="I5" s="3">
        <v>10155129</v>
      </c>
      <c r="J5" s="4">
        <v>100</v>
      </c>
      <c r="K5" s="3">
        <v>0</v>
      </c>
      <c r="L5" s="1" t="s">
        <v>17</v>
      </c>
      <c r="M5" s="4">
        <v>0</v>
      </c>
    </row>
    <row r="6" spans="1:13" ht="12.5" x14ac:dyDescent="0.25">
      <c r="A6" s="1" t="s">
        <v>12</v>
      </c>
      <c r="B6" s="1" t="s">
        <v>22</v>
      </c>
      <c r="C6" s="1" t="s">
        <v>23</v>
      </c>
      <c r="D6" s="3">
        <v>10234555</v>
      </c>
      <c r="E6" s="3">
        <v>0</v>
      </c>
      <c r="F6" s="3">
        <v>-79426</v>
      </c>
      <c r="G6" s="3">
        <v>10155129</v>
      </c>
      <c r="H6" s="3">
        <v>0</v>
      </c>
      <c r="I6" s="3">
        <v>10155129</v>
      </c>
      <c r="J6" s="4">
        <v>100</v>
      </c>
      <c r="K6" s="3">
        <v>0</v>
      </c>
      <c r="L6" s="1" t="s">
        <v>17</v>
      </c>
      <c r="M6" s="4">
        <v>0</v>
      </c>
    </row>
    <row r="7" spans="1:13" ht="12.5" x14ac:dyDescent="0.25">
      <c r="A7" s="1" t="s">
        <v>12</v>
      </c>
      <c r="B7" s="1" t="s">
        <v>24</v>
      </c>
      <c r="C7" s="1" t="s">
        <v>25</v>
      </c>
      <c r="D7" s="3">
        <v>10155132</v>
      </c>
      <c r="E7" s="3">
        <v>0</v>
      </c>
      <c r="F7" s="3">
        <v>-3</v>
      </c>
      <c r="G7" s="3">
        <v>10155129</v>
      </c>
      <c r="H7" s="3">
        <v>0</v>
      </c>
      <c r="I7" s="3">
        <v>10155129</v>
      </c>
      <c r="J7" s="4">
        <v>100</v>
      </c>
      <c r="K7" s="3">
        <v>0</v>
      </c>
      <c r="L7" s="1" t="s">
        <v>17</v>
      </c>
      <c r="M7" s="4">
        <v>0</v>
      </c>
    </row>
    <row r="8" spans="1:13" ht="12.5" x14ac:dyDescent="0.25">
      <c r="A8" s="1" t="s">
        <v>12</v>
      </c>
      <c r="B8" s="1" t="s">
        <v>26</v>
      </c>
      <c r="C8" s="1" t="s">
        <v>27</v>
      </c>
      <c r="D8" s="3">
        <v>10155132</v>
      </c>
      <c r="E8" s="3">
        <v>0</v>
      </c>
      <c r="F8" s="3">
        <v>-3</v>
      </c>
      <c r="G8" s="3">
        <v>10155129</v>
      </c>
      <c r="H8" s="3">
        <v>0</v>
      </c>
      <c r="I8" s="3">
        <v>10155129</v>
      </c>
      <c r="J8" s="4">
        <v>100</v>
      </c>
      <c r="K8" s="3">
        <v>0</v>
      </c>
      <c r="L8" s="1" t="s">
        <v>17</v>
      </c>
      <c r="M8" s="4">
        <v>0</v>
      </c>
    </row>
    <row r="9" spans="1:13" ht="12.5" x14ac:dyDescent="0.25">
      <c r="A9" s="1" t="s">
        <v>12</v>
      </c>
      <c r="B9" s="1" t="s">
        <v>28</v>
      </c>
      <c r="C9" s="1" t="s">
        <v>29</v>
      </c>
      <c r="D9" s="3">
        <v>7545332</v>
      </c>
      <c r="E9" s="3">
        <v>0</v>
      </c>
      <c r="F9" s="3">
        <v>-3</v>
      </c>
      <c r="G9" s="3">
        <v>7545329</v>
      </c>
      <c r="H9" s="3">
        <v>0</v>
      </c>
      <c r="I9" s="3">
        <v>7545329</v>
      </c>
      <c r="J9" s="4">
        <v>100</v>
      </c>
      <c r="K9" s="3">
        <v>0</v>
      </c>
      <c r="L9" s="1" t="s">
        <v>17</v>
      </c>
      <c r="M9" s="4">
        <v>0</v>
      </c>
    </row>
    <row r="10" spans="1:13" ht="12.5" x14ac:dyDescent="0.25">
      <c r="A10" s="1" t="s">
        <v>12</v>
      </c>
      <c r="B10" s="1" t="s">
        <v>30</v>
      </c>
      <c r="C10" s="1" t="s">
        <v>31</v>
      </c>
      <c r="D10" s="3">
        <v>2609800</v>
      </c>
      <c r="E10" s="3">
        <v>0</v>
      </c>
      <c r="F10" s="3">
        <v>0</v>
      </c>
      <c r="G10" s="3">
        <v>2609800</v>
      </c>
      <c r="H10" s="3">
        <v>0</v>
      </c>
      <c r="I10" s="3">
        <v>2609800</v>
      </c>
      <c r="J10" s="4">
        <v>100</v>
      </c>
      <c r="K10" s="3">
        <v>0</v>
      </c>
      <c r="L10" s="1" t="s">
        <v>17</v>
      </c>
      <c r="M10" s="4">
        <v>0</v>
      </c>
    </row>
    <row r="11" spans="1:13" ht="12.5" x14ac:dyDescent="0.25">
      <c r="A11" s="1" t="s">
        <v>12</v>
      </c>
      <c r="B11" s="1" t="s">
        <v>32</v>
      </c>
      <c r="C11" s="1" t="s">
        <v>33</v>
      </c>
      <c r="D11" s="3">
        <v>1602</v>
      </c>
      <c r="E11" s="3">
        <v>0</v>
      </c>
      <c r="F11" s="3">
        <v>-1602</v>
      </c>
      <c r="G11" s="3">
        <v>0</v>
      </c>
      <c r="H11" s="3">
        <v>0</v>
      </c>
      <c r="I11" s="3">
        <v>0</v>
      </c>
      <c r="J11" s="4">
        <v>0</v>
      </c>
      <c r="K11" s="3">
        <v>0</v>
      </c>
      <c r="L11" s="1" t="s">
        <v>17</v>
      </c>
      <c r="M11" s="4">
        <v>0</v>
      </c>
    </row>
    <row r="12" spans="1:13" ht="12.5" x14ac:dyDescent="0.25">
      <c r="A12" s="1" t="s">
        <v>12</v>
      </c>
      <c r="B12" s="1" t="s">
        <v>34</v>
      </c>
      <c r="C12" s="1" t="s">
        <v>35</v>
      </c>
      <c r="D12" s="3">
        <v>1271</v>
      </c>
      <c r="E12" s="3">
        <v>0</v>
      </c>
      <c r="F12" s="3">
        <v>-1271</v>
      </c>
      <c r="G12" s="3">
        <v>0</v>
      </c>
      <c r="H12" s="3">
        <v>0</v>
      </c>
      <c r="I12" s="3">
        <v>0</v>
      </c>
      <c r="J12" s="4">
        <v>0</v>
      </c>
      <c r="K12" s="3">
        <v>0</v>
      </c>
      <c r="L12" s="1" t="s">
        <v>17</v>
      </c>
      <c r="M12" s="4">
        <v>0</v>
      </c>
    </row>
    <row r="13" spans="1:13" ht="12.5" x14ac:dyDescent="0.25">
      <c r="A13" s="1" t="s">
        <v>12</v>
      </c>
      <c r="B13" s="1" t="s">
        <v>36</v>
      </c>
      <c r="C13" s="1" t="s">
        <v>37</v>
      </c>
      <c r="D13" s="3">
        <v>1271</v>
      </c>
      <c r="E13" s="3">
        <v>0</v>
      </c>
      <c r="F13" s="3">
        <v>-1271</v>
      </c>
      <c r="G13" s="3">
        <v>0</v>
      </c>
      <c r="H13" s="3">
        <v>0</v>
      </c>
      <c r="I13" s="3">
        <v>0</v>
      </c>
      <c r="J13" s="4">
        <v>0</v>
      </c>
      <c r="K13" s="3">
        <v>0</v>
      </c>
      <c r="L13" s="1" t="s">
        <v>17</v>
      </c>
      <c r="M13" s="4">
        <v>0</v>
      </c>
    </row>
    <row r="14" spans="1:13" ht="12.5" x14ac:dyDescent="0.25">
      <c r="A14" s="1" t="s">
        <v>12</v>
      </c>
      <c r="B14" s="1" t="s">
        <v>38</v>
      </c>
      <c r="C14" s="1" t="s">
        <v>39</v>
      </c>
      <c r="D14" s="3">
        <v>331</v>
      </c>
      <c r="E14" s="3">
        <v>0</v>
      </c>
      <c r="F14" s="3">
        <v>-331</v>
      </c>
      <c r="G14" s="3">
        <v>0</v>
      </c>
      <c r="H14" s="3">
        <v>0</v>
      </c>
      <c r="I14" s="3">
        <v>0</v>
      </c>
      <c r="J14" s="4">
        <v>0</v>
      </c>
      <c r="K14" s="3">
        <v>0</v>
      </c>
      <c r="L14" s="1" t="s">
        <v>17</v>
      </c>
      <c r="M14" s="4">
        <v>0</v>
      </c>
    </row>
    <row r="15" spans="1:13" ht="12.5" x14ac:dyDescent="0.25">
      <c r="A15" s="1" t="s">
        <v>12</v>
      </c>
      <c r="B15" s="1" t="s">
        <v>40</v>
      </c>
      <c r="C15" s="1" t="s">
        <v>41</v>
      </c>
      <c r="D15" s="3">
        <v>331</v>
      </c>
      <c r="E15" s="3">
        <v>0</v>
      </c>
      <c r="F15" s="3">
        <v>-331</v>
      </c>
      <c r="G15" s="3">
        <v>0</v>
      </c>
      <c r="H15" s="3">
        <v>0</v>
      </c>
      <c r="I15" s="3">
        <v>0</v>
      </c>
      <c r="J15" s="4">
        <v>0</v>
      </c>
      <c r="K15" s="3">
        <v>0</v>
      </c>
      <c r="L15" s="1" t="s">
        <v>17</v>
      </c>
      <c r="M15" s="4">
        <v>0</v>
      </c>
    </row>
    <row r="16" spans="1:13" ht="12.5" x14ac:dyDescent="0.25">
      <c r="A16" s="1" t="s">
        <v>12</v>
      </c>
      <c r="B16" s="1" t="s">
        <v>42</v>
      </c>
      <c r="C16" s="1" t="s">
        <v>43</v>
      </c>
      <c r="D16" s="3">
        <v>77821</v>
      </c>
      <c r="E16" s="3">
        <v>0</v>
      </c>
      <c r="F16" s="3">
        <v>-77821</v>
      </c>
      <c r="G16" s="3">
        <v>0</v>
      </c>
      <c r="H16" s="3">
        <v>0</v>
      </c>
      <c r="I16" s="3">
        <v>0</v>
      </c>
      <c r="J16" s="4">
        <v>0</v>
      </c>
      <c r="K16" s="3">
        <v>0</v>
      </c>
      <c r="L16" s="1" t="s">
        <v>17</v>
      </c>
      <c r="M16" s="4">
        <v>0</v>
      </c>
    </row>
    <row r="17" spans="1:13" ht="12.5" x14ac:dyDescent="0.25">
      <c r="A17" s="1" t="s">
        <v>12</v>
      </c>
      <c r="B17" s="1" t="s">
        <v>44</v>
      </c>
      <c r="C17" s="1" t="s">
        <v>45</v>
      </c>
      <c r="D17" s="3">
        <v>77821</v>
      </c>
      <c r="E17" s="3">
        <v>0</v>
      </c>
      <c r="F17" s="3">
        <v>-77821</v>
      </c>
      <c r="G17" s="3">
        <v>0</v>
      </c>
      <c r="H17" s="3">
        <v>0</v>
      </c>
      <c r="I17" s="3">
        <v>0</v>
      </c>
      <c r="J17" s="4">
        <v>0</v>
      </c>
      <c r="K17" s="3">
        <v>0</v>
      </c>
      <c r="L17" s="1" t="s">
        <v>17</v>
      </c>
      <c r="M17" s="4">
        <v>0</v>
      </c>
    </row>
    <row r="18" spans="1:13" ht="12.5" x14ac:dyDescent="0.25">
      <c r="A18" s="1" t="s">
        <v>12</v>
      </c>
      <c r="B18" s="1" t="s">
        <v>46</v>
      </c>
      <c r="C18" s="1" t="s">
        <v>47</v>
      </c>
      <c r="D18" s="3">
        <v>77821</v>
      </c>
      <c r="E18" s="3">
        <v>0</v>
      </c>
      <c r="F18" s="3">
        <v>-77821</v>
      </c>
      <c r="G18" s="3">
        <v>0</v>
      </c>
      <c r="H18" s="3">
        <v>0</v>
      </c>
      <c r="I18" s="3">
        <v>0</v>
      </c>
      <c r="J18" s="4">
        <v>0</v>
      </c>
      <c r="K18" s="3">
        <v>0</v>
      </c>
      <c r="L18" s="1" t="s">
        <v>17</v>
      </c>
      <c r="M18" s="4">
        <v>0</v>
      </c>
    </row>
    <row r="19" spans="1:13" ht="12.5" x14ac:dyDescent="0.25">
      <c r="A19" s="1" t="s">
        <v>12</v>
      </c>
      <c r="B19" s="1" t="s">
        <v>48</v>
      </c>
      <c r="C19" s="1" t="s">
        <v>49</v>
      </c>
      <c r="D19" s="3">
        <v>188794</v>
      </c>
      <c r="E19" s="3">
        <v>0</v>
      </c>
      <c r="F19" s="3">
        <v>-188794</v>
      </c>
      <c r="G19" s="3">
        <v>0</v>
      </c>
      <c r="H19" s="3">
        <v>0</v>
      </c>
      <c r="I19" s="3">
        <v>0</v>
      </c>
      <c r="J19" s="4">
        <v>0</v>
      </c>
      <c r="K19" s="3">
        <v>0</v>
      </c>
      <c r="L19" s="1" t="s">
        <v>17</v>
      </c>
      <c r="M19" s="4">
        <v>0</v>
      </c>
    </row>
    <row r="20" spans="1:13" ht="12.5" x14ac:dyDescent="0.25">
      <c r="A20" s="1" t="s">
        <v>12</v>
      </c>
      <c r="B20" s="1" t="s">
        <v>50</v>
      </c>
      <c r="C20" s="1" t="s">
        <v>25</v>
      </c>
      <c r="D20" s="3">
        <v>188644</v>
      </c>
      <c r="E20" s="3">
        <v>0</v>
      </c>
      <c r="F20" s="3">
        <v>-188644</v>
      </c>
      <c r="G20" s="3">
        <v>0</v>
      </c>
      <c r="H20" s="3">
        <v>0</v>
      </c>
      <c r="I20" s="3">
        <v>0</v>
      </c>
      <c r="J20" s="4">
        <v>0</v>
      </c>
      <c r="K20" s="3">
        <v>0</v>
      </c>
      <c r="L20" s="1" t="s">
        <v>17</v>
      </c>
      <c r="M20" s="4">
        <v>0</v>
      </c>
    </row>
    <row r="21" spans="1:13" ht="12.5" x14ac:dyDescent="0.25">
      <c r="A21" s="1" t="s">
        <v>12</v>
      </c>
      <c r="B21" s="1" t="s">
        <v>51</v>
      </c>
      <c r="C21" s="1" t="s">
        <v>27</v>
      </c>
      <c r="D21" s="3">
        <v>188644</v>
      </c>
      <c r="E21" s="3">
        <v>0</v>
      </c>
      <c r="F21" s="3">
        <v>-188644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1" t="s">
        <v>17</v>
      </c>
      <c r="M21" s="4">
        <v>0</v>
      </c>
    </row>
    <row r="22" spans="1:13" ht="12.5" x14ac:dyDescent="0.25">
      <c r="A22" s="1" t="s">
        <v>12</v>
      </c>
      <c r="B22" s="1" t="s">
        <v>52</v>
      </c>
      <c r="C22" s="1" t="s">
        <v>29</v>
      </c>
      <c r="D22" s="3">
        <v>158836</v>
      </c>
      <c r="E22" s="3">
        <v>0</v>
      </c>
      <c r="F22" s="3">
        <v>-158836</v>
      </c>
      <c r="G22" s="3">
        <v>0</v>
      </c>
      <c r="H22" s="3">
        <v>0</v>
      </c>
      <c r="I22" s="3">
        <v>0</v>
      </c>
      <c r="J22" s="4">
        <v>0</v>
      </c>
      <c r="K22" s="3">
        <v>0</v>
      </c>
      <c r="L22" s="1" t="s">
        <v>17</v>
      </c>
      <c r="M22" s="4">
        <v>0</v>
      </c>
    </row>
    <row r="23" spans="1:13" ht="12.5" x14ac:dyDescent="0.25">
      <c r="A23" s="1" t="s">
        <v>12</v>
      </c>
      <c r="B23" s="1" t="s">
        <v>53</v>
      </c>
      <c r="C23" s="1" t="s">
        <v>45</v>
      </c>
      <c r="D23" s="3">
        <v>29808</v>
      </c>
      <c r="E23" s="3">
        <v>0</v>
      </c>
      <c r="F23" s="3">
        <v>-29808</v>
      </c>
      <c r="G23" s="3">
        <v>0</v>
      </c>
      <c r="H23" s="3">
        <v>0</v>
      </c>
      <c r="I23" s="3">
        <v>0</v>
      </c>
      <c r="J23" s="4">
        <v>0</v>
      </c>
      <c r="K23" s="3">
        <v>0</v>
      </c>
      <c r="L23" s="1" t="s">
        <v>17</v>
      </c>
      <c r="M23" s="4">
        <v>0</v>
      </c>
    </row>
    <row r="24" spans="1:13" ht="12.5" x14ac:dyDescent="0.25">
      <c r="A24" s="1" t="s">
        <v>12</v>
      </c>
      <c r="B24" s="1" t="s">
        <v>54</v>
      </c>
      <c r="C24" s="1" t="s">
        <v>55</v>
      </c>
      <c r="D24" s="3">
        <v>29808</v>
      </c>
      <c r="E24" s="3">
        <v>0</v>
      </c>
      <c r="F24" s="3">
        <v>-29808</v>
      </c>
      <c r="G24" s="3">
        <v>0</v>
      </c>
      <c r="H24" s="3">
        <v>0</v>
      </c>
      <c r="I24" s="3">
        <v>0</v>
      </c>
      <c r="J24" s="4">
        <v>0</v>
      </c>
      <c r="K24" s="3">
        <v>0</v>
      </c>
      <c r="L24" s="1" t="s">
        <v>17</v>
      </c>
      <c r="M24" s="4">
        <v>0</v>
      </c>
    </row>
    <row r="25" spans="1:13" ht="12.5" x14ac:dyDescent="0.25">
      <c r="A25" s="1" t="s">
        <v>12</v>
      </c>
      <c r="B25" s="1" t="s">
        <v>56</v>
      </c>
      <c r="C25" s="1" t="s">
        <v>33</v>
      </c>
      <c r="D25" s="3">
        <v>150</v>
      </c>
      <c r="E25" s="3">
        <v>0</v>
      </c>
      <c r="F25" s="3">
        <v>-150</v>
      </c>
      <c r="G25" s="3">
        <v>0</v>
      </c>
      <c r="H25" s="3">
        <v>0</v>
      </c>
      <c r="I25" s="3">
        <v>0</v>
      </c>
      <c r="J25" s="4">
        <v>0</v>
      </c>
      <c r="K25" s="3">
        <v>0</v>
      </c>
      <c r="L25" s="1" t="s">
        <v>17</v>
      </c>
      <c r="M25" s="4">
        <v>0</v>
      </c>
    </row>
    <row r="26" spans="1:13" ht="12.5" x14ac:dyDescent="0.25">
      <c r="A26" s="1" t="s">
        <v>12</v>
      </c>
      <c r="B26" s="1" t="s">
        <v>57</v>
      </c>
      <c r="C26" s="1" t="s">
        <v>35</v>
      </c>
      <c r="D26" s="3">
        <v>150</v>
      </c>
      <c r="E26" s="3">
        <v>0</v>
      </c>
      <c r="F26" s="3">
        <v>-150</v>
      </c>
      <c r="G26" s="3">
        <v>0</v>
      </c>
      <c r="H26" s="3">
        <v>0</v>
      </c>
      <c r="I26" s="3">
        <v>0</v>
      </c>
      <c r="J26" s="4">
        <v>0</v>
      </c>
      <c r="K26" s="3">
        <v>0</v>
      </c>
      <c r="L26" s="1" t="s">
        <v>17</v>
      </c>
      <c r="M26" s="4">
        <v>0</v>
      </c>
    </row>
    <row r="27" spans="1:13" ht="12.5" x14ac:dyDescent="0.25">
      <c r="A27" s="1" t="s">
        <v>12</v>
      </c>
      <c r="B27" s="1" t="s">
        <v>58</v>
      </c>
      <c r="C27" s="1" t="s">
        <v>59</v>
      </c>
      <c r="D27" s="3">
        <v>150</v>
      </c>
      <c r="E27" s="3">
        <v>0</v>
      </c>
      <c r="F27" s="3">
        <v>-150</v>
      </c>
      <c r="G27" s="3">
        <v>0</v>
      </c>
      <c r="H27" s="3">
        <v>0</v>
      </c>
      <c r="I27" s="3">
        <v>0</v>
      </c>
      <c r="J27" s="4">
        <v>0</v>
      </c>
      <c r="K27" s="3">
        <v>0</v>
      </c>
      <c r="L27" s="1" t="s">
        <v>17</v>
      </c>
      <c r="M27" s="4">
        <v>0</v>
      </c>
    </row>
    <row r="28" spans="1:13" ht="12.5" x14ac:dyDescent="0.25">
      <c r="A28" s="1" t="s">
        <v>12</v>
      </c>
      <c r="B28" s="1" t="s">
        <v>60</v>
      </c>
      <c r="C28" s="1" t="s">
        <v>61</v>
      </c>
      <c r="D28" s="3">
        <v>3506251791</v>
      </c>
      <c r="E28" s="3">
        <v>0</v>
      </c>
      <c r="F28" s="3">
        <v>-61539415</v>
      </c>
      <c r="G28" s="3">
        <v>3444712376</v>
      </c>
      <c r="H28" s="3">
        <v>92844020</v>
      </c>
      <c r="I28" s="3">
        <v>2614491915</v>
      </c>
      <c r="J28" s="4">
        <v>75.900000000000006</v>
      </c>
      <c r="K28" s="3">
        <v>830220461</v>
      </c>
      <c r="L28" s="1" t="s">
        <v>17</v>
      </c>
      <c r="M28" s="4">
        <v>0</v>
      </c>
    </row>
    <row r="29" spans="1:13" ht="12.5" x14ac:dyDescent="0.25">
      <c r="A29" s="1" t="s">
        <v>12</v>
      </c>
      <c r="B29" s="1" t="s">
        <v>62</v>
      </c>
      <c r="C29" s="1" t="s">
        <v>63</v>
      </c>
      <c r="D29" s="3">
        <v>3506251791</v>
      </c>
      <c r="E29" s="3">
        <v>0</v>
      </c>
      <c r="F29" s="3">
        <v>-61539415</v>
      </c>
      <c r="G29" s="3">
        <v>3444712376</v>
      </c>
      <c r="H29" s="3">
        <v>92844020</v>
      </c>
      <c r="I29" s="3">
        <v>2614491915</v>
      </c>
      <c r="J29" s="4">
        <v>75.900000000000006</v>
      </c>
      <c r="K29" s="3">
        <v>830220461</v>
      </c>
      <c r="L29" s="1" t="s">
        <v>17</v>
      </c>
      <c r="M29" s="4">
        <v>0</v>
      </c>
    </row>
    <row r="30" spans="1:13" ht="12.5" x14ac:dyDescent="0.25">
      <c r="A30" s="1" t="s">
        <v>12</v>
      </c>
      <c r="B30" s="1" t="s">
        <v>64</v>
      </c>
      <c r="C30" s="1" t="s">
        <v>65</v>
      </c>
      <c r="D30" s="3">
        <v>53612630</v>
      </c>
      <c r="E30" s="3">
        <v>0</v>
      </c>
      <c r="F30" s="3">
        <v>-1173612</v>
      </c>
      <c r="G30" s="3">
        <v>52439018</v>
      </c>
      <c r="H30" s="3">
        <v>0</v>
      </c>
      <c r="I30" s="3">
        <v>44552773</v>
      </c>
      <c r="J30" s="4">
        <v>84.96</v>
      </c>
      <c r="K30" s="3">
        <v>7886245</v>
      </c>
      <c r="L30" s="1" t="s">
        <v>17</v>
      </c>
      <c r="M30" s="4">
        <v>0</v>
      </c>
    </row>
    <row r="31" spans="1:13" ht="12.5" x14ac:dyDescent="0.25">
      <c r="A31" s="1" t="s">
        <v>12</v>
      </c>
      <c r="B31" s="1" t="s">
        <v>66</v>
      </c>
      <c r="C31" s="1" t="s">
        <v>67</v>
      </c>
      <c r="D31" s="3">
        <v>12997688</v>
      </c>
      <c r="E31" s="3">
        <v>0</v>
      </c>
      <c r="F31" s="3">
        <v>0</v>
      </c>
      <c r="G31" s="3">
        <v>12997688</v>
      </c>
      <c r="H31" s="3">
        <v>0</v>
      </c>
      <c r="I31" s="3">
        <v>12997688</v>
      </c>
      <c r="J31" s="4">
        <v>100</v>
      </c>
      <c r="K31" s="3">
        <v>0</v>
      </c>
      <c r="L31" s="1" t="s">
        <v>17</v>
      </c>
      <c r="M31" s="4">
        <v>0</v>
      </c>
    </row>
    <row r="32" spans="1:13" ht="12.5" x14ac:dyDescent="0.25">
      <c r="A32" s="1" t="s">
        <v>12</v>
      </c>
      <c r="B32" s="1" t="s">
        <v>68</v>
      </c>
      <c r="C32" s="1" t="s">
        <v>69</v>
      </c>
      <c r="D32" s="3">
        <v>8818370</v>
      </c>
      <c r="E32" s="3">
        <v>0</v>
      </c>
      <c r="F32" s="3">
        <v>0</v>
      </c>
      <c r="G32" s="3">
        <v>8818370</v>
      </c>
      <c r="H32" s="3">
        <v>0</v>
      </c>
      <c r="I32" s="3">
        <v>8818370</v>
      </c>
      <c r="J32" s="4">
        <v>100</v>
      </c>
      <c r="K32" s="3">
        <v>0</v>
      </c>
      <c r="L32" s="1" t="s">
        <v>17</v>
      </c>
      <c r="M32" s="4">
        <v>0</v>
      </c>
    </row>
    <row r="33" spans="1:13" ht="12.5" x14ac:dyDescent="0.25">
      <c r="A33" s="1" t="s">
        <v>12</v>
      </c>
      <c r="B33" s="1" t="s">
        <v>70</v>
      </c>
      <c r="C33" s="1" t="s">
        <v>71</v>
      </c>
      <c r="D33" s="3">
        <v>3607515</v>
      </c>
      <c r="E33" s="3">
        <v>0</v>
      </c>
      <c r="F33" s="3">
        <v>0</v>
      </c>
      <c r="G33" s="3">
        <v>3607515</v>
      </c>
      <c r="H33" s="3">
        <v>0</v>
      </c>
      <c r="I33" s="3">
        <v>3607515</v>
      </c>
      <c r="J33" s="4">
        <v>100</v>
      </c>
      <c r="K33" s="3">
        <v>0</v>
      </c>
      <c r="L33" s="1" t="s">
        <v>17</v>
      </c>
      <c r="M33" s="4">
        <v>0</v>
      </c>
    </row>
    <row r="34" spans="1:13" ht="12.5" x14ac:dyDescent="0.25">
      <c r="A34" s="1" t="s">
        <v>12</v>
      </c>
      <c r="B34" s="1" t="s">
        <v>72</v>
      </c>
      <c r="C34" s="1" t="s">
        <v>73</v>
      </c>
      <c r="D34" s="3">
        <v>5210855</v>
      </c>
      <c r="E34" s="3">
        <v>0</v>
      </c>
      <c r="F34" s="3">
        <v>0</v>
      </c>
      <c r="G34" s="3">
        <v>5210855</v>
      </c>
      <c r="H34" s="3">
        <v>0</v>
      </c>
      <c r="I34" s="3">
        <v>5210855</v>
      </c>
      <c r="J34" s="4">
        <v>100</v>
      </c>
      <c r="K34" s="3">
        <v>0</v>
      </c>
      <c r="L34" s="1" t="s">
        <v>17</v>
      </c>
      <c r="M34" s="4">
        <v>0</v>
      </c>
    </row>
    <row r="35" spans="1:13" ht="12.5" x14ac:dyDescent="0.25">
      <c r="A35" s="1" t="s">
        <v>12</v>
      </c>
      <c r="B35" s="1" t="s">
        <v>74</v>
      </c>
      <c r="C35" s="1" t="s">
        <v>75</v>
      </c>
      <c r="D35" s="3">
        <v>4179318</v>
      </c>
      <c r="E35" s="3">
        <v>0</v>
      </c>
      <c r="F35" s="3">
        <v>0</v>
      </c>
      <c r="G35" s="3">
        <v>4179318</v>
      </c>
      <c r="H35" s="3">
        <v>0</v>
      </c>
      <c r="I35" s="3">
        <v>4179318</v>
      </c>
      <c r="J35" s="4">
        <v>100</v>
      </c>
      <c r="K35" s="3">
        <v>0</v>
      </c>
      <c r="L35" s="1" t="s">
        <v>17</v>
      </c>
      <c r="M35" s="4">
        <v>0</v>
      </c>
    </row>
    <row r="36" spans="1:13" ht="12.5" x14ac:dyDescent="0.25">
      <c r="A36" s="1" t="s">
        <v>12</v>
      </c>
      <c r="B36" s="1" t="s">
        <v>76</v>
      </c>
      <c r="C36" s="1" t="s">
        <v>77</v>
      </c>
      <c r="D36" s="3">
        <v>1709721</v>
      </c>
      <c r="E36" s="3">
        <v>0</v>
      </c>
      <c r="F36" s="3">
        <v>0</v>
      </c>
      <c r="G36" s="3">
        <v>1709721</v>
      </c>
      <c r="H36" s="3">
        <v>0</v>
      </c>
      <c r="I36" s="3">
        <v>1709721</v>
      </c>
      <c r="J36" s="4">
        <v>100</v>
      </c>
      <c r="K36" s="3">
        <v>0</v>
      </c>
      <c r="L36" s="1" t="s">
        <v>17</v>
      </c>
      <c r="M36" s="4">
        <v>0</v>
      </c>
    </row>
    <row r="37" spans="1:13" ht="12.5" x14ac:dyDescent="0.25">
      <c r="A37" s="1" t="s">
        <v>12</v>
      </c>
      <c r="B37" s="1" t="s">
        <v>78</v>
      </c>
      <c r="C37" s="1" t="s">
        <v>79</v>
      </c>
      <c r="D37" s="3">
        <v>2469597</v>
      </c>
      <c r="E37" s="3">
        <v>0</v>
      </c>
      <c r="F37" s="3">
        <v>0</v>
      </c>
      <c r="G37" s="3">
        <v>2469597</v>
      </c>
      <c r="H37" s="3">
        <v>0</v>
      </c>
      <c r="I37" s="3">
        <v>2469597</v>
      </c>
      <c r="J37" s="4">
        <v>100</v>
      </c>
      <c r="K37" s="3">
        <v>0</v>
      </c>
      <c r="L37" s="1" t="s">
        <v>17</v>
      </c>
      <c r="M37" s="4">
        <v>0</v>
      </c>
    </row>
    <row r="38" spans="1:13" ht="12.5" x14ac:dyDescent="0.25">
      <c r="A38" s="1" t="s">
        <v>12</v>
      </c>
      <c r="B38" s="1" t="s">
        <v>80</v>
      </c>
      <c r="C38" s="1" t="s">
        <v>81</v>
      </c>
      <c r="D38" s="3">
        <v>39441330</v>
      </c>
      <c r="E38" s="3">
        <v>0</v>
      </c>
      <c r="F38" s="3">
        <v>0</v>
      </c>
      <c r="G38" s="3">
        <v>39441330</v>
      </c>
      <c r="H38" s="3">
        <v>0</v>
      </c>
      <c r="I38" s="3">
        <v>31555085</v>
      </c>
      <c r="J38" s="4">
        <v>80.010000000000005</v>
      </c>
      <c r="K38" s="3">
        <v>7886245</v>
      </c>
      <c r="L38" s="1" t="s">
        <v>17</v>
      </c>
      <c r="M38" s="4">
        <v>0</v>
      </c>
    </row>
    <row r="39" spans="1:13" ht="12.5" x14ac:dyDescent="0.25">
      <c r="A39" s="1" t="s">
        <v>12</v>
      </c>
      <c r="B39" s="1" t="s">
        <v>82</v>
      </c>
      <c r="C39" s="1" t="s">
        <v>83</v>
      </c>
      <c r="D39" s="3">
        <v>28375173</v>
      </c>
      <c r="E39" s="3">
        <v>0</v>
      </c>
      <c r="F39" s="3">
        <v>0</v>
      </c>
      <c r="G39" s="3">
        <v>28375173</v>
      </c>
      <c r="H39" s="3">
        <v>0</v>
      </c>
      <c r="I39" s="3">
        <v>26515085</v>
      </c>
      <c r="J39" s="4">
        <v>93.44</v>
      </c>
      <c r="K39" s="3">
        <v>1860088</v>
      </c>
      <c r="L39" s="1" t="s">
        <v>17</v>
      </c>
      <c r="M39" s="4">
        <v>0</v>
      </c>
    </row>
    <row r="40" spans="1:13" ht="12.5" x14ac:dyDescent="0.25">
      <c r="A40" s="1" t="s">
        <v>12</v>
      </c>
      <c r="B40" s="1" t="s">
        <v>84</v>
      </c>
      <c r="C40" s="1" t="s">
        <v>85</v>
      </c>
      <c r="D40" s="3">
        <v>24621254</v>
      </c>
      <c r="E40" s="3">
        <v>0</v>
      </c>
      <c r="F40" s="3">
        <v>0</v>
      </c>
      <c r="G40" s="3">
        <v>24621254</v>
      </c>
      <c r="H40" s="3">
        <v>0</v>
      </c>
      <c r="I40" s="3">
        <v>24544758</v>
      </c>
      <c r="J40" s="4">
        <v>99.69</v>
      </c>
      <c r="K40" s="3">
        <v>76496</v>
      </c>
      <c r="L40" s="1" t="s">
        <v>17</v>
      </c>
      <c r="M40" s="4">
        <v>0</v>
      </c>
    </row>
    <row r="41" spans="1:13" ht="12.5" x14ac:dyDescent="0.25">
      <c r="A41" s="1" t="s">
        <v>12</v>
      </c>
      <c r="B41" s="1" t="s">
        <v>86</v>
      </c>
      <c r="C41" s="1" t="s">
        <v>87</v>
      </c>
      <c r="D41" s="3">
        <v>2740616</v>
      </c>
      <c r="E41" s="3">
        <v>0</v>
      </c>
      <c r="F41" s="3">
        <v>0</v>
      </c>
      <c r="G41" s="3">
        <v>2740616</v>
      </c>
      <c r="H41" s="3">
        <v>0</v>
      </c>
      <c r="I41" s="3">
        <v>957024</v>
      </c>
      <c r="J41" s="4">
        <v>34.92</v>
      </c>
      <c r="K41" s="3">
        <v>1783592</v>
      </c>
      <c r="L41" s="1" t="s">
        <v>17</v>
      </c>
      <c r="M41" s="4">
        <v>0</v>
      </c>
    </row>
    <row r="42" spans="1:13" ht="12.5" x14ac:dyDescent="0.25">
      <c r="A42" s="1" t="s">
        <v>12</v>
      </c>
      <c r="B42" s="1" t="s">
        <v>88</v>
      </c>
      <c r="C42" s="1" t="s">
        <v>89</v>
      </c>
      <c r="D42" s="3">
        <v>1013303</v>
      </c>
      <c r="E42" s="3">
        <v>0</v>
      </c>
      <c r="F42" s="3">
        <v>0</v>
      </c>
      <c r="G42" s="3">
        <v>1013303</v>
      </c>
      <c r="H42" s="3">
        <v>0</v>
      </c>
      <c r="I42" s="3">
        <v>1013303</v>
      </c>
      <c r="J42" s="4">
        <v>100</v>
      </c>
      <c r="K42" s="3">
        <v>0</v>
      </c>
      <c r="L42" s="1" t="s">
        <v>17</v>
      </c>
      <c r="M42" s="4">
        <v>0</v>
      </c>
    </row>
    <row r="43" spans="1:13" ht="12.5" x14ac:dyDescent="0.25">
      <c r="A43" s="1" t="s">
        <v>12</v>
      </c>
      <c r="B43" s="1" t="s">
        <v>90</v>
      </c>
      <c r="C43" s="1" t="s">
        <v>91</v>
      </c>
      <c r="D43" s="3">
        <v>11066157</v>
      </c>
      <c r="E43" s="3">
        <v>0</v>
      </c>
      <c r="F43" s="3">
        <v>0</v>
      </c>
      <c r="G43" s="3">
        <v>11066157</v>
      </c>
      <c r="H43" s="3">
        <v>0</v>
      </c>
      <c r="I43" s="3">
        <v>5040000</v>
      </c>
      <c r="J43" s="4">
        <v>45.54</v>
      </c>
      <c r="K43" s="3">
        <v>6026157</v>
      </c>
      <c r="L43" s="1" t="s">
        <v>17</v>
      </c>
      <c r="M43" s="4">
        <v>0</v>
      </c>
    </row>
    <row r="44" spans="1:13" ht="12.5" x14ac:dyDescent="0.25">
      <c r="A44" s="1" t="s">
        <v>12</v>
      </c>
      <c r="B44" s="1" t="s">
        <v>92</v>
      </c>
      <c r="C44" s="1" t="s">
        <v>93</v>
      </c>
      <c r="D44" s="3">
        <v>8282398</v>
      </c>
      <c r="E44" s="3">
        <v>0</v>
      </c>
      <c r="F44" s="3">
        <v>0</v>
      </c>
      <c r="G44" s="3">
        <v>8282398</v>
      </c>
      <c r="H44" s="3">
        <v>0</v>
      </c>
      <c r="I44" s="3">
        <v>5040000</v>
      </c>
      <c r="J44" s="4">
        <v>60.85</v>
      </c>
      <c r="K44" s="3">
        <v>3242398</v>
      </c>
      <c r="L44" s="1" t="s">
        <v>17</v>
      </c>
      <c r="M44" s="4">
        <v>0</v>
      </c>
    </row>
    <row r="45" spans="1:13" ht="12.5" x14ac:dyDescent="0.25">
      <c r="A45" s="1" t="s">
        <v>12</v>
      </c>
      <c r="B45" s="1" t="s">
        <v>94</v>
      </c>
      <c r="C45" s="1" t="s">
        <v>95</v>
      </c>
      <c r="D45" s="3">
        <v>2783759</v>
      </c>
      <c r="E45" s="3">
        <v>0</v>
      </c>
      <c r="F45" s="3">
        <v>0</v>
      </c>
      <c r="G45" s="3">
        <v>2783759</v>
      </c>
      <c r="H45" s="3">
        <v>0</v>
      </c>
      <c r="I45" s="3">
        <v>0</v>
      </c>
      <c r="J45" s="4">
        <v>0</v>
      </c>
      <c r="K45" s="3">
        <v>2783759</v>
      </c>
      <c r="L45" s="1" t="s">
        <v>17</v>
      </c>
      <c r="M45" s="4">
        <v>0</v>
      </c>
    </row>
    <row r="46" spans="1:13" ht="12.5" x14ac:dyDescent="0.25">
      <c r="A46" s="1" t="s">
        <v>12</v>
      </c>
      <c r="B46" s="1" t="s">
        <v>96</v>
      </c>
      <c r="C46" s="1" t="s">
        <v>97</v>
      </c>
      <c r="D46" s="3">
        <v>1173612</v>
      </c>
      <c r="E46" s="3">
        <v>0</v>
      </c>
      <c r="F46" s="3">
        <v>-1173612</v>
      </c>
      <c r="G46" s="3">
        <v>0</v>
      </c>
      <c r="H46" s="3">
        <v>0</v>
      </c>
      <c r="I46" s="3">
        <v>0</v>
      </c>
      <c r="J46" s="4">
        <v>0</v>
      </c>
      <c r="K46" s="3">
        <v>0</v>
      </c>
      <c r="L46" s="1" t="s">
        <v>17</v>
      </c>
      <c r="M46" s="4">
        <v>0</v>
      </c>
    </row>
    <row r="47" spans="1:13" ht="12.5" x14ac:dyDescent="0.25">
      <c r="A47" s="1" t="s">
        <v>12</v>
      </c>
      <c r="B47" s="1" t="s">
        <v>98</v>
      </c>
      <c r="C47" s="1" t="s">
        <v>99</v>
      </c>
      <c r="D47" s="3">
        <v>1173612</v>
      </c>
      <c r="E47" s="3">
        <v>0</v>
      </c>
      <c r="F47" s="3">
        <v>-1173612</v>
      </c>
      <c r="G47" s="3">
        <v>0</v>
      </c>
      <c r="H47" s="3">
        <v>0</v>
      </c>
      <c r="I47" s="3">
        <v>0</v>
      </c>
      <c r="J47" s="4">
        <v>0</v>
      </c>
      <c r="K47" s="3">
        <v>0</v>
      </c>
      <c r="L47" s="1" t="s">
        <v>17</v>
      </c>
      <c r="M47" s="4">
        <v>0</v>
      </c>
    </row>
    <row r="48" spans="1:13" ht="12.5" x14ac:dyDescent="0.25">
      <c r="A48" s="1" t="s">
        <v>12</v>
      </c>
      <c r="B48" s="1" t="s">
        <v>100</v>
      </c>
      <c r="C48" s="1" t="s">
        <v>101</v>
      </c>
      <c r="D48" s="3">
        <v>1173612</v>
      </c>
      <c r="E48" s="3">
        <v>0</v>
      </c>
      <c r="F48" s="3">
        <v>-1173612</v>
      </c>
      <c r="G48" s="3">
        <v>0</v>
      </c>
      <c r="H48" s="3">
        <v>0</v>
      </c>
      <c r="I48" s="3">
        <v>0</v>
      </c>
      <c r="J48" s="4">
        <v>0</v>
      </c>
      <c r="K48" s="3">
        <v>0</v>
      </c>
      <c r="L48" s="1" t="s">
        <v>17</v>
      </c>
      <c r="M48" s="4">
        <v>0</v>
      </c>
    </row>
    <row r="49" spans="1:13" ht="12.5" x14ac:dyDescent="0.25">
      <c r="A49" s="1" t="s">
        <v>12</v>
      </c>
      <c r="B49" s="1" t="s">
        <v>102</v>
      </c>
      <c r="C49" s="1" t="s">
        <v>103</v>
      </c>
      <c r="D49" s="3">
        <v>3452639161</v>
      </c>
      <c r="E49" s="3">
        <v>0</v>
      </c>
      <c r="F49" s="3">
        <v>-60365803</v>
      </c>
      <c r="G49" s="3">
        <v>3392273358</v>
      </c>
      <c r="H49" s="3">
        <v>92844020</v>
      </c>
      <c r="I49" s="3">
        <v>2569939142</v>
      </c>
      <c r="J49" s="4">
        <v>75.760000000000005</v>
      </c>
      <c r="K49" s="3">
        <v>822334216</v>
      </c>
      <c r="L49" s="1" t="s">
        <v>17</v>
      </c>
      <c r="M49" s="4">
        <v>0</v>
      </c>
    </row>
    <row r="50" spans="1:13" ht="12.5" x14ac:dyDescent="0.25">
      <c r="A50" s="1" t="s">
        <v>12</v>
      </c>
      <c r="B50" s="1" t="s">
        <v>104</v>
      </c>
      <c r="C50" s="1" t="s">
        <v>105</v>
      </c>
      <c r="D50" s="3">
        <v>453000</v>
      </c>
      <c r="E50" s="3">
        <v>0</v>
      </c>
      <c r="F50" s="3">
        <v>-453000</v>
      </c>
      <c r="G50" s="3">
        <v>0</v>
      </c>
      <c r="H50" s="3">
        <v>0</v>
      </c>
      <c r="I50" s="3">
        <v>0</v>
      </c>
      <c r="J50" s="4">
        <v>0</v>
      </c>
      <c r="K50" s="3">
        <v>0</v>
      </c>
      <c r="L50" s="1" t="s">
        <v>17</v>
      </c>
      <c r="M50" s="4">
        <v>0</v>
      </c>
    </row>
    <row r="51" spans="1:13" ht="12.5" x14ac:dyDescent="0.25">
      <c r="A51" s="1" t="s">
        <v>12</v>
      </c>
      <c r="B51" s="1" t="s">
        <v>106</v>
      </c>
      <c r="C51" s="1" t="s">
        <v>107</v>
      </c>
      <c r="D51" s="3">
        <v>453000</v>
      </c>
      <c r="E51" s="3">
        <v>0</v>
      </c>
      <c r="F51" s="3">
        <v>-453000</v>
      </c>
      <c r="G51" s="3">
        <v>0</v>
      </c>
      <c r="H51" s="3">
        <v>0</v>
      </c>
      <c r="I51" s="3">
        <v>0</v>
      </c>
      <c r="J51" s="4">
        <v>0</v>
      </c>
      <c r="K51" s="3">
        <v>0</v>
      </c>
      <c r="L51" s="1" t="s">
        <v>17</v>
      </c>
      <c r="M51" s="4">
        <v>0</v>
      </c>
    </row>
    <row r="52" spans="1:13" ht="12.5" x14ac:dyDescent="0.25">
      <c r="A52" s="1" t="s">
        <v>12</v>
      </c>
      <c r="B52" s="1" t="s">
        <v>108</v>
      </c>
      <c r="C52" s="1" t="s">
        <v>109</v>
      </c>
      <c r="D52" s="3">
        <v>453000</v>
      </c>
      <c r="E52" s="3">
        <v>0</v>
      </c>
      <c r="F52" s="3">
        <v>-453000</v>
      </c>
      <c r="G52" s="3">
        <v>0</v>
      </c>
      <c r="H52" s="3">
        <v>0</v>
      </c>
      <c r="I52" s="3">
        <v>0</v>
      </c>
      <c r="J52" s="4">
        <v>0</v>
      </c>
      <c r="K52" s="3">
        <v>0</v>
      </c>
      <c r="L52" s="1" t="s">
        <v>17</v>
      </c>
      <c r="M52" s="4">
        <v>0</v>
      </c>
    </row>
    <row r="53" spans="1:13" ht="12.5" x14ac:dyDescent="0.25">
      <c r="A53" s="1" t="s">
        <v>12</v>
      </c>
      <c r="B53" s="1" t="s">
        <v>110</v>
      </c>
      <c r="C53" s="1" t="s">
        <v>111</v>
      </c>
      <c r="D53" s="3">
        <v>288000</v>
      </c>
      <c r="E53" s="3">
        <v>0</v>
      </c>
      <c r="F53" s="3">
        <v>-288000</v>
      </c>
      <c r="G53" s="3">
        <v>0</v>
      </c>
      <c r="H53" s="3">
        <v>0</v>
      </c>
      <c r="I53" s="3">
        <v>0</v>
      </c>
      <c r="J53" s="4">
        <v>0</v>
      </c>
      <c r="K53" s="3">
        <v>0</v>
      </c>
      <c r="L53" s="1" t="s">
        <v>17</v>
      </c>
      <c r="M53" s="4">
        <v>0</v>
      </c>
    </row>
    <row r="54" spans="1:13" ht="12.5" x14ac:dyDescent="0.25">
      <c r="A54" s="1" t="s">
        <v>12</v>
      </c>
      <c r="B54" s="1" t="s">
        <v>112</v>
      </c>
      <c r="C54" s="1" t="s">
        <v>113</v>
      </c>
      <c r="D54" s="3">
        <v>165000</v>
      </c>
      <c r="E54" s="3">
        <v>0</v>
      </c>
      <c r="F54" s="3">
        <v>-165000</v>
      </c>
      <c r="G54" s="3">
        <v>0</v>
      </c>
      <c r="H54" s="3">
        <v>0</v>
      </c>
      <c r="I54" s="3">
        <v>0</v>
      </c>
      <c r="J54" s="4">
        <v>0</v>
      </c>
      <c r="K54" s="3">
        <v>0</v>
      </c>
      <c r="L54" s="1" t="s">
        <v>17</v>
      </c>
      <c r="M54" s="4">
        <v>0</v>
      </c>
    </row>
    <row r="55" spans="1:13" ht="12.5" x14ac:dyDescent="0.25">
      <c r="A55" s="1" t="s">
        <v>12</v>
      </c>
      <c r="B55" s="1" t="s">
        <v>114</v>
      </c>
      <c r="C55" s="1" t="s">
        <v>115</v>
      </c>
      <c r="D55" s="3">
        <v>551213870</v>
      </c>
      <c r="E55" s="3">
        <v>0</v>
      </c>
      <c r="F55" s="3">
        <v>-2</v>
      </c>
      <c r="G55" s="3">
        <v>551213868</v>
      </c>
      <c r="H55" s="3">
        <v>0</v>
      </c>
      <c r="I55" s="3">
        <v>551213868</v>
      </c>
      <c r="J55" s="4">
        <v>100</v>
      </c>
      <c r="K55" s="3">
        <v>0</v>
      </c>
      <c r="L55" s="1" t="s">
        <v>17</v>
      </c>
      <c r="M55" s="4">
        <v>0</v>
      </c>
    </row>
    <row r="56" spans="1:13" ht="12.5" x14ac:dyDescent="0.25">
      <c r="A56" s="1" t="s">
        <v>12</v>
      </c>
      <c r="B56" s="1" t="s">
        <v>116</v>
      </c>
      <c r="C56" s="1" t="s">
        <v>117</v>
      </c>
      <c r="D56" s="3">
        <v>551213870</v>
      </c>
      <c r="E56" s="3">
        <v>0</v>
      </c>
      <c r="F56" s="3">
        <v>-2</v>
      </c>
      <c r="G56" s="3">
        <v>551213868</v>
      </c>
      <c r="H56" s="3">
        <v>0</v>
      </c>
      <c r="I56" s="3">
        <v>551213868</v>
      </c>
      <c r="J56" s="4">
        <v>100</v>
      </c>
      <c r="K56" s="3">
        <v>0</v>
      </c>
      <c r="L56" s="1" t="s">
        <v>17</v>
      </c>
      <c r="M56" s="4">
        <v>0</v>
      </c>
    </row>
    <row r="57" spans="1:13" ht="12.5" x14ac:dyDescent="0.25">
      <c r="A57" s="1" t="s">
        <v>12</v>
      </c>
      <c r="B57" s="1" t="s">
        <v>118</v>
      </c>
      <c r="C57" s="1" t="s">
        <v>119</v>
      </c>
      <c r="D57" s="3">
        <v>551213870</v>
      </c>
      <c r="E57" s="3">
        <v>0</v>
      </c>
      <c r="F57" s="3">
        <v>-2</v>
      </c>
      <c r="G57" s="3">
        <v>551213868</v>
      </c>
      <c r="H57" s="3">
        <v>0</v>
      </c>
      <c r="I57" s="3">
        <v>551213868</v>
      </c>
      <c r="J57" s="4">
        <v>100</v>
      </c>
      <c r="K57" s="3">
        <v>0</v>
      </c>
      <c r="L57" s="1" t="s">
        <v>17</v>
      </c>
      <c r="M57" s="4">
        <v>0</v>
      </c>
    </row>
    <row r="58" spans="1:13" ht="12.5" x14ac:dyDescent="0.25">
      <c r="A58" s="1" t="s">
        <v>12</v>
      </c>
      <c r="B58" s="1" t="s">
        <v>120</v>
      </c>
      <c r="C58" s="1" t="s">
        <v>121</v>
      </c>
      <c r="D58" s="3">
        <v>551213870</v>
      </c>
      <c r="E58" s="3">
        <v>0</v>
      </c>
      <c r="F58" s="3">
        <v>-2</v>
      </c>
      <c r="G58" s="3">
        <v>551213868</v>
      </c>
      <c r="H58" s="3">
        <v>0</v>
      </c>
      <c r="I58" s="3">
        <v>551213868</v>
      </c>
      <c r="J58" s="4">
        <v>100</v>
      </c>
      <c r="K58" s="3">
        <v>0</v>
      </c>
      <c r="L58" s="1" t="s">
        <v>17</v>
      </c>
      <c r="M58" s="4">
        <v>0</v>
      </c>
    </row>
    <row r="59" spans="1:13" ht="12.5" x14ac:dyDescent="0.25">
      <c r="A59" s="1" t="s">
        <v>12</v>
      </c>
      <c r="B59" s="1" t="s">
        <v>122</v>
      </c>
      <c r="C59" s="1" t="s">
        <v>123</v>
      </c>
      <c r="D59" s="3">
        <v>1</v>
      </c>
      <c r="E59" s="3">
        <v>0</v>
      </c>
      <c r="F59" s="3">
        <v>-1</v>
      </c>
      <c r="G59" s="3">
        <v>0</v>
      </c>
      <c r="H59" s="3">
        <v>0</v>
      </c>
      <c r="I59" s="3">
        <v>0</v>
      </c>
      <c r="J59" s="4">
        <v>0</v>
      </c>
      <c r="K59" s="3">
        <v>0</v>
      </c>
      <c r="L59" s="1" t="s">
        <v>17</v>
      </c>
      <c r="M59" s="4">
        <v>0</v>
      </c>
    </row>
    <row r="60" spans="1:13" ht="12.5" x14ac:dyDescent="0.25">
      <c r="A60" s="1" t="s">
        <v>12</v>
      </c>
      <c r="B60" s="1" t="s">
        <v>124</v>
      </c>
      <c r="C60" s="1" t="s">
        <v>125</v>
      </c>
      <c r="D60" s="3">
        <v>551213869</v>
      </c>
      <c r="E60" s="3">
        <v>0</v>
      </c>
      <c r="F60" s="3">
        <v>-1</v>
      </c>
      <c r="G60" s="3">
        <v>551213868</v>
      </c>
      <c r="H60" s="3">
        <v>0</v>
      </c>
      <c r="I60" s="3">
        <v>551213868</v>
      </c>
      <c r="J60" s="4">
        <v>100</v>
      </c>
      <c r="K60" s="3">
        <v>0</v>
      </c>
      <c r="L60" s="1" t="s">
        <v>17</v>
      </c>
      <c r="M60" s="4">
        <v>0</v>
      </c>
    </row>
    <row r="61" spans="1:13" ht="12.5" x14ac:dyDescent="0.25">
      <c r="A61" s="1" t="s">
        <v>12</v>
      </c>
      <c r="B61" s="1" t="s">
        <v>126</v>
      </c>
      <c r="C61" s="1" t="s">
        <v>127</v>
      </c>
      <c r="D61" s="3">
        <v>2234990002</v>
      </c>
      <c r="E61" s="3">
        <v>0</v>
      </c>
      <c r="F61" s="3">
        <v>-45857611</v>
      </c>
      <c r="G61" s="3">
        <v>2189132391</v>
      </c>
      <c r="H61" s="3">
        <v>22256101</v>
      </c>
      <c r="I61" s="3">
        <v>1557886938</v>
      </c>
      <c r="J61" s="4">
        <v>71.16</v>
      </c>
      <c r="K61" s="3">
        <v>631245453</v>
      </c>
      <c r="L61" s="1" t="s">
        <v>17</v>
      </c>
      <c r="M61" s="4">
        <v>0</v>
      </c>
    </row>
    <row r="62" spans="1:13" ht="12.5" x14ac:dyDescent="0.25">
      <c r="A62" s="1" t="s">
        <v>12</v>
      </c>
      <c r="B62" s="1" t="s">
        <v>128</v>
      </c>
      <c r="C62" s="1" t="s">
        <v>129</v>
      </c>
      <c r="D62" s="3">
        <v>1041171667</v>
      </c>
      <c r="E62" s="3">
        <v>0</v>
      </c>
      <c r="F62" s="3">
        <v>-500001</v>
      </c>
      <c r="G62" s="3">
        <v>1040671666</v>
      </c>
      <c r="H62" s="3">
        <v>0</v>
      </c>
      <c r="I62" s="3">
        <v>480181666</v>
      </c>
      <c r="J62" s="4">
        <v>46.14</v>
      </c>
      <c r="K62" s="3">
        <v>560490000</v>
      </c>
      <c r="L62" s="1" t="s">
        <v>17</v>
      </c>
      <c r="M62" s="4">
        <v>0</v>
      </c>
    </row>
    <row r="63" spans="1:13" ht="12.5" x14ac:dyDescent="0.25">
      <c r="A63" s="1" t="s">
        <v>12</v>
      </c>
      <c r="B63" s="1" t="s">
        <v>130</v>
      </c>
      <c r="C63" s="1" t="s">
        <v>131</v>
      </c>
      <c r="D63" s="3">
        <v>422450000</v>
      </c>
      <c r="E63" s="3">
        <v>0</v>
      </c>
      <c r="F63" s="3">
        <v>0</v>
      </c>
      <c r="G63" s="3">
        <v>422450000</v>
      </c>
      <c r="H63" s="3">
        <v>0</v>
      </c>
      <c r="I63" s="3">
        <v>337960000</v>
      </c>
      <c r="J63" s="4">
        <v>80</v>
      </c>
      <c r="K63" s="3">
        <v>84490000</v>
      </c>
      <c r="L63" s="1" t="s">
        <v>17</v>
      </c>
      <c r="M63" s="4">
        <v>0</v>
      </c>
    </row>
    <row r="64" spans="1:13" ht="12.5" x14ac:dyDescent="0.25">
      <c r="A64" s="1" t="s">
        <v>12</v>
      </c>
      <c r="B64" s="1" t="s">
        <v>132</v>
      </c>
      <c r="C64" s="1" t="s">
        <v>133</v>
      </c>
      <c r="D64" s="3">
        <v>618721667</v>
      </c>
      <c r="E64" s="3">
        <v>0</v>
      </c>
      <c r="F64" s="3">
        <v>-500001</v>
      </c>
      <c r="G64" s="3">
        <v>618221666</v>
      </c>
      <c r="H64" s="3">
        <v>0</v>
      </c>
      <c r="I64" s="3">
        <v>142221666</v>
      </c>
      <c r="J64" s="4">
        <v>23</v>
      </c>
      <c r="K64" s="3">
        <v>476000000</v>
      </c>
      <c r="L64" s="1" t="s">
        <v>17</v>
      </c>
      <c r="M64" s="4">
        <v>0</v>
      </c>
    </row>
    <row r="65" spans="1:13" ht="12.5" x14ac:dyDescent="0.25">
      <c r="A65" s="1" t="s">
        <v>12</v>
      </c>
      <c r="B65" s="1" t="s">
        <v>134</v>
      </c>
      <c r="C65" s="1" t="s">
        <v>135</v>
      </c>
      <c r="D65" s="3">
        <v>89299999</v>
      </c>
      <c r="E65" s="3">
        <v>0</v>
      </c>
      <c r="F65" s="3">
        <v>-966666</v>
      </c>
      <c r="G65" s="3">
        <v>88333333</v>
      </c>
      <c r="H65" s="3">
        <v>0</v>
      </c>
      <c r="I65" s="3">
        <v>88333333</v>
      </c>
      <c r="J65" s="4">
        <v>100</v>
      </c>
      <c r="K65" s="3">
        <v>0</v>
      </c>
      <c r="L65" s="1" t="s">
        <v>17</v>
      </c>
      <c r="M65" s="4">
        <v>0</v>
      </c>
    </row>
    <row r="66" spans="1:13" ht="12.5" x14ac:dyDescent="0.25">
      <c r="A66" s="1" t="s">
        <v>12</v>
      </c>
      <c r="B66" s="1" t="s">
        <v>136</v>
      </c>
      <c r="C66" s="1" t="s">
        <v>137</v>
      </c>
      <c r="D66" s="3">
        <v>89299999</v>
      </c>
      <c r="E66" s="3">
        <v>0</v>
      </c>
      <c r="F66" s="3">
        <v>-966666</v>
      </c>
      <c r="G66" s="3">
        <v>88333333</v>
      </c>
      <c r="H66" s="3">
        <v>0</v>
      </c>
      <c r="I66" s="3">
        <v>88333333</v>
      </c>
      <c r="J66" s="4">
        <v>100</v>
      </c>
      <c r="K66" s="3">
        <v>0</v>
      </c>
      <c r="L66" s="1" t="s">
        <v>17</v>
      </c>
      <c r="M66" s="4">
        <v>0</v>
      </c>
    </row>
    <row r="67" spans="1:13" ht="12.5" x14ac:dyDescent="0.25">
      <c r="A67" s="1" t="s">
        <v>12</v>
      </c>
      <c r="B67" s="1" t="s">
        <v>138</v>
      </c>
      <c r="C67" s="1" t="s">
        <v>139</v>
      </c>
      <c r="D67" s="3">
        <v>23103730</v>
      </c>
      <c r="E67" s="3">
        <v>0</v>
      </c>
      <c r="F67" s="3">
        <v>-21036690</v>
      </c>
      <c r="G67" s="3">
        <v>2067040</v>
      </c>
      <c r="H67" s="3">
        <v>0</v>
      </c>
      <c r="I67" s="3">
        <v>2067040</v>
      </c>
      <c r="J67" s="4">
        <v>100</v>
      </c>
      <c r="K67" s="3">
        <v>0</v>
      </c>
      <c r="L67" s="1" t="s">
        <v>17</v>
      </c>
      <c r="M67" s="4">
        <v>0</v>
      </c>
    </row>
    <row r="68" spans="1:13" ht="12.5" x14ac:dyDescent="0.25">
      <c r="A68" s="1" t="s">
        <v>12</v>
      </c>
      <c r="B68" s="1" t="s">
        <v>140</v>
      </c>
      <c r="C68" s="1" t="s">
        <v>141</v>
      </c>
      <c r="D68" s="3">
        <v>23103730</v>
      </c>
      <c r="E68" s="3">
        <v>0</v>
      </c>
      <c r="F68" s="3">
        <v>-21036690</v>
      </c>
      <c r="G68" s="3">
        <v>2067040</v>
      </c>
      <c r="H68" s="3">
        <v>0</v>
      </c>
      <c r="I68" s="3">
        <v>2067040</v>
      </c>
      <c r="J68" s="4">
        <v>100</v>
      </c>
      <c r="K68" s="3">
        <v>0</v>
      </c>
      <c r="L68" s="1" t="s">
        <v>17</v>
      </c>
      <c r="M68" s="4">
        <v>0</v>
      </c>
    </row>
    <row r="69" spans="1:13" ht="12.5" x14ac:dyDescent="0.25">
      <c r="A69" s="1" t="s">
        <v>12</v>
      </c>
      <c r="B69" s="1" t="s">
        <v>142</v>
      </c>
      <c r="C69" s="1" t="s">
        <v>143</v>
      </c>
      <c r="D69" s="3">
        <v>997353106</v>
      </c>
      <c r="E69" s="3">
        <v>0</v>
      </c>
      <c r="F69" s="3">
        <v>0</v>
      </c>
      <c r="G69" s="3">
        <v>997353106</v>
      </c>
      <c r="H69" s="3">
        <v>22256101</v>
      </c>
      <c r="I69" s="3">
        <v>927721672</v>
      </c>
      <c r="J69" s="4">
        <v>93.02</v>
      </c>
      <c r="K69" s="3">
        <v>69631434</v>
      </c>
      <c r="L69" s="1" t="s">
        <v>17</v>
      </c>
      <c r="M69" s="4">
        <v>0</v>
      </c>
    </row>
    <row r="70" spans="1:13" ht="12.5" x14ac:dyDescent="0.25">
      <c r="A70" s="1" t="s">
        <v>12</v>
      </c>
      <c r="B70" s="1" t="s">
        <v>144</v>
      </c>
      <c r="C70" s="1" t="s">
        <v>145</v>
      </c>
      <c r="D70" s="3">
        <v>982146706</v>
      </c>
      <c r="E70" s="3">
        <v>0</v>
      </c>
      <c r="F70" s="3">
        <v>0</v>
      </c>
      <c r="G70" s="3">
        <v>982146706</v>
      </c>
      <c r="H70" s="3">
        <v>22256101</v>
      </c>
      <c r="I70" s="3">
        <v>912658852</v>
      </c>
      <c r="J70" s="4">
        <v>92.92</v>
      </c>
      <c r="K70" s="3">
        <v>69487854</v>
      </c>
      <c r="L70" s="1" t="s">
        <v>17</v>
      </c>
      <c r="M70" s="4">
        <v>0</v>
      </c>
    </row>
    <row r="71" spans="1:13" ht="12.5" x14ac:dyDescent="0.25">
      <c r="A71" s="1" t="s">
        <v>12</v>
      </c>
      <c r="B71" s="1" t="s">
        <v>146</v>
      </c>
      <c r="C71" s="1" t="s">
        <v>147</v>
      </c>
      <c r="D71" s="3">
        <v>15206400</v>
      </c>
      <c r="E71" s="3">
        <v>0</v>
      </c>
      <c r="F71" s="3">
        <v>0</v>
      </c>
      <c r="G71" s="3">
        <v>15206400</v>
      </c>
      <c r="H71" s="3">
        <v>0</v>
      </c>
      <c r="I71" s="3">
        <v>15062820</v>
      </c>
      <c r="J71" s="4">
        <v>99.06</v>
      </c>
      <c r="K71" s="3">
        <v>143580</v>
      </c>
      <c r="L71" s="1" t="s">
        <v>17</v>
      </c>
      <c r="M71" s="4">
        <v>0</v>
      </c>
    </row>
    <row r="72" spans="1:13" ht="12.5" x14ac:dyDescent="0.25">
      <c r="A72" s="1" t="s">
        <v>12</v>
      </c>
      <c r="B72" s="1" t="s">
        <v>148</v>
      </c>
      <c r="C72" s="1" t="s">
        <v>149</v>
      </c>
      <c r="D72" s="3">
        <v>39510604</v>
      </c>
      <c r="E72" s="3">
        <v>0</v>
      </c>
      <c r="F72" s="3">
        <v>-23354254</v>
      </c>
      <c r="G72" s="3">
        <v>16156350</v>
      </c>
      <c r="H72" s="3">
        <v>0</v>
      </c>
      <c r="I72" s="3">
        <v>16156350</v>
      </c>
      <c r="J72" s="4">
        <v>100</v>
      </c>
      <c r="K72" s="3">
        <v>0</v>
      </c>
      <c r="L72" s="1" t="s">
        <v>17</v>
      </c>
      <c r="M72" s="4">
        <v>0</v>
      </c>
    </row>
    <row r="73" spans="1:13" ht="12.5" x14ac:dyDescent="0.25">
      <c r="A73" s="1" t="s">
        <v>12</v>
      </c>
      <c r="B73" s="1" t="s">
        <v>150</v>
      </c>
      <c r="C73" s="1" t="s">
        <v>151</v>
      </c>
      <c r="D73" s="3">
        <v>22828329</v>
      </c>
      <c r="E73" s="3">
        <v>0</v>
      </c>
      <c r="F73" s="3">
        <v>-9405839</v>
      </c>
      <c r="G73" s="3">
        <v>13422490</v>
      </c>
      <c r="H73" s="3">
        <v>0</v>
      </c>
      <c r="I73" s="3">
        <v>13422490</v>
      </c>
      <c r="J73" s="4">
        <v>100</v>
      </c>
      <c r="K73" s="3">
        <v>0</v>
      </c>
      <c r="L73" s="1" t="s">
        <v>17</v>
      </c>
      <c r="M73" s="4">
        <v>0</v>
      </c>
    </row>
    <row r="74" spans="1:13" ht="12.5" x14ac:dyDescent="0.25">
      <c r="A74" s="1" t="s">
        <v>12</v>
      </c>
      <c r="B74" s="1" t="s">
        <v>152</v>
      </c>
      <c r="C74" s="1" t="s">
        <v>153</v>
      </c>
      <c r="D74" s="3">
        <v>16682275</v>
      </c>
      <c r="E74" s="3">
        <v>0</v>
      </c>
      <c r="F74" s="3">
        <v>-13948415</v>
      </c>
      <c r="G74" s="3">
        <v>2733860</v>
      </c>
      <c r="H74" s="3">
        <v>0</v>
      </c>
      <c r="I74" s="3">
        <v>2733860</v>
      </c>
      <c r="J74" s="4">
        <v>100</v>
      </c>
      <c r="K74" s="3">
        <v>0</v>
      </c>
      <c r="L74" s="1" t="s">
        <v>17</v>
      </c>
      <c r="M74" s="4">
        <v>0</v>
      </c>
    </row>
    <row r="75" spans="1:13" ht="12.5" x14ac:dyDescent="0.25">
      <c r="A75" s="1" t="s">
        <v>12</v>
      </c>
      <c r="B75" s="1" t="s">
        <v>154</v>
      </c>
      <c r="C75" s="1" t="s">
        <v>155</v>
      </c>
      <c r="D75" s="3">
        <v>44550896</v>
      </c>
      <c r="E75" s="3">
        <v>0</v>
      </c>
      <c r="F75" s="3">
        <v>0</v>
      </c>
      <c r="G75" s="3">
        <v>44550896</v>
      </c>
      <c r="H75" s="3">
        <v>0</v>
      </c>
      <c r="I75" s="3">
        <v>43426877</v>
      </c>
      <c r="J75" s="4">
        <v>97.48</v>
      </c>
      <c r="K75" s="3">
        <v>1124019</v>
      </c>
      <c r="L75" s="1" t="s">
        <v>17</v>
      </c>
      <c r="M75" s="4">
        <v>0</v>
      </c>
    </row>
    <row r="76" spans="1:13" ht="12.5" x14ac:dyDescent="0.25">
      <c r="A76" s="1" t="s">
        <v>12</v>
      </c>
      <c r="B76" s="1" t="s">
        <v>156</v>
      </c>
      <c r="C76" s="1" t="s">
        <v>157</v>
      </c>
      <c r="D76" s="3">
        <v>44550896</v>
      </c>
      <c r="E76" s="3">
        <v>0</v>
      </c>
      <c r="F76" s="3">
        <v>0</v>
      </c>
      <c r="G76" s="3">
        <v>44550896</v>
      </c>
      <c r="H76" s="3">
        <v>0</v>
      </c>
      <c r="I76" s="3">
        <v>43426877</v>
      </c>
      <c r="J76" s="4">
        <v>97.48</v>
      </c>
      <c r="K76" s="3">
        <v>1124019</v>
      </c>
      <c r="L76" s="1" t="s">
        <v>17</v>
      </c>
      <c r="M76" s="4">
        <v>0</v>
      </c>
    </row>
    <row r="77" spans="1:13" ht="12.5" x14ac:dyDescent="0.25">
      <c r="A77" s="1" t="s">
        <v>12</v>
      </c>
      <c r="B77" s="1" t="s">
        <v>158</v>
      </c>
      <c r="C77" s="1" t="s">
        <v>159</v>
      </c>
      <c r="D77" s="3">
        <v>665982289</v>
      </c>
      <c r="E77" s="3">
        <v>0</v>
      </c>
      <c r="F77" s="3">
        <v>-14055190</v>
      </c>
      <c r="G77" s="3">
        <v>651927099</v>
      </c>
      <c r="H77" s="3">
        <v>70587919</v>
      </c>
      <c r="I77" s="3">
        <v>460838336</v>
      </c>
      <c r="J77" s="4">
        <v>70.69</v>
      </c>
      <c r="K77" s="3">
        <v>191088763</v>
      </c>
      <c r="L77" s="1" t="s">
        <v>17</v>
      </c>
      <c r="M77" s="4">
        <v>0</v>
      </c>
    </row>
    <row r="78" spans="1:13" ht="12.5" x14ac:dyDescent="0.25">
      <c r="A78" s="1" t="s">
        <v>12</v>
      </c>
      <c r="B78" s="1" t="s">
        <v>160</v>
      </c>
      <c r="C78" s="1" t="s">
        <v>161</v>
      </c>
      <c r="D78" s="3">
        <v>97336609</v>
      </c>
      <c r="E78" s="3">
        <v>0</v>
      </c>
      <c r="F78" s="3">
        <v>0</v>
      </c>
      <c r="G78" s="3">
        <v>97336609</v>
      </c>
      <c r="H78" s="3">
        <v>0</v>
      </c>
      <c r="I78" s="3">
        <v>26223588</v>
      </c>
      <c r="J78" s="4">
        <v>26.94</v>
      </c>
      <c r="K78" s="3">
        <v>71113021</v>
      </c>
      <c r="L78" s="1" t="s">
        <v>17</v>
      </c>
      <c r="M78" s="4">
        <v>0</v>
      </c>
    </row>
    <row r="79" spans="1:13" ht="12.5" x14ac:dyDescent="0.25">
      <c r="A79" s="1" t="s">
        <v>12</v>
      </c>
      <c r="B79" s="1" t="s">
        <v>162</v>
      </c>
      <c r="C79" s="1" t="s">
        <v>163</v>
      </c>
      <c r="D79" s="3">
        <v>97336609</v>
      </c>
      <c r="E79" s="3">
        <v>0</v>
      </c>
      <c r="F79" s="3">
        <v>0</v>
      </c>
      <c r="G79" s="3">
        <v>97336609</v>
      </c>
      <c r="H79" s="3">
        <v>0</v>
      </c>
      <c r="I79" s="3">
        <v>26223588</v>
      </c>
      <c r="J79" s="4">
        <v>26.94</v>
      </c>
      <c r="K79" s="3">
        <v>71113021</v>
      </c>
      <c r="L79" s="1" t="s">
        <v>17</v>
      </c>
      <c r="M79" s="4">
        <v>0</v>
      </c>
    </row>
    <row r="80" spans="1:13" ht="12.5" x14ac:dyDescent="0.25">
      <c r="A80" s="1" t="s">
        <v>12</v>
      </c>
      <c r="B80" s="1" t="s">
        <v>164</v>
      </c>
      <c r="C80" s="1" t="s">
        <v>165</v>
      </c>
      <c r="D80" s="3">
        <v>15673680</v>
      </c>
      <c r="E80" s="3">
        <v>0</v>
      </c>
      <c r="F80" s="3">
        <v>-14055190</v>
      </c>
      <c r="G80" s="3">
        <v>1618490</v>
      </c>
      <c r="H80" s="3">
        <v>0</v>
      </c>
      <c r="I80" s="3">
        <v>1618490</v>
      </c>
      <c r="J80" s="4">
        <v>100</v>
      </c>
      <c r="K80" s="3">
        <v>0</v>
      </c>
      <c r="L80" s="1" t="s">
        <v>17</v>
      </c>
      <c r="M80" s="4">
        <v>0</v>
      </c>
    </row>
    <row r="81" spans="1:13" ht="12.5" x14ac:dyDescent="0.25">
      <c r="A81" s="1" t="s">
        <v>12</v>
      </c>
      <c r="B81" s="1" t="s">
        <v>166</v>
      </c>
      <c r="C81" s="1" t="s">
        <v>167</v>
      </c>
      <c r="D81" s="3">
        <v>15673680</v>
      </c>
      <c r="E81" s="3">
        <v>0</v>
      </c>
      <c r="F81" s="3">
        <v>-14055190</v>
      </c>
      <c r="G81" s="3">
        <v>1618490</v>
      </c>
      <c r="H81" s="3">
        <v>0</v>
      </c>
      <c r="I81" s="3">
        <v>1618490</v>
      </c>
      <c r="J81" s="4">
        <v>100</v>
      </c>
      <c r="K81" s="3">
        <v>0</v>
      </c>
      <c r="L81" s="1" t="s">
        <v>17</v>
      </c>
      <c r="M81" s="4">
        <v>0</v>
      </c>
    </row>
    <row r="82" spans="1:13" ht="12.5" x14ac:dyDescent="0.25">
      <c r="A82" s="1" t="s">
        <v>12</v>
      </c>
      <c r="B82" s="1" t="s">
        <v>168</v>
      </c>
      <c r="C82" s="1" t="s">
        <v>169</v>
      </c>
      <c r="D82" s="3">
        <v>552972000</v>
      </c>
      <c r="E82" s="3">
        <v>0</v>
      </c>
      <c r="F82" s="3">
        <v>0</v>
      </c>
      <c r="G82" s="3">
        <v>552972000</v>
      </c>
      <c r="H82" s="3">
        <v>70587919</v>
      </c>
      <c r="I82" s="3">
        <v>432996258</v>
      </c>
      <c r="J82" s="4">
        <v>78.3</v>
      </c>
      <c r="K82" s="3">
        <v>119975742</v>
      </c>
      <c r="L82" s="1" t="s">
        <v>17</v>
      </c>
      <c r="M82" s="4">
        <v>0</v>
      </c>
    </row>
    <row r="83" spans="1:13" ht="12.5" x14ac:dyDescent="0.25">
      <c r="A83" s="1" t="s">
        <v>12</v>
      </c>
      <c r="B83" s="1" t="s">
        <v>170</v>
      </c>
      <c r="C83" s="1" t="s">
        <v>171</v>
      </c>
      <c r="D83" s="3">
        <v>552972000</v>
      </c>
      <c r="E83" s="3">
        <v>0</v>
      </c>
      <c r="F83" s="3">
        <v>0</v>
      </c>
      <c r="G83" s="3">
        <v>552972000</v>
      </c>
      <c r="H83" s="3">
        <v>70587919</v>
      </c>
      <c r="I83" s="3">
        <v>432996258</v>
      </c>
      <c r="J83" s="4">
        <v>78.3</v>
      </c>
      <c r="K83" s="3">
        <v>119975742</v>
      </c>
      <c r="L83" s="1" t="s">
        <v>17</v>
      </c>
      <c r="M83" s="4">
        <v>0</v>
      </c>
    </row>
    <row r="84" spans="1:13" ht="12.5" x14ac:dyDescent="0.25">
      <c r="A84" s="1" t="s">
        <v>12</v>
      </c>
      <c r="B84" s="1" t="s">
        <v>172</v>
      </c>
      <c r="C84" s="1" t="s">
        <v>173</v>
      </c>
      <c r="D84" s="3">
        <v>2259522970</v>
      </c>
      <c r="E84" s="3">
        <v>0</v>
      </c>
      <c r="F84" s="3">
        <v>0</v>
      </c>
      <c r="G84" s="3">
        <v>2259522970</v>
      </c>
      <c r="H84" s="3">
        <v>0</v>
      </c>
      <c r="I84" s="3">
        <v>1016730110</v>
      </c>
      <c r="J84" s="4">
        <v>45</v>
      </c>
      <c r="K84" s="3">
        <v>1242792860</v>
      </c>
      <c r="L84" s="1" t="s">
        <v>174</v>
      </c>
      <c r="M84" s="4">
        <v>0</v>
      </c>
    </row>
    <row r="85" spans="1:13" ht="12.5" x14ac:dyDescent="0.25">
      <c r="A85" s="1" t="s">
        <v>12</v>
      </c>
      <c r="B85" s="1" t="s">
        <v>175</v>
      </c>
      <c r="C85" s="1" t="s">
        <v>176</v>
      </c>
      <c r="D85" s="3">
        <v>2259522970</v>
      </c>
      <c r="E85" s="3">
        <v>0</v>
      </c>
      <c r="F85" s="3">
        <v>0</v>
      </c>
      <c r="G85" s="3">
        <v>2259522970</v>
      </c>
      <c r="H85" s="3">
        <v>0</v>
      </c>
      <c r="I85" s="3">
        <v>1016730110</v>
      </c>
      <c r="J85" s="4">
        <v>45</v>
      </c>
      <c r="K85" s="3">
        <v>1242792860</v>
      </c>
      <c r="L85" s="1" t="s">
        <v>174</v>
      </c>
      <c r="M85" s="4">
        <v>0</v>
      </c>
    </row>
    <row r="86" spans="1:13" ht="12.5" x14ac:dyDescent="0.25">
      <c r="A86" s="1" t="s">
        <v>12</v>
      </c>
      <c r="B86" s="1" t="s">
        <v>177</v>
      </c>
      <c r="C86" s="1" t="s">
        <v>178</v>
      </c>
      <c r="D86" s="3">
        <v>2259522970</v>
      </c>
      <c r="E86" s="3">
        <v>0</v>
      </c>
      <c r="F86" s="3">
        <v>0</v>
      </c>
      <c r="G86" s="3">
        <v>2259522970</v>
      </c>
      <c r="H86" s="3">
        <v>0</v>
      </c>
      <c r="I86" s="3">
        <v>1016730110</v>
      </c>
      <c r="J86" s="4">
        <v>45</v>
      </c>
      <c r="K86" s="3">
        <v>1242792860</v>
      </c>
      <c r="L86" s="1" t="s">
        <v>174</v>
      </c>
      <c r="M86" s="4">
        <v>0</v>
      </c>
    </row>
    <row r="87" spans="1:13" ht="12.5" x14ac:dyDescent="0.25">
      <c r="A87" s="1" t="s">
        <v>12</v>
      </c>
      <c r="B87" s="1" t="s">
        <v>179</v>
      </c>
      <c r="C87" s="1" t="s">
        <v>180</v>
      </c>
      <c r="D87" s="3">
        <v>2259522970</v>
      </c>
      <c r="E87" s="3">
        <v>0</v>
      </c>
      <c r="F87" s="3">
        <v>0</v>
      </c>
      <c r="G87" s="3">
        <v>2259522970</v>
      </c>
      <c r="H87" s="3">
        <v>0</v>
      </c>
      <c r="I87" s="3">
        <v>1016730110</v>
      </c>
      <c r="J87" s="4">
        <v>45</v>
      </c>
      <c r="K87" s="3">
        <v>1242792860</v>
      </c>
      <c r="L87" s="1" t="s">
        <v>174</v>
      </c>
      <c r="M87" s="4">
        <v>0</v>
      </c>
    </row>
    <row r="88" spans="1:13" ht="12.5" x14ac:dyDescent="0.25">
      <c r="A88" s="1" t="s">
        <v>12</v>
      </c>
      <c r="B88" s="1" t="s">
        <v>181</v>
      </c>
      <c r="C88" s="1" t="s">
        <v>182</v>
      </c>
      <c r="D88" s="3">
        <v>69114756844</v>
      </c>
      <c r="E88" s="3">
        <v>-204675274</v>
      </c>
      <c r="F88" s="3">
        <v>-744388344</v>
      </c>
      <c r="G88" s="3">
        <v>68370368500</v>
      </c>
      <c r="H88" s="3">
        <v>3713403811</v>
      </c>
      <c r="I88" s="3">
        <v>54255867983</v>
      </c>
      <c r="J88" s="4">
        <v>79.36</v>
      </c>
      <c r="K88" s="3">
        <v>14114500517</v>
      </c>
      <c r="L88" s="1" t="s">
        <v>183</v>
      </c>
      <c r="M88" s="4">
        <v>0</v>
      </c>
    </row>
    <row r="89" spans="1:13" ht="12.5" x14ac:dyDescent="0.25">
      <c r="A89" s="1" t="s">
        <v>12</v>
      </c>
      <c r="B89" s="1" t="s">
        <v>184</v>
      </c>
      <c r="C89" s="1" t="s">
        <v>185</v>
      </c>
      <c r="D89" s="3">
        <v>69114756844</v>
      </c>
      <c r="E89" s="3">
        <v>-204675274</v>
      </c>
      <c r="F89" s="3">
        <v>-744388344</v>
      </c>
      <c r="G89" s="3">
        <v>68370368500</v>
      </c>
      <c r="H89" s="3">
        <v>3713403811</v>
      </c>
      <c r="I89" s="3">
        <v>54255867983</v>
      </c>
      <c r="J89" s="4">
        <v>79.36</v>
      </c>
      <c r="K89" s="3">
        <v>14114500517</v>
      </c>
      <c r="L89" s="1" t="s">
        <v>183</v>
      </c>
      <c r="M89" s="4">
        <v>0</v>
      </c>
    </row>
    <row r="90" spans="1:13" ht="12.5" x14ac:dyDescent="0.25">
      <c r="A90" s="1" t="s">
        <v>12</v>
      </c>
      <c r="B90" s="1" t="s">
        <v>186</v>
      </c>
      <c r="C90" s="1" t="s">
        <v>187</v>
      </c>
      <c r="D90" s="3">
        <v>8337731235</v>
      </c>
      <c r="E90" s="3">
        <v>-38927012</v>
      </c>
      <c r="F90" s="3">
        <v>-324888922</v>
      </c>
      <c r="G90" s="3">
        <v>8012842313</v>
      </c>
      <c r="H90" s="3">
        <v>724250720</v>
      </c>
      <c r="I90" s="3">
        <v>7432819388</v>
      </c>
      <c r="J90" s="4">
        <v>92.76</v>
      </c>
      <c r="K90" s="3">
        <v>580022925</v>
      </c>
      <c r="L90" s="1" t="s">
        <v>183</v>
      </c>
      <c r="M90" s="4">
        <v>0</v>
      </c>
    </row>
    <row r="91" spans="1:13" ht="12.5" x14ac:dyDescent="0.25">
      <c r="A91" s="1" t="s">
        <v>12</v>
      </c>
      <c r="B91" s="1" t="s">
        <v>188</v>
      </c>
      <c r="C91" s="1" t="s">
        <v>189</v>
      </c>
      <c r="D91" s="3">
        <v>3181500895</v>
      </c>
      <c r="E91" s="3">
        <v>-38732012</v>
      </c>
      <c r="F91" s="3">
        <v>-182590590</v>
      </c>
      <c r="G91" s="3">
        <v>2998910305</v>
      </c>
      <c r="H91" s="3">
        <v>0</v>
      </c>
      <c r="I91" s="3">
        <v>2878140610</v>
      </c>
      <c r="J91" s="4">
        <v>95.97</v>
      </c>
      <c r="K91" s="3">
        <v>120769695</v>
      </c>
      <c r="L91" s="1" t="s">
        <v>183</v>
      </c>
      <c r="M91" s="4">
        <v>0</v>
      </c>
    </row>
    <row r="92" spans="1:13" ht="12.5" x14ac:dyDescent="0.25">
      <c r="A92" s="1" t="s">
        <v>12</v>
      </c>
      <c r="B92" s="1" t="s">
        <v>190</v>
      </c>
      <c r="C92" s="1" t="s">
        <v>191</v>
      </c>
      <c r="D92" s="3">
        <v>11027667</v>
      </c>
      <c r="E92" s="3">
        <v>0</v>
      </c>
      <c r="F92" s="3">
        <v>0</v>
      </c>
      <c r="G92" s="3">
        <v>11027667</v>
      </c>
      <c r="H92" s="3">
        <v>0</v>
      </c>
      <c r="I92" s="3">
        <v>0</v>
      </c>
      <c r="J92" s="4">
        <v>0</v>
      </c>
      <c r="K92" s="3">
        <v>11027667</v>
      </c>
      <c r="L92" s="1" t="s">
        <v>183</v>
      </c>
      <c r="M92" s="4">
        <v>0</v>
      </c>
    </row>
    <row r="93" spans="1:13" ht="12.5" x14ac:dyDescent="0.25">
      <c r="A93" s="1" t="s">
        <v>12</v>
      </c>
      <c r="B93" s="1" t="s">
        <v>192</v>
      </c>
      <c r="C93" s="1" t="s">
        <v>193</v>
      </c>
      <c r="D93" s="3">
        <v>11027667</v>
      </c>
      <c r="E93" s="3">
        <v>0</v>
      </c>
      <c r="F93" s="3">
        <v>0</v>
      </c>
      <c r="G93" s="3">
        <v>11027667</v>
      </c>
      <c r="H93" s="3">
        <v>0</v>
      </c>
      <c r="I93" s="3">
        <v>0</v>
      </c>
      <c r="J93" s="4">
        <v>0</v>
      </c>
      <c r="K93" s="3">
        <v>11027667</v>
      </c>
      <c r="L93" s="1" t="s">
        <v>183</v>
      </c>
      <c r="M93" s="4">
        <v>0</v>
      </c>
    </row>
    <row r="94" spans="1:13" ht="12.5" x14ac:dyDescent="0.25">
      <c r="A94" s="1" t="s">
        <v>12</v>
      </c>
      <c r="B94" s="1" t="s">
        <v>194</v>
      </c>
      <c r="C94" s="1" t="s">
        <v>195</v>
      </c>
      <c r="D94" s="3">
        <v>11027667</v>
      </c>
      <c r="E94" s="3">
        <v>0</v>
      </c>
      <c r="F94" s="3">
        <v>0</v>
      </c>
      <c r="G94" s="3">
        <v>11027667</v>
      </c>
      <c r="H94" s="3">
        <v>0</v>
      </c>
      <c r="I94" s="3">
        <v>0</v>
      </c>
      <c r="J94" s="4">
        <v>0</v>
      </c>
      <c r="K94" s="3">
        <v>11027667</v>
      </c>
      <c r="L94" s="1" t="s">
        <v>183</v>
      </c>
      <c r="M94" s="4">
        <v>0</v>
      </c>
    </row>
    <row r="95" spans="1:13" ht="12.5" x14ac:dyDescent="0.25">
      <c r="A95" s="1" t="s">
        <v>12</v>
      </c>
      <c r="B95" s="1" t="s">
        <v>196</v>
      </c>
      <c r="C95" s="1" t="s">
        <v>197</v>
      </c>
      <c r="D95" s="3">
        <v>3170473228</v>
      </c>
      <c r="E95" s="3">
        <v>-38732012</v>
      </c>
      <c r="F95" s="3">
        <v>-182590590</v>
      </c>
      <c r="G95" s="3">
        <v>2987882638</v>
      </c>
      <c r="H95" s="3">
        <v>0</v>
      </c>
      <c r="I95" s="3">
        <v>2878140610</v>
      </c>
      <c r="J95" s="4">
        <v>96.33</v>
      </c>
      <c r="K95" s="3">
        <v>109742028</v>
      </c>
      <c r="L95" s="1" t="s">
        <v>183</v>
      </c>
      <c r="M95" s="4">
        <v>0</v>
      </c>
    </row>
    <row r="96" spans="1:13" ht="12.5" x14ac:dyDescent="0.25">
      <c r="A96" s="1" t="s">
        <v>12</v>
      </c>
      <c r="B96" s="1" t="s">
        <v>198</v>
      </c>
      <c r="C96" s="1" t="s">
        <v>199</v>
      </c>
      <c r="D96" s="3">
        <v>3170473228</v>
      </c>
      <c r="E96" s="3">
        <v>-38732012</v>
      </c>
      <c r="F96" s="3">
        <v>-182590590</v>
      </c>
      <c r="G96" s="3">
        <v>2987882638</v>
      </c>
      <c r="H96" s="3">
        <v>0</v>
      </c>
      <c r="I96" s="3">
        <v>2878140610</v>
      </c>
      <c r="J96" s="4">
        <v>96.33</v>
      </c>
      <c r="K96" s="3">
        <v>109742028</v>
      </c>
      <c r="L96" s="1" t="s">
        <v>183</v>
      </c>
      <c r="M96" s="4">
        <v>0</v>
      </c>
    </row>
    <row r="97" spans="1:13" ht="12.5" x14ac:dyDescent="0.25">
      <c r="A97" s="1" t="s">
        <v>12</v>
      </c>
      <c r="B97" s="1" t="s">
        <v>200</v>
      </c>
      <c r="C97" s="1" t="s">
        <v>201</v>
      </c>
      <c r="D97" s="3">
        <v>887792500</v>
      </c>
      <c r="E97" s="3">
        <v>0</v>
      </c>
      <c r="F97" s="3">
        <v>0</v>
      </c>
      <c r="G97" s="3">
        <v>887792500</v>
      </c>
      <c r="H97" s="3">
        <v>0</v>
      </c>
      <c r="I97" s="3">
        <v>822369402</v>
      </c>
      <c r="J97" s="4">
        <v>92.63</v>
      </c>
      <c r="K97" s="3">
        <v>65423098</v>
      </c>
      <c r="L97" s="1" t="s">
        <v>183</v>
      </c>
      <c r="M97" s="4">
        <v>0</v>
      </c>
    </row>
    <row r="98" spans="1:13" ht="12.5" x14ac:dyDescent="0.25">
      <c r="A98" s="1" t="s">
        <v>12</v>
      </c>
      <c r="B98" s="1" t="s">
        <v>194</v>
      </c>
      <c r="C98" s="1" t="s">
        <v>195</v>
      </c>
      <c r="D98" s="3">
        <v>157255735</v>
      </c>
      <c r="E98" s="3">
        <v>-20900000</v>
      </c>
      <c r="F98" s="3">
        <v>-114166666</v>
      </c>
      <c r="G98" s="3">
        <v>43089069</v>
      </c>
      <c r="H98" s="3">
        <v>0</v>
      </c>
      <c r="I98" s="3">
        <v>33038334</v>
      </c>
      <c r="J98" s="4">
        <v>76.67</v>
      </c>
      <c r="K98" s="3">
        <v>10050735</v>
      </c>
      <c r="L98" s="1" t="s">
        <v>183</v>
      </c>
      <c r="M98" s="4">
        <v>0</v>
      </c>
    </row>
    <row r="99" spans="1:13" ht="12.5" x14ac:dyDescent="0.25">
      <c r="A99" s="1" t="s">
        <v>12</v>
      </c>
      <c r="B99" s="1" t="s">
        <v>202</v>
      </c>
      <c r="C99" s="1" t="s">
        <v>203</v>
      </c>
      <c r="D99" s="3">
        <v>8740746</v>
      </c>
      <c r="E99" s="3">
        <v>0</v>
      </c>
      <c r="F99" s="3">
        <v>-8330079</v>
      </c>
      <c r="G99" s="3">
        <v>410667</v>
      </c>
      <c r="H99" s="3">
        <v>0</v>
      </c>
      <c r="I99" s="3">
        <v>0</v>
      </c>
      <c r="J99" s="4">
        <v>0</v>
      </c>
      <c r="K99" s="3">
        <v>410667</v>
      </c>
      <c r="L99" s="1" t="s">
        <v>183</v>
      </c>
      <c r="M99" s="4">
        <v>0</v>
      </c>
    </row>
    <row r="100" spans="1:13" ht="12.5" x14ac:dyDescent="0.25">
      <c r="A100" s="1" t="s">
        <v>12</v>
      </c>
      <c r="B100" s="1" t="s">
        <v>204</v>
      </c>
      <c r="C100" s="1" t="s">
        <v>205</v>
      </c>
      <c r="D100" s="3">
        <v>38072344</v>
      </c>
      <c r="E100" s="3">
        <v>0</v>
      </c>
      <c r="F100" s="3">
        <v>-34658996</v>
      </c>
      <c r="G100" s="3">
        <v>3413348</v>
      </c>
      <c r="H100" s="3">
        <v>0</v>
      </c>
      <c r="I100" s="3">
        <v>3413348</v>
      </c>
      <c r="J100" s="4">
        <v>100</v>
      </c>
      <c r="K100" s="3">
        <v>0</v>
      </c>
      <c r="L100" s="1" t="s">
        <v>183</v>
      </c>
      <c r="M100" s="4">
        <v>0</v>
      </c>
    </row>
    <row r="101" spans="1:13" ht="12.5" x14ac:dyDescent="0.25">
      <c r="A101" s="1" t="s">
        <v>12</v>
      </c>
      <c r="B101" s="1" t="s">
        <v>206</v>
      </c>
      <c r="C101" s="1" t="s">
        <v>167</v>
      </c>
      <c r="D101" s="3">
        <v>2059964843</v>
      </c>
      <c r="E101" s="3">
        <v>-17832012</v>
      </c>
      <c r="F101" s="3">
        <v>-25434849</v>
      </c>
      <c r="G101" s="3">
        <v>2034529994</v>
      </c>
      <c r="H101" s="3">
        <v>0</v>
      </c>
      <c r="I101" s="3">
        <v>2019319526</v>
      </c>
      <c r="J101" s="4">
        <v>99.25</v>
      </c>
      <c r="K101" s="3">
        <v>15210468</v>
      </c>
      <c r="L101" s="1" t="s">
        <v>183</v>
      </c>
      <c r="M101" s="4">
        <v>0</v>
      </c>
    </row>
    <row r="102" spans="1:13" ht="12.5" x14ac:dyDescent="0.25">
      <c r="A102" s="1" t="s">
        <v>12</v>
      </c>
      <c r="B102" s="1" t="s">
        <v>207</v>
      </c>
      <c r="C102" s="1" t="s">
        <v>208</v>
      </c>
      <c r="D102" s="3">
        <v>18647060</v>
      </c>
      <c r="E102" s="3">
        <v>0</v>
      </c>
      <c r="F102" s="3">
        <v>0</v>
      </c>
      <c r="G102" s="3">
        <v>18647060</v>
      </c>
      <c r="H102" s="3">
        <v>0</v>
      </c>
      <c r="I102" s="3">
        <v>0</v>
      </c>
      <c r="J102" s="4">
        <v>0</v>
      </c>
      <c r="K102" s="3">
        <v>18647060</v>
      </c>
      <c r="L102" s="1" t="s">
        <v>183</v>
      </c>
      <c r="M102" s="4">
        <v>0</v>
      </c>
    </row>
    <row r="103" spans="1:13" ht="12.5" x14ac:dyDescent="0.25">
      <c r="A103" s="1" t="s">
        <v>12</v>
      </c>
      <c r="B103" s="1" t="s">
        <v>209</v>
      </c>
      <c r="C103" s="1" t="s">
        <v>210</v>
      </c>
      <c r="D103" s="3">
        <v>4713650133</v>
      </c>
      <c r="E103" s="3">
        <v>0</v>
      </c>
      <c r="F103" s="3">
        <v>0</v>
      </c>
      <c r="G103" s="3">
        <v>4713650133</v>
      </c>
      <c r="H103" s="3">
        <v>724250720</v>
      </c>
      <c r="I103" s="3">
        <v>4345504320</v>
      </c>
      <c r="J103" s="4">
        <v>92.19</v>
      </c>
      <c r="K103" s="3">
        <v>368145813</v>
      </c>
      <c r="L103" s="1" t="s">
        <v>183</v>
      </c>
      <c r="M103" s="4">
        <v>0</v>
      </c>
    </row>
    <row r="104" spans="1:13" ht="12.5" x14ac:dyDescent="0.25">
      <c r="A104" s="1" t="s">
        <v>12</v>
      </c>
      <c r="B104" s="1" t="s">
        <v>211</v>
      </c>
      <c r="C104" s="1" t="s">
        <v>212</v>
      </c>
      <c r="D104" s="3">
        <v>4713650133</v>
      </c>
      <c r="E104" s="3">
        <v>0</v>
      </c>
      <c r="F104" s="3">
        <v>0</v>
      </c>
      <c r="G104" s="3">
        <v>4713650133</v>
      </c>
      <c r="H104" s="3">
        <v>724250720</v>
      </c>
      <c r="I104" s="3">
        <v>4345504320</v>
      </c>
      <c r="J104" s="4">
        <v>92.19</v>
      </c>
      <c r="K104" s="3">
        <v>368145813</v>
      </c>
      <c r="L104" s="1" t="s">
        <v>183</v>
      </c>
      <c r="M104" s="4">
        <v>0</v>
      </c>
    </row>
    <row r="105" spans="1:13" ht="12.5" x14ac:dyDescent="0.25">
      <c r="A105" s="1" t="s">
        <v>12</v>
      </c>
      <c r="B105" s="1" t="s">
        <v>213</v>
      </c>
      <c r="C105" s="1" t="s">
        <v>214</v>
      </c>
      <c r="D105" s="3">
        <v>4713650133</v>
      </c>
      <c r="E105" s="3">
        <v>0</v>
      </c>
      <c r="F105" s="3">
        <v>0</v>
      </c>
      <c r="G105" s="3">
        <v>4713650133</v>
      </c>
      <c r="H105" s="3">
        <v>724250720</v>
      </c>
      <c r="I105" s="3">
        <v>4345504320</v>
      </c>
      <c r="J105" s="4">
        <v>92.19</v>
      </c>
      <c r="K105" s="3">
        <v>368145813</v>
      </c>
      <c r="L105" s="1" t="s">
        <v>183</v>
      </c>
      <c r="M105" s="4">
        <v>0</v>
      </c>
    </row>
    <row r="106" spans="1:13" ht="12.5" x14ac:dyDescent="0.25">
      <c r="A106" s="1" t="s">
        <v>12</v>
      </c>
      <c r="B106" s="1" t="s">
        <v>204</v>
      </c>
      <c r="C106" s="1" t="s">
        <v>205</v>
      </c>
      <c r="D106" s="3">
        <v>4713650132</v>
      </c>
      <c r="E106" s="3">
        <v>0</v>
      </c>
      <c r="F106" s="3">
        <v>0</v>
      </c>
      <c r="G106" s="3">
        <v>4713650132</v>
      </c>
      <c r="H106" s="3">
        <v>724250720</v>
      </c>
      <c r="I106" s="3">
        <v>4345504320</v>
      </c>
      <c r="J106" s="4">
        <v>92.19</v>
      </c>
      <c r="K106" s="3">
        <v>368145812</v>
      </c>
      <c r="L106" s="1" t="s">
        <v>183</v>
      </c>
      <c r="M106" s="4">
        <v>0</v>
      </c>
    </row>
    <row r="107" spans="1:13" ht="12.5" x14ac:dyDescent="0.25">
      <c r="A107" s="1" t="s">
        <v>12</v>
      </c>
      <c r="B107" s="1" t="s">
        <v>194</v>
      </c>
      <c r="C107" s="1" t="s">
        <v>195</v>
      </c>
      <c r="D107" s="3">
        <v>1</v>
      </c>
      <c r="E107" s="3">
        <v>0</v>
      </c>
      <c r="F107" s="3">
        <v>0</v>
      </c>
      <c r="G107" s="3">
        <v>1</v>
      </c>
      <c r="H107" s="3">
        <v>0</v>
      </c>
      <c r="I107" s="3">
        <v>0</v>
      </c>
      <c r="J107" s="4">
        <v>0</v>
      </c>
      <c r="K107" s="3">
        <v>1</v>
      </c>
      <c r="L107" s="1" t="s">
        <v>183</v>
      </c>
      <c r="M107" s="4">
        <v>0</v>
      </c>
    </row>
    <row r="108" spans="1:13" ht="12.5" x14ac:dyDescent="0.25">
      <c r="A108" s="1" t="s">
        <v>12</v>
      </c>
      <c r="B108" s="1" t="s">
        <v>215</v>
      </c>
      <c r="C108" s="1" t="s">
        <v>216</v>
      </c>
      <c r="D108" s="3">
        <v>442580207</v>
      </c>
      <c r="E108" s="3">
        <v>-195000</v>
      </c>
      <c r="F108" s="3">
        <v>-142298332</v>
      </c>
      <c r="G108" s="3">
        <v>300281875</v>
      </c>
      <c r="H108" s="3">
        <v>0</v>
      </c>
      <c r="I108" s="3">
        <v>209174458</v>
      </c>
      <c r="J108" s="4">
        <v>69.66</v>
      </c>
      <c r="K108" s="3">
        <v>91107417</v>
      </c>
      <c r="L108" s="1" t="s">
        <v>183</v>
      </c>
      <c r="M108" s="4">
        <v>0</v>
      </c>
    </row>
    <row r="109" spans="1:13" ht="12.5" x14ac:dyDescent="0.25">
      <c r="A109" s="1" t="s">
        <v>12</v>
      </c>
      <c r="B109" s="1" t="s">
        <v>217</v>
      </c>
      <c r="C109" s="1" t="s">
        <v>218</v>
      </c>
      <c r="D109" s="3">
        <v>442580207</v>
      </c>
      <c r="E109" s="3">
        <v>-195000</v>
      </c>
      <c r="F109" s="3">
        <v>-142298332</v>
      </c>
      <c r="G109" s="3">
        <v>300281875</v>
      </c>
      <c r="H109" s="3">
        <v>0</v>
      </c>
      <c r="I109" s="3">
        <v>209174458</v>
      </c>
      <c r="J109" s="4">
        <v>69.66</v>
      </c>
      <c r="K109" s="3">
        <v>91107417</v>
      </c>
      <c r="L109" s="1" t="s">
        <v>183</v>
      </c>
      <c r="M109" s="4">
        <v>0</v>
      </c>
    </row>
    <row r="110" spans="1:13" ht="12.5" x14ac:dyDescent="0.25">
      <c r="A110" s="1" t="s">
        <v>12</v>
      </c>
      <c r="B110" s="1" t="s">
        <v>219</v>
      </c>
      <c r="C110" s="1" t="s">
        <v>220</v>
      </c>
      <c r="D110" s="3">
        <v>442580207</v>
      </c>
      <c r="E110" s="3">
        <v>-195000</v>
      </c>
      <c r="F110" s="3">
        <v>-142298332</v>
      </c>
      <c r="G110" s="3">
        <v>300281875</v>
      </c>
      <c r="H110" s="3">
        <v>0</v>
      </c>
      <c r="I110" s="3">
        <v>209174458</v>
      </c>
      <c r="J110" s="4">
        <v>69.66</v>
      </c>
      <c r="K110" s="3">
        <v>91107417</v>
      </c>
      <c r="L110" s="1" t="s">
        <v>183</v>
      </c>
      <c r="M110" s="4">
        <v>0</v>
      </c>
    </row>
    <row r="111" spans="1:13" ht="12.5" x14ac:dyDescent="0.25">
      <c r="A111" s="1" t="s">
        <v>12</v>
      </c>
      <c r="B111" s="1" t="s">
        <v>221</v>
      </c>
      <c r="C111" s="1" t="s">
        <v>222</v>
      </c>
      <c r="D111" s="3">
        <v>32979259</v>
      </c>
      <c r="E111" s="3">
        <v>0</v>
      </c>
      <c r="F111" s="3">
        <v>0</v>
      </c>
      <c r="G111" s="3">
        <v>32979259</v>
      </c>
      <c r="H111" s="3">
        <v>0</v>
      </c>
      <c r="I111" s="3">
        <v>2068891</v>
      </c>
      <c r="J111" s="4">
        <v>6.27</v>
      </c>
      <c r="K111" s="3">
        <v>30910368</v>
      </c>
      <c r="L111" s="1" t="s">
        <v>183</v>
      </c>
      <c r="M111" s="4">
        <v>0</v>
      </c>
    </row>
    <row r="112" spans="1:13" ht="12.5" x14ac:dyDescent="0.25">
      <c r="A112" s="1" t="s">
        <v>12</v>
      </c>
      <c r="B112" s="1" t="s">
        <v>223</v>
      </c>
      <c r="C112" s="1" t="s">
        <v>147</v>
      </c>
      <c r="D112" s="3">
        <v>45652600</v>
      </c>
      <c r="E112" s="3">
        <v>0</v>
      </c>
      <c r="F112" s="3">
        <v>0</v>
      </c>
      <c r="G112" s="3">
        <v>45652600</v>
      </c>
      <c r="H112" s="3">
        <v>0</v>
      </c>
      <c r="I112" s="3">
        <v>45652600</v>
      </c>
      <c r="J112" s="4">
        <v>100</v>
      </c>
      <c r="K112" s="3">
        <v>0</v>
      </c>
      <c r="L112" s="1" t="s">
        <v>183</v>
      </c>
      <c r="M112" s="4">
        <v>0</v>
      </c>
    </row>
    <row r="113" spans="1:13" ht="12.5" x14ac:dyDescent="0.25">
      <c r="A113" s="1" t="s">
        <v>12</v>
      </c>
      <c r="B113" s="1" t="s">
        <v>194</v>
      </c>
      <c r="C113" s="1" t="s">
        <v>195</v>
      </c>
      <c r="D113" s="3">
        <v>350905783</v>
      </c>
      <c r="E113" s="3">
        <v>-195000</v>
      </c>
      <c r="F113" s="3">
        <v>-142298332</v>
      </c>
      <c r="G113" s="3">
        <v>208607451</v>
      </c>
      <c r="H113" s="3">
        <v>0</v>
      </c>
      <c r="I113" s="3">
        <v>150607451</v>
      </c>
      <c r="J113" s="4">
        <v>72.2</v>
      </c>
      <c r="K113" s="3">
        <v>58000000</v>
      </c>
      <c r="L113" s="1" t="s">
        <v>183</v>
      </c>
      <c r="M113" s="4">
        <v>0</v>
      </c>
    </row>
    <row r="114" spans="1:13" ht="12.5" x14ac:dyDescent="0.25">
      <c r="A114" s="1" t="s">
        <v>12</v>
      </c>
      <c r="B114" s="1" t="s">
        <v>224</v>
      </c>
      <c r="C114" s="1" t="s">
        <v>225</v>
      </c>
      <c r="D114" s="3">
        <v>566667</v>
      </c>
      <c r="E114" s="3">
        <v>0</v>
      </c>
      <c r="F114" s="3">
        <v>0</v>
      </c>
      <c r="G114" s="3">
        <v>566667</v>
      </c>
      <c r="H114" s="3">
        <v>0</v>
      </c>
      <c r="I114" s="3">
        <v>0</v>
      </c>
      <c r="J114" s="4">
        <v>0</v>
      </c>
      <c r="K114" s="3">
        <v>566667</v>
      </c>
      <c r="L114" s="1" t="s">
        <v>183</v>
      </c>
      <c r="M114" s="4">
        <v>0</v>
      </c>
    </row>
    <row r="115" spans="1:13" ht="12.5" x14ac:dyDescent="0.25">
      <c r="A115" s="1" t="s">
        <v>12</v>
      </c>
      <c r="B115" s="1" t="s">
        <v>226</v>
      </c>
      <c r="C115" s="1" t="s">
        <v>227</v>
      </c>
      <c r="D115" s="3">
        <v>4717097</v>
      </c>
      <c r="E115" s="3">
        <v>0</v>
      </c>
      <c r="F115" s="3">
        <v>0</v>
      </c>
      <c r="G115" s="3">
        <v>4717097</v>
      </c>
      <c r="H115" s="3">
        <v>0</v>
      </c>
      <c r="I115" s="3">
        <v>4657516</v>
      </c>
      <c r="J115" s="4">
        <v>98.74</v>
      </c>
      <c r="K115" s="3">
        <v>59581</v>
      </c>
      <c r="L115" s="1" t="s">
        <v>183</v>
      </c>
      <c r="M115" s="4">
        <v>0</v>
      </c>
    </row>
    <row r="116" spans="1:13" ht="12.5" x14ac:dyDescent="0.25">
      <c r="A116" s="1" t="s">
        <v>12</v>
      </c>
      <c r="B116" s="1" t="s">
        <v>228</v>
      </c>
      <c r="C116" s="1" t="s">
        <v>229</v>
      </c>
      <c r="D116" s="3">
        <v>7758801</v>
      </c>
      <c r="E116" s="3">
        <v>0</v>
      </c>
      <c r="F116" s="3">
        <v>0</v>
      </c>
      <c r="G116" s="3">
        <v>7758801</v>
      </c>
      <c r="H116" s="3">
        <v>0</v>
      </c>
      <c r="I116" s="3">
        <v>6188000</v>
      </c>
      <c r="J116" s="4">
        <v>79.75</v>
      </c>
      <c r="K116" s="3">
        <v>1570801</v>
      </c>
      <c r="L116" s="1" t="s">
        <v>183</v>
      </c>
      <c r="M116" s="4">
        <v>0</v>
      </c>
    </row>
    <row r="117" spans="1:13" ht="12.5" x14ac:dyDescent="0.25">
      <c r="A117" s="1" t="s">
        <v>12</v>
      </c>
      <c r="B117" s="1" t="s">
        <v>230</v>
      </c>
      <c r="C117" s="1" t="s">
        <v>231</v>
      </c>
      <c r="D117" s="3">
        <v>60777025609</v>
      </c>
      <c r="E117" s="3">
        <v>-165748262</v>
      </c>
      <c r="F117" s="3">
        <v>-419499422</v>
      </c>
      <c r="G117" s="3">
        <v>60357526187</v>
      </c>
      <c r="H117" s="3">
        <v>2989153091</v>
      </c>
      <c r="I117" s="3">
        <v>46823048595</v>
      </c>
      <c r="J117" s="4">
        <v>77.58</v>
      </c>
      <c r="K117" s="3">
        <v>13534477592</v>
      </c>
      <c r="L117" s="1" t="s">
        <v>183</v>
      </c>
      <c r="M117" s="4">
        <v>0</v>
      </c>
    </row>
    <row r="118" spans="1:13" ht="12.5" x14ac:dyDescent="0.25">
      <c r="A118" s="1" t="s">
        <v>12</v>
      </c>
      <c r="B118" s="1" t="s">
        <v>232</v>
      </c>
      <c r="C118" s="1" t="s">
        <v>233</v>
      </c>
      <c r="D118" s="3">
        <v>4641781253</v>
      </c>
      <c r="E118" s="3">
        <v>0</v>
      </c>
      <c r="F118" s="3">
        <v>0</v>
      </c>
      <c r="G118" s="3">
        <v>4641781253</v>
      </c>
      <c r="H118" s="3">
        <v>347094356</v>
      </c>
      <c r="I118" s="3">
        <v>4285644091</v>
      </c>
      <c r="J118" s="4">
        <v>92.33</v>
      </c>
      <c r="K118" s="3">
        <v>356137162</v>
      </c>
      <c r="L118" s="1" t="s">
        <v>183</v>
      </c>
      <c r="M118" s="4">
        <v>0</v>
      </c>
    </row>
    <row r="119" spans="1:13" ht="12.5" x14ac:dyDescent="0.25">
      <c r="A119" s="1" t="s">
        <v>12</v>
      </c>
      <c r="B119" s="1" t="s">
        <v>234</v>
      </c>
      <c r="C119" s="1" t="s">
        <v>235</v>
      </c>
      <c r="D119" s="3">
        <v>4641781253</v>
      </c>
      <c r="E119" s="3">
        <v>0</v>
      </c>
      <c r="F119" s="3">
        <v>0</v>
      </c>
      <c r="G119" s="3">
        <v>4641781253</v>
      </c>
      <c r="H119" s="3">
        <v>347094356</v>
      </c>
      <c r="I119" s="3">
        <v>4285644091</v>
      </c>
      <c r="J119" s="4">
        <v>92.33</v>
      </c>
      <c r="K119" s="3">
        <v>356137162</v>
      </c>
      <c r="L119" s="1" t="s">
        <v>183</v>
      </c>
      <c r="M119" s="4">
        <v>0</v>
      </c>
    </row>
    <row r="120" spans="1:13" ht="12.5" x14ac:dyDescent="0.25">
      <c r="A120" s="1" t="s">
        <v>12</v>
      </c>
      <c r="B120" s="1" t="s">
        <v>236</v>
      </c>
      <c r="C120" s="1" t="s">
        <v>237</v>
      </c>
      <c r="D120" s="3">
        <v>4641781253</v>
      </c>
      <c r="E120" s="3">
        <v>0</v>
      </c>
      <c r="F120" s="3">
        <v>0</v>
      </c>
      <c r="G120" s="3">
        <v>4641781253</v>
      </c>
      <c r="H120" s="3">
        <v>347094356</v>
      </c>
      <c r="I120" s="3">
        <v>4285644091</v>
      </c>
      <c r="J120" s="4">
        <v>92.33</v>
      </c>
      <c r="K120" s="3">
        <v>356137162</v>
      </c>
      <c r="L120" s="1" t="s">
        <v>183</v>
      </c>
      <c r="M120" s="4">
        <v>0</v>
      </c>
    </row>
    <row r="121" spans="1:13" ht="12.5" x14ac:dyDescent="0.25">
      <c r="A121" s="1" t="s">
        <v>12</v>
      </c>
      <c r="B121" s="1" t="s">
        <v>238</v>
      </c>
      <c r="C121" s="1" t="s">
        <v>239</v>
      </c>
      <c r="D121" s="3">
        <v>4641781253</v>
      </c>
      <c r="E121" s="3">
        <v>0</v>
      </c>
      <c r="F121" s="3">
        <v>0</v>
      </c>
      <c r="G121" s="3">
        <v>4641781253</v>
      </c>
      <c r="H121" s="3">
        <v>347094356</v>
      </c>
      <c r="I121" s="3">
        <v>4285644091</v>
      </c>
      <c r="J121" s="4">
        <v>92.33</v>
      </c>
      <c r="K121" s="3">
        <v>356137162</v>
      </c>
      <c r="L121" s="1" t="s">
        <v>183</v>
      </c>
      <c r="M121" s="4">
        <v>0</v>
      </c>
    </row>
    <row r="122" spans="1:13" ht="12.5" x14ac:dyDescent="0.25">
      <c r="A122" s="1" t="s">
        <v>12</v>
      </c>
      <c r="B122" s="1" t="s">
        <v>240</v>
      </c>
      <c r="C122" s="1" t="s">
        <v>237</v>
      </c>
      <c r="D122" s="3">
        <v>83669562</v>
      </c>
      <c r="E122" s="3">
        <v>0</v>
      </c>
      <c r="F122" s="3">
        <v>0</v>
      </c>
      <c r="G122" s="3">
        <v>83669562</v>
      </c>
      <c r="H122" s="3">
        <v>0</v>
      </c>
      <c r="I122" s="3">
        <v>0</v>
      </c>
      <c r="J122" s="4">
        <v>0</v>
      </c>
      <c r="K122" s="3">
        <v>83669562</v>
      </c>
      <c r="L122" s="1" t="s">
        <v>183</v>
      </c>
      <c r="M122" s="4">
        <v>0</v>
      </c>
    </row>
    <row r="123" spans="1:13" ht="12.5" x14ac:dyDescent="0.25">
      <c r="A123" s="1" t="s">
        <v>12</v>
      </c>
      <c r="B123" s="1" t="s">
        <v>241</v>
      </c>
      <c r="C123" s="1" t="s">
        <v>242</v>
      </c>
      <c r="D123" s="3">
        <v>83669562</v>
      </c>
      <c r="E123" s="3">
        <v>0</v>
      </c>
      <c r="F123" s="3">
        <v>0</v>
      </c>
      <c r="G123" s="3">
        <v>83669562</v>
      </c>
      <c r="H123" s="3">
        <v>0</v>
      </c>
      <c r="I123" s="3">
        <v>0</v>
      </c>
      <c r="J123" s="4">
        <v>0</v>
      </c>
      <c r="K123" s="3">
        <v>83669562</v>
      </c>
      <c r="L123" s="1" t="s">
        <v>183</v>
      </c>
      <c r="M123" s="4">
        <v>0</v>
      </c>
    </row>
    <row r="124" spans="1:13" ht="12.5" x14ac:dyDescent="0.25">
      <c r="A124" s="1" t="s">
        <v>12</v>
      </c>
      <c r="B124" s="1" t="s">
        <v>243</v>
      </c>
      <c r="C124" s="1" t="s">
        <v>237</v>
      </c>
      <c r="D124" s="3">
        <v>4558111691</v>
      </c>
      <c r="E124" s="3">
        <v>0</v>
      </c>
      <c r="F124" s="3">
        <v>0</v>
      </c>
      <c r="G124" s="3">
        <v>4558111691</v>
      </c>
      <c r="H124" s="3">
        <v>347094356</v>
      </c>
      <c r="I124" s="3">
        <v>4285644091</v>
      </c>
      <c r="J124" s="4">
        <v>94.02</v>
      </c>
      <c r="K124" s="3">
        <v>272467600</v>
      </c>
      <c r="L124" s="1" t="s">
        <v>183</v>
      </c>
      <c r="M124" s="4">
        <v>0</v>
      </c>
    </row>
    <row r="125" spans="1:13" ht="12.5" x14ac:dyDescent="0.25">
      <c r="A125" s="1" t="s">
        <v>12</v>
      </c>
      <c r="B125" s="1" t="s">
        <v>204</v>
      </c>
      <c r="C125" s="1" t="s">
        <v>205</v>
      </c>
      <c r="D125" s="3">
        <v>84500000</v>
      </c>
      <c r="E125" s="3">
        <v>0</v>
      </c>
      <c r="F125" s="3">
        <v>0</v>
      </c>
      <c r="G125" s="3">
        <v>84500000</v>
      </c>
      <c r="H125" s="3">
        <v>0</v>
      </c>
      <c r="I125" s="3">
        <v>6300000</v>
      </c>
      <c r="J125" s="4">
        <v>7.46</v>
      </c>
      <c r="K125" s="3">
        <v>78200000</v>
      </c>
      <c r="L125" s="1" t="s">
        <v>183</v>
      </c>
      <c r="M125" s="4">
        <v>0</v>
      </c>
    </row>
    <row r="126" spans="1:13" ht="12.5" x14ac:dyDescent="0.25">
      <c r="A126" s="1" t="s">
        <v>12</v>
      </c>
      <c r="B126" s="1" t="s">
        <v>244</v>
      </c>
      <c r="C126" s="1" t="s">
        <v>245</v>
      </c>
      <c r="D126" s="3">
        <v>3059129694</v>
      </c>
      <c r="E126" s="3">
        <v>0</v>
      </c>
      <c r="F126" s="3">
        <v>0</v>
      </c>
      <c r="G126" s="3">
        <v>3059129694</v>
      </c>
      <c r="H126" s="3">
        <v>0</v>
      </c>
      <c r="I126" s="3">
        <v>3059129694</v>
      </c>
      <c r="J126" s="4">
        <v>100</v>
      </c>
      <c r="K126" s="3">
        <v>0</v>
      </c>
      <c r="L126" s="1" t="s">
        <v>183</v>
      </c>
      <c r="M126" s="4">
        <v>0</v>
      </c>
    </row>
    <row r="127" spans="1:13" ht="12.5" x14ac:dyDescent="0.25">
      <c r="A127" s="1" t="s">
        <v>12</v>
      </c>
      <c r="B127" s="1" t="s">
        <v>246</v>
      </c>
      <c r="C127" s="1" t="s">
        <v>247</v>
      </c>
      <c r="D127" s="3">
        <v>581272354</v>
      </c>
      <c r="E127" s="3">
        <v>0</v>
      </c>
      <c r="F127" s="3">
        <v>0</v>
      </c>
      <c r="G127" s="3">
        <v>581272354</v>
      </c>
      <c r="H127" s="3">
        <v>345144356</v>
      </c>
      <c r="I127" s="3">
        <v>465680717</v>
      </c>
      <c r="J127" s="4">
        <v>80.11</v>
      </c>
      <c r="K127" s="3">
        <v>115591637</v>
      </c>
      <c r="L127" s="1" t="s">
        <v>183</v>
      </c>
      <c r="M127" s="4">
        <v>0</v>
      </c>
    </row>
    <row r="128" spans="1:13" ht="12.5" x14ac:dyDescent="0.25">
      <c r="A128" s="1" t="s">
        <v>12</v>
      </c>
      <c r="B128" s="1" t="s">
        <v>194</v>
      </c>
      <c r="C128" s="1" t="s">
        <v>195</v>
      </c>
      <c r="D128" s="3">
        <v>289262133</v>
      </c>
      <c r="E128" s="3">
        <v>0</v>
      </c>
      <c r="F128" s="3">
        <v>0</v>
      </c>
      <c r="G128" s="3">
        <v>289262133</v>
      </c>
      <c r="H128" s="3">
        <v>1950000</v>
      </c>
      <c r="I128" s="3">
        <v>267202133</v>
      </c>
      <c r="J128" s="4">
        <v>92.37</v>
      </c>
      <c r="K128" s="3">
        <v>22060000</v>
      </c>
      <c r="L128" s="1" t="s">
        <v>183</v>
      </c>
      <c r="M128" s="4">
        <v>0</v>
      </c>
    </row>
    <row r="129" spans="1:13" ht="12.5" x14ac:dyDescent="0.25">
      <c r="A129" s="1" t="s">
        <v>12</v>
      </c>
      <c r="B129" s="1" t="s">
        <v>248</v>
      </c>
      <c r="C129" s="1" t="s">
        <v>249</v>
      </c>
      <c r="D129" s="3">
        <v>84500000</v>
      </c>
      <c r="E129" s="3">
        <v>0</v>
      </c>
      <c r="F129" s="3">
        <v>0</v>
      </c>
      <c r="G129" s="3">
        <v>84500000</v>
      </c>
      <c r="H129" s="3">
        <v>0</v>
      </c>
      <c r="I129" s="3">
        <v>27884037</v>
      </c>
      <c r="J129" s="4">
        <v>33</v>
      </c>
      <c r="K129" s="3">
        <v>56615963</v>
      </c>
      <c r="L129" s="1" t="s">
        <v>183</v>
      </c>
      <c r="M129" s="4">
        <v>0</v>
      </c>
    </row>
    <row r="130" spans="1:13" ht="12.5" x14ac:dyDescent="0.25">
      <c r="A130" s="1" t="s">
        <v>12</v>
      </c>
      <c r="B130" s="1" t="s">
        <v>250</v>
      </c>
      <c r="C130" s="1" t="s">
        <v>145</v>
      </c>
      <c r="D130" s="3">
        <v>459447510</v>
      </c>
      <c r="E130" s="3">
        <v>0</v>
      </c>
      <c r="F130" s="3">
        <v>0</v>
      </c>
      <c r="G130" s="3">
        <v>459447510</v>
      </c>
      <c r="H130" s="3">
        <v>0</v>
      </c>
      <c r="I130" s="3">
        <v>459447510</v>
      </c>
      <c r="J130" s="4">
        <v>100</v>
      </c>
      <c r="K130" s="3">
        <v>0</v>
      </c>
      <c r="L130" s="1" t="s">
        <v>183</v>
      </c>
      <c r="M130" s="4">
        <v>0</v>
      </c>
    </row>
    <row r="131" spans="1:13" ht="12.5" x14ac:dyDescent="0.25">
      <c r="A131" s="1" t="s">
        <v>12</v>
      </c>
      <c r="B131" s="1" t="s">
        <v>251</v>
      </c>
      <c r="C131" s="1" t="s">
        <v>252</v>
      </c>
      <c r="D131" s="3">
        <v>2736220003</v>
      </c>
      <c r="E131" s="3">
        <v>0</v>
      </c>
      <c r="F131" s="3">
        <v>-4563334</v>
      </c>
      <c r="G131" s="3">
        <v>2731656669</v>
      </c>
      <c r="H131" s="3">
        <v>3466667</v>
      </c>
      <c r="I131" s="3">
        <v>359700002</v>
      </c>
      <c r="J131" s="4">
        <v>13.17</v>
      </c>
      <c r="K131" s="3">
        <v>2371956667</v>
      </c>
      <c r="L131" s="1" t="s">
        <v>183</v>
      </c>
      <c r="M131" s="4">
        <v>0</v>
      </c>
    </row>
    <row r="132" spans="1:13" ht="12.5" x14ac:dyDescent="0.25">
      <c r="A132" s="1" t="s">
        <v>12</v>
      </c>
      <c r="B132" s="1" t="s">
        <v>253</v>
      </c>
      <c r="C132" s="1" t="s">
        <v>254</v>
      </c>
      <c r="D132" s="3">
        <v>2736220003</v>
      </c>
      <c r="E132" s="3">
        <v>0</v>
      </c>
      <c r="F132" s="3">
        <v>-4563334</v>
      </c>
      <c r="G132" s="3">
        <v>2731656669</v>
      </c>
      <c r="H132" s="3">
        <v>3466667</v>
      </c>
      <c r="I132" s="3">
        <v>359700002</v>
      </c>
      <c r="J132" s="4">
        <v>13.17</v>
      </c>
      <c r="K132" s="3">
        <v>2371956667</v>
      </c>
      <c r="L132" s="1" t="s">
        <v>183</v>
      </c>
      <c r="M132" s="4">
        <v>0</v>
      </c>
    </row>
    <row r="133" spans="1:13" ht="12.5" x14ac:dyDescent="0.25">
      <c r="A133" s="1" t="s">
        <v>12</v>
      </c>
      <c r="B133" s="1" t="s">
        <v>255</v>
      </c>
      <c r="C133" s="1" t="s">
        <v>256</v>
      </c>
      <c r="D133" s="3">
        <v>2736220003</v>
      </c>
      <c r="E133" s="3">
        <v>0</v>
      </c>
      <c r="F133" s="3">
        <v>-4563334</v>
      </c>
      <c r="G133" s="3">
        <v>2731656669</v>
      </c>
      <c r="H133" s="3">
        <v>3466667</v>
      </c>
      <c r="I133" s="3">
        <v>359700002</v>
      </c>
      <c r="J133" s="4">
        <v>13.17</v>
      </c>
      <c r="K133" s="3">
        <v>2371956667</v>
      </c>
      <c r="L133" s="1" t="s">
        <v>183</v>
      </c>
      <c r="M133" s="4">
        <v>0</v>
      </c>
    </row>
    <row r="134" spans="1:13" ht="12.5" x14ac:dyDescent="0.25">
      <c r="A134" s="1" t="s">
        <v>12</v>
      </c>
      <c r="B134" s="1" t="s">
        <v>257</v>
      </c>
      <c r="C134" s="1" t="s">
        <v>258</v>
      </c>
      <c r="D134" s="3">
        <v>2736220003</v>
      </c>
      <c r="E134" s="3">
        <v>0</v>
      </c>
      <c r="F134" s="3">
        <v>-4563334</v>
      </c>
      <c r="G134" s="3">
        <v>2731656669</v>
      </c>
      <c r="H134" s="3">
        <v>3466667</v>
      </c>
      <c r="I134" s="3">
        <v>359700002</v>
      </c>
      <c r="J134" s="4">
        <v>13.17</v>
      </c>
      <c r="K134" s="3">
        <v>2371956667</v>
      </c>
      <c r="L134" s="1" t="s">
        <v>183</v>
      </c>
      <c r="M134" s="4">
        <v>0</v>
      </c>
    </row>
    <row r="135" spans="1:13" ht="12.5" x14ac:dyDescent="0.25">
      <c r="A135" s="1" t="s">
        <v>12</v>
      </c>
      <c r="B135" s="1" t="s">
        <v>259</v>
      </c>
      <c r="C135" s="1" t="s">
        <v>256</v>
      </c>
      <c r="D135" s="3">
        <v>2736220003</v>
      </c>
      <c r="E135" s="3">
        <v>0</v>
      </c>
      <c r="F135" s="3">
        <v>-4563334</v>
      </c>
      <c r="G135" s="3">
        <v>2731656669</v>
      </c>
      <c r="H135" s="3">
        <v>3466667</v>
      </c>
      <c r="I135" s="3">
        <v>359700002</v>
      </c>
      <c r="J135" s="4">
        <v>13.17</v>
      </c>
      <c r="K135" s="3">
        <v>2371956667</v>
      </c>
      <c r="L135" s="1" t="s">
        <v>183</v>
      </c>
      <c r="M135" s="4">
        <v>0</v>
      </c>
    </row>
    <row r="136" spans="1:13" ht="12.5" x14ac:dyDescent="0.25">
      <c r="A136" s="1" t="s">
        <v>12</v>
      </c>
      <c r="B136" s="1" t="s">
        <v>194</v>
      </c>
      <c r="C136" s="1" t="s">
        <v>195</v>
      </c>
      <c r="D136" s="3">
        <v>376220003</v>
      </c>
      <c r="E136" s="3">
        <v>0</v>
      </c>
      <c r="F136" s="3">
        <v>-4563334</v>
      </c>
      <c r="G136" s="3">
        <v>371656669</v>
      </c>
      <c r="H136" s="3">
        <v>3466667</v>
      </c>
      <c r="I136" s="3">
        <v>359700002</v>
      </c>
      <c r="J136" s="4">
        <v>96.78</v>
      </c>
      <c r="K136" s="3">
        <v>11956667</v>
      </c>
      <c r="L136" s="1" t="s">
        <v>183</v>
      </c>
      <c r="M136" s="4">
        <v>0</v>
      </c>
    </row>
    <row r="137" spans="1:13" ht="12.5" x14ac:dyDescent="0.25">
      <c r="A137" s="1" t="s">
        <v>12</v>
      </c>
      <c r="B137" s="1" t="s">
        <v>204</v>
      </c>
      <c r="C137" s="1" t="s">
        <v>205</v>
      </c>
      <c r="D137" s="3">
        <v>2360000000</v>
      </c>
      <c r="E137" s="3">
        <v>0</v>
      </c>
      <c r="F137" s="3">
        <v>0</v>
      </c>
      <c r="G137" s="3">
        <v>2360000000</v>
      </c>
      <c r="H137" s="3">
        <v>0</v>
      </c>
      <c r="I137" s="3">
        <v>0</v>
      </c>
      <c r="J137" s="4">
        <v>0</v>
      </c>
      <c r="K137" s="3">
        <v>2360000000</v>
      </c>
      <c r="L137" s="1" t="s">
        <v>183</v>
      </c>
      <c r="M137" s="4">
        <v>0</v>
      </c>
    </row>
    <row r="138" spans="1:13" ht="12.5" x14ac:dyDescent="0.25">
      <c r="A138" s="1" t="s">
        <v>12</v>
      </c>
      <c r="B138" s="1" t="s">
        <v>260</v>
      </c>
      <c r="C138" s="1" t="s">
        <v>261</v>
      </c>
      <c r="D138" s="3">
        <v>49257871901</v>
      </c>
      <c r="E138" s="3">
        <v>-138148262</v>
      </c>
      <c r="F138" s="3">
        <v>-358424947</v>
      </c>
      <c r="G138" s="3">
        <v>48899446954</v>
      </c>
      <c r="H138" s="3">
        <v>2620030219</v>
      </c>
      <c r="I138" s="3">
        <v>38575804176</v>
      </c>
      <c r="J138" s="4">
        <v>78.89</v>
      </c>
      <c r="K138" s="3">
        <v>10323642778</v>
      </c>
      <c r="L138" s="1" t="s">
        <v>183</v>
      </c>
      <c r="M138" s="4">
        <v>0</v>
      </c>
    </row>
    <row r="139" spans="1:13" ht="12.5" x14ac:dyDescent="0.25">
      <c r="A139" s="1" t="s">
        <v>12</v>
      </c>
      <c r="B139" s="1" t="s">
        <v>262</v>
      </c>
      <c r="C139" s="1" t="s">
        <v>263</v>
      </c>
      <c r="D139" s="3">
        <v>49257871901</v>
      </c>
      <c r="E139" s="3">
        <v>-138148262</v>
      </c>
      <c r="F139" s="3">
        <v>-358424947</v>
      </c>
      <c r="G139" s="3">
        <v>48899446954</v>
      </c>
      <c r="H139" s="3">
        <v>2620030219</v>
      </c>
      <c r="I139" s="3">
        <v>38575804176</v>
      </c>
      <c r="J139" s="4">
        <v>78.89</v>
      </c>
      <c r="K139" s="3">
        <v>10323642778</v>
      </c>
      <c r="L139" s="1" t="s">
        <v>183</v>
      </c>
      <c r="M139" s="4">
        <v>0</v>
      </c>
    </row>
    <row r="140" spans="1:13" ht="12.5" x14ac:dyDescent="0.25">
      <c r="A140" s="1" t="s">
        <v>12</v>
      </c>
      <c r="B140" s="1" t="s">
        <v>264</v>
      </c>
      <c r="C140" s="1" t="s">
        <v>265</v>
      </c>
      <c r="D140" s="3">
        <v>7658326395</v>
      </c>
      <c r="E140" s="3">
        <v>-366667</v>
      </c>
      <c r="F140" s="3">
        <v>-366667</v>
      </c>
      <c r="G140" s="3">
        <v>7657959728</v>
      </c>
      <c r="H140" s="3">
        <v>979404838</v>
      </c>
      <c r="I140" s="3">
        <v>3087057320</v>
      </c>
      <c r="J140" s="4">
        <v>40.31</v>
      </c>
      <c r="K140" s="3">
        <v>4570902408</v>
      </c>
      <c r="L140" s="1" t="s">
        <v>183</v>
      </c>
      <c r="M140" s="4">
        <v>0</v>
      </c>
    </row>
    <row r="141" spans="1:13" ht="12.5" x14ac:dyDescent="0.25">
      <c r="A141" s="1" t="s">
        <v>12</v>
      </c>
      <c r="B141" s="1" t="s">
        <v>266</v>
      </c>
      <c r="C141" s="1" t="s">
        <v>267</v>
      </c>
      <c r="D141" s="3">
        <v>7658326395</v>
      </c>
      <c r="E141" s="3">
        <v>-366667</v>
      </c>
      <c r="F141" s="3">
        <v>-366667</v>
      </c>
      <c r="G141" s="3">
        <v>7657959728</v>
      </c>
      <c r="H141" s="3">
        <v>979404838</v>
      </c>
      <c r="I141" s="3">
        <v>3087057320</v>
      </c>
      <c r="J141" s="4">
        <v>40.31</v>
      </c>
      <c r="K141" s="3">
        <v>4570902408</v>
      </c>
      <c r="L141" s="1" t="s">
        <v>183</v>
      </c>
      <c r="M141" s="4">
        <v>0</v>
      </c>
    </row>
    <row r="142" spans="1:13" ht="12.5" x14ac:dyDescent="0.25">
      <c r="A142" s="1" t="s">
        <v>12</v>
      </c>
      <c r="B142" s="1" t="s">
        <v>268</v>
      </c>
      <c r="C142" s="1" t="s">
        <v>265</v>
      </c>
      <c r="D142" s="3">
        <v>28400000</v>
      </c>
      <c r="E142" s="3">
        <v>0</v>
      </c>
      <c r="F142" s="3">
        <v>0</v>
      </c>
      <c r="G142" s="3">
        <v>28400000</v>
      </c>
      <c r="H142" s="3">
        <v>0</v>
      </c>
      <c r="I142" s="3">
        <v>28400000</v>
      </c>
      <c r="J142" s="4">
        <v>100</v>
      </c>
      <c r="K142" s="3">
        <v>0</v>
      </c>
      <c r="L142" s="1" t="s">
        <v>183</v>
      </c>
      <c r="M142" s="4">
        <v>0</v>
      </c>
    </row>
    <row r="143" spans="1:13" ht="12.5" x14ac:dyDescent="0.25">
      <c r="A143" s="1" t="s">
        <v>12</v>
      </c>
      <c r="B143" s="1" t="s">
        <v>194</v>
      </c>
      <c r="C143" s="1" t="s">
        <v>195</v>
      </c>
      <c r="D143" s="3">
        <v>28400000</v>
      </c>
      <c r="E143" s="3">
        <v>0</v>
      </c>
      <c r="F143" s="3">
        <v>0</v>
      </c>
      <c r="G143" s="3">
        <v>28400000</v>
      </c>
      <c r="H143" s="3">
        <v>0</v>
      </c>
      <c r="I143" s="3">
        <v>28400000</v>
      </c>
      <c r="J143" s="4">
        <v>100</v>
      </c>
      <c r="K143" s="3">
        <v>0</v>
      </c>
      <c r="L143" s="1" t="s">
        <v>183</v>
      </c>
      <c r="M143" s="4">
        <v>0</v>
      </c>
    </row>
    <row r="144" spans="1:13" ht="12.5" x14ac:dyDescent="0.25">
      <c r="A144" s="1" t="s">
        <v>12</v>
      </c>
      <c r="B144" s="1" t="s">
        <v>269</v>
      </c>
      <c r="C144" s="1" t="s">
        <v>265</v>
      </c>
      <c r="D144" s="3">
        <v>7629926395</v>
      </c>
      <c r="E144" s="3">
        <v>-366667</v>
      </c>
      <c r="F144" s="3">
        <v>-366667</v>
      </c>
      <c r="G144" s="3">
        <v>7629559728</v>
      </c>
      <c r="H144" s="3">
        <v>979404838</v>
      </c>
      <c r="I144" s="3">
        <v>3058657320</v>
      </c>
      <c r="J144" s="4">
        <v>40.090000000000003</v>
      </c>
      <c r="K144" s="3">
        <v>4570902408</v>
      </c>
      <c r="L144" s="1" t="s">
        <v>183</v>
      </c>
      <c r="M144" s="4">
        <v>0</v>
      </c>
    </row>
    <row r="145" spans="1:13" ht="12.5" x14ac:dyDescent="0.25">
      <c r="A145" s="1" t="s">
        <v>12</v>
      </c>
      <c r="B145" s="1" t="s">
        <v>194</v>
      </c>
      <c r="C145" s="1" t="s">
        <v>195</v>
      </c>
      <c r="D145" s="3">
        <v>655853149</v>
      </c>
      <c r="E145" s="3">
        <v>-366667</v>
      </c>
      <c r="F145" s="3">
        <v>-366667</v>
      </c>
      <c r="G145" s="3">
        <v>655486482</v>
      </c>
      <c r="H145" s="3">
        <v>0</v>
      </c>
      <c r="I145" s="3">
        <v>564903149</v>
      </c>
      <c r="J145" s="4">
        <v>86.18</v>
      </c>
      <c r="K145" s="3">
        <v>90583333</v>
      </c>
      <c r="L145" s="1" t="s">
        <v>183</v>
      </c>
      <c r="M145" s="4">
        <v>0</v>
      </c>
    </row>
    <row r="146" spans="1:13" ht="12.5" x14ac:dyDescent="0.25">
      <c r="A146" s="1" t="s">
        <v>12</v>
      </c>
      <c r="B146" s="1" t="s">
        <v>270</v>
      </c>
      <c r="C146" s="1" t="s">
        <v>271</v>
      </c>
      <c r="D146" s="3">
        <v>6974073246</v>
      </c>
      <c r="E146" s="3">
        <v>0</v>
      </c>
      <c r="F146" s="3">
        <v>0</v>
      </c>
      <c r="G146" s="3">
        <v>6974073246</v>
      </c>
      <c r="H146" s="3">
        <v>979404838</v>
      </c>
      <c r="I146" s="3">
        <v>2493754171</v>
      </c>
      <c r="J146" s="4">
        <v>35.76</v>
      </c>
      <c r="K146" s="3">
        <v>4480319075</v>
      </c>
      <c r="L146" s="1" t="s">
        <v>183</v>
      </c>
      <c r="M146" s="4">
        <v>0</v>
      </c>
    </row>
    <row r="147" spans="1:13" ht="12.5" x14ac:dyDescent="0.25">
      <c r="A147" s="1" t="s">
        <v>12</v>
      </c>
      <c r="B147" s="1" t="s">
        <v>272</v>
      </c>
      <c r="C147" s="1" t="s">
        <v>273</v>
      </c>
      <c r="D147" s="3">
        <v>14699546272</v>
      </c>
      <c r="E147" s="3">
        <v>-137781595</v>
      </c>
      <c r="F147" s="3">
        <v>-289497519</v>
      </c>
      <c r="G147" s="3">
        <v>14410048753</v>
      </c>
      <c r="H147" s="3">
        <v>960897057</v>
      </c>
      <c r="I147" s="3">
        <v>9987945632</v>
      </c>
      <c r="J147" s="4">
        <v>69.31</v>
      </c>
      <c r="K147" s="3">
        <v>4422103121</v>
      </c>
      <c r="L147" s="1" t="s">
        <v>183</v>
      </c>
      <c r="M147" s="4">
        <v>0</v>
      </c>
    </row>
    <row r="148" spans="1:13" ht="12.5" x14ac:dyDescent="0.25">
      <c r="A148" s="1" t="s">
        <v>12</v>
      </c>
      <c r="B148" s="1" t="s">
        <v>274</v>
      </c>
      <c r="C148" s="1" t="s">
        <v>275</v>
      </c>
      <c r="D148" s="3">
        <v>14699546272</v>
      </c>
      <c r="E148" s="3">
        <v>-137781595</v>
      </c>
      <c r="F148" s="3">
        <v>-289497519</v>
      </c>
      <c r="G148" s="3">
        <v>14410048753</v>
      </c>
      <c r="H148" s="3">
        <v>960897057</v>
      </c>
      <c r="I148" s="3">
        <v>9987945632</v>
      </c>
      <c r="J148" s="4">
        <v>69.31</v>
      </c>
      <c r="K148" s="3">
        <v>4422103121</v>
      </c>
      <c r="L148" s="1" t="s">
        <v>183</v>
      </c>
      <c r="M148" s="4">
        <v>0</v>
      </c>
    </row>
    <row r="149" spans="1:13" ht="12.5" x14ac:dyDescent="0.25">
      <c r="A149" s="1" t="s">
        <v>12</v>
      </c>
      <c r="B149" s="1" t="s">
        <v>276</v>
      </c>
      <c r="C149" s="1" t="s">
        <v>273</v>
      </c>
      <c r="D149" s="3">
        <v>13375867848</v>
      </c>
      <c r="E149" s="3">
        <v>-137781595</v>
      </c>
      <c r="F149" s="3">
        <v>-289030852</v>
      </c>
      <c r="G149" s="3">
        <v>13086836996</v>
      </c>
      <c r="H149" s="3">
        <v>699275530</v>
      </c>
      <c r="I149" s="3">
        <v>9041295911</v>
      </c>
      <c r="J149" s="4">
        <v>69.09</v>
      </c>
      <c r="K149" s="3">
        <v>4045541085</v>
      </c>
      <c r="L149" s="1" t="s">
        <v>183</v>
      </c>
      <c r="M149" s="4">
        <v>0</v>
      </c>
    </row>
    <row r="150" spans="1:13" ht="12.5" x14ac:dyDescent="0.25">
      <c r="A150" s="1" t="s">
        <v>12</v>
      </c>
      <c r="B150" s="1" t="s">
        <v>204</v>
      </c>
      <c r="C150" s="1" t="s">
        <v>205</v>
      </c>
      <c r="D150" s="3">
        <v>6570780</v>
      </c>
      <c r="E150" s="3">
        <v>0</v>
      </c>
      <c r="F150" s="3">
        <v>-1135103</v>
      </c>
      <c r="G150" s="3">
        <v>5435677</v>
      </c>
      <c r="H150" s="3">
        <v>0</v>
      </c>
      <c r="I150" s="3">
        <v>4839451</v>
      </c>
      <c r="J150" s="4">
        <v>89.03</v>
      </c>
      <c r="K150" s="3">
        <v>596226</v>
      </c>
      <c r="L150" s="1" t="s">
        <v>183</v>
      </c>
      <c r="M150" s="4">
        <v>0</v>
      </c>
    </row>
    <row r="151" spans="1:13" ht="12.5" x14ac:dyDescent="0.25">
      <c r="A151" s="1" t="s">
        <v>12</v>
      </c>
      <c r="B151" s="1" t="s">
        <v>202</v>
      </c>
      <c r="C151" s="1" t="s">
        <v>203</v>
      </c>
      <c r="D151" s="3">
        <v>188066847</v>
      </c>
      <c r="E151" s="3">
        <v>0</v>
      </c>
      <c r="F151" s="3">
        <v>-370</v>
      </c>
      <c r="G151" s="3">
        <v>188066477</v>
      </c>
      <c r="H151" s="3">
        <v>0</v>
      </c>
      <c r="I151" s="3">
        <v>188066477</v>
      </c>
      <c r="J151" s="4">
        <v>100</v>
      </c>
      <c r="K151" s="3">
        <v>0</v>
      </c>
      <c r="L151" s="1" t="s">
        <v>183</v>
      </c>
      <c r="M151" s="4">
        <v>0</v>
      </c>
    </row>
    <row r="152" spans="1:13" ht="12.5" x14ac:dyDescent="0.25">
      <c r="A152" s="1" t="s">
        <v>12</v>
      </c>
      <c r="B152" s="1" t="s">
        <v>277</v>
      </c>
      <c r="C152" s="1" t="s">
        <v>278</v>
      </c>
      <c r="D152" s="3">
        <v>10565532877</v>
      </c>
      <c r="E152" s="3">
        <v>-137781595</v>
      </c>
      <c r="F152" s="3">
        <v>-137781595</v>
      </c>
      <c r="G152" s="3">
        <v>10427751282</v>
      </c>
      <c r="H152" s="3">
        <v>699275530</v>
      </c>
      <c r="I152" s="3">
        <v>6402541423</v>
      </c>
      <c r="J152" s="4">
        <v>61.4</v>
      </c>
      <c r="K152" s="3">
        <v>4025209859</v>
      </c>
      <c r="L152" s="1" t="s">
        <v>183</v>
      </c>
      <c r="M152" s="4">
        <v>0</v>
      </c>
    </row>
    <row r="153" spans="1:13" ht="12.5" x14ac:dyDescent="0.25">
      <c r="A153" s="1" t="s">
        <v>12</v>
      </c>
      <c r="B153" s="1" t="s">
        <v>241</v>
      </c>
      <c r="C153" s="1" t="s">
        <v>242</v>
      </c>
      <c r="D153" s="3">
        <v>129545678</v>
      </c>
      <c r="E153" s="3">
        <v>0</v>
      </c>
      <c r="F153" s="3">
        <v>0</v>
      </c>
      <c r="G153" s="3">
        <v>129545678</v>
      </c>
      <c r="H153" s="3">
        <v>0</v>
      </c>
      <c r="I153" s="3">
        <v>129545678</v>
      </c>
      <c r="J153" s="4">
        <v>100</v>
      </c>
      <c r="K153" s="3">
        <v>0</v>
      </c>
      <c r="L153" s="1" t="s">
        <v>183</v>
      </c>
      <c r="M153" s="4">
        <v>0</v>
      </c>
    </row>
    <row r="154" spans="1:13" ht="12.5" x14ac:dyDescent="0.25">
      <c r="A154" s="1" t="s">
        <v>12</v>
      </c>
      <c r="B154" s="1" t="s">
        <v>194</v>
      </c>
      <c r="C154" s="1" t="s">
        <v>195</v>
      </c>
      <c r="D154" s="3">
        <v>306151666</v>
      </c>
      <c r="E154" s="3">
        <v>0</v>
      </c>
      <c r="F154" s="3">
        <v>-400000</v>
      </c>
      <c r="G154" s="3">
        <v>305751666</v>
      </c>
      <c r="H154" s="3">
        <v>0</v>
      </c>
      <c r="I154" s="3">
        <v>286016666</v>
      </c>
      <c r="J154" s="4">
        <v>93.55</v>
      </c>
      <c r="K154" s="3">
        <v>19735000</v>
      </c>
      <c r="L154" s="1" t="s">
        <v>183</v>
      </c>
      <c r="M154" s="4">
        <v>0</v>
      </c>
    </row>
    <row r="155" spans="1:13" ht="12.5" x14ac:dyDescent="0.25">
      <c r="A155" s="1" t="s">
        <v>12</v>
      </c>
      <c r="B155" s="1" t="s">
        <v>250</v>
      </c>
      <c r="C155" s="1" t="s">
        <v>145</v>
      </c>
      <c r="D155" s="3">
        <v>420000000</v>
      </c>
      <c r="E155" s="3">
        <v>0</v>
      </c>
      <c r="F155" s="3">
        <v>0</v>
      </c>
      <c r="G155" s="3">
        <v>420000000</v>
      </c>
      <c r="H155" s="3">
        <v>0</v>
      </c>
      <c r="I155" s="3">
        <v>420000000</v>
      </c>
      <c r="J155" s="4">
        <v>100</v>
      </c>
      <c r="K155" s="3">
        <v>0</v>
      </c>
      <c r="L155" s="1" t="s">
        <v>183</v>
      </c>
      <c r="M155" s="4">
        <v>0</v>
      </c>
    </row>
    <row r="156" spans="1:13" ht="12.5" x14ac:dyDescent="0.25">
      <c r="A156" s="1" t="s">
        <v>12</v>
      </c>
      <c r="B156" s="1" t="s">
        <v>279</v>
      </c>
      <c r="C156" s="1" t="s">
        <v>280</v>
      </c>
      <c r="D156" s="3">
        <v>1760000000</v>
      </c>
      <c r="E156" s="3">
        <v>0</v>
      </c>
      <c r="F156" s="3">
        <v>-149713784</v>
      </c>
      <c r="G156" s="3">
        <v>1610286216</v>
      </c>
      <c r="H156" s="3">
        <v>0</v>
      </c>
      <c r="I156" s="3">
        <v>1610286216</v>
      </c>
      <c r="J156" s="4">
        <v>100</v>
      </c>
      <c r="K156" s="3">
        <v>0</v>
      </c>
      <c r="L156" s="1" t="s">
        <v>183</v>
      </c>
      <c r="M156" s="4">
        <v>0</v>
      </c>
    </row>
    <row r="157" spans="1:13" ht="12.5" x14ac:dyDescent="0.25">
      <c r="A157" s="1" t="s">
        <v>12</v>
      </c>
      <c r="B157" s="1" t="s">
        <v>281</v>
      </c>
      <c r="C157" s="1" t="s">
        <v>273</v>
      </c>
      <c r="D157" s="3">
        <v>1323678424</v>
      </c>
      <c r="E157" s="3">
        <v>0</v>
      </c>
      <c r="F157" s="3">
        <v>-466667</v>
      </c>
      <c r="G157" s="3">
        <v>1323211757</v>
      </c>
      <c r="H157" s="3">
        <v>261621527</v>
      </c>
      <c r="I157" s="3">
        <v>946649721</v>
      </c>
      <c r="J157" s="4">
        <v>71.540000000000006</v>
      </c>
      <c r="K157" s="3">
        <v>376562036</v>
      </c>
      <c r="L157" s="1" t="s">
        <v>183</v>
      </c>
      <c r="M157" s="4">
        <v>0</v>
      </c>
    </row>
    <row r="158" spans="1:13" ht="12.5" x14ac:dyDescent="0.25">
      <c r="A158" s="1" t="s">
        <v>12</v>
      </c>
      <c r="B158" s="1" t="s">
        <v>282</v>
      </c>
      <c r="C158" s="1" t="s">
        <v>283</v>
      </c>
      <c r="D158" s="3">
        <v>860738424</v>
      </c>
      <c r="E158" s="3">
        <v>0</v>
      </c>
      <c r="F158" s="3">
        <v>0</v>
      </c>
      <c r="G158" s="3">
        <v>860738424</v>
      </c>
      <c r="H158" s="3">
        <v>258221527</v>
      </c>
      <c r="I158" s="3">
        <v>516443054</v>
      </c>
      <c r="J158" s="4">
        <v>60</v>
      </c>
      <c r="K158" s="3">
        <v>344295370</v>
      </c>
      <c r="L158" s="1" t="s">
        <v>183</v>
      </c>
      <c r="M158" s="4">
        <v>0</v>
      </c>
    </row>
    <row r="159" spans="1:13" ht="12.5" x14ac:dyDescent="0.25">
      <c r="A159" s="1" t="s">
        <v>12</v>
      </c>
      <c r="B159" s="1" t="s">
        <v>194</v>
      </c>
      <c r="C159" s="1" t="s">
        <v>195</v>
      </c>
      <c r="D159" s="3">
        <v>462940000</v>
      </c>
      <c r="E159" s="3">
        <v>0</v>
      </c>
      <c r="F159" s="3">
        <v>-466667</v>
      </c>
      <c r="G159" s="3">
        <v>462473333</v>
      </c>
      <c r="H159" s="3">
        <v>3400000</v>
      </c>
      <c r="I159" s="3">
        <v>430206667</v>
      </c>
      <c r="J159" s="4">
        <v>93.02</v>
      </c>
      <c r="K159" s="3">
        <v>32266666</v>
      </c>
      <c r="L159" s="1" t="s">
        <v>183</v>
      </c>
      <c r="M159" s="4">
        <v>0</v>
      </c>
    </row>
    <row r="160" spans="1:13" ht="12.5" x14ac:dyDescent="0.25">
      <c r="A160" s="1" t="s">
        <v>12</v>
      </c>
      <c r="B160" s="1" t="s">
        <v>284</v>
      </c>
      <c r="C160" s="1" t="s">
        <v>285</v>
      </c>
      <c r="D160" s="3">
        <v>19622632027</v>
      </c>
      <c r="E160" s="3">
        <v>0</v>
      </c>
      <c r="F160" s="3">
        <v>0</v>
      </c>
      <c r="G160" s="3">
        <v>19622632027</v>
      </c>
      <c r="H160" s="3">
        <v>152399695</v>
      </c>
      <c r="I160" s="3">
        <v>19336404344</v>
      </c>
      <c r="J160" s="4">
        <v>98.54</v>
      </c>
      <c r="K160" s="3">
        <v>286227683</v>
      </c>
      <c r="L160" s="1" t="s">
        <v>183</v>
      </c>
      <c r="M160" s="4">
        <v>0</v>
      </c>
    </row>
    <row r="161" spans="1:13" ht="12.5" x14ac:dyDescent="0.25">
      <c r="A161" s="1" t="s">
        <v>12</v>
      </c>
      <c r="B161" s="1" t="s">
        <v>286</v>
      </c>
      <c r="C161" s="1" t="s">
        <v>267</v>
      </c>
      <c r="D161" s="3">
        <v>19622632027</v>
      </c>
      <c r="E161" s="3">
        <v>0</v>
      </c>
      <c r="F161" s="3">
        <v>0</v>
      </c>
      <c r="G161" s="3">
        <v>19622632027</v>
      </c>
      <c r="H161" s="3">
        <v>152399695</v>
      </c>
      <c r="I161" s="3">
        <v>19336404344</v>
      </c>
      <c r="J161" s="4">
        <v>98.54</v>
      </c>
      <c r="K161" s="3">
        <v>286227683</v>
      </c>
      <c r="L161" s="1" t="s">
        <v>183</v>
      </c>
      <c r="M161" s="4">
        <v>0</v>
      </c>
    </row>
    <row r="162" spans="1:13" ht="12.5" x14ac:dyDescent="0.25">
      <c r="A162" s="1" t="s">
        <v>12</v>
      </c>
      <c r="B162" s="1" t="s">
        <v>287</v>
      </c>
      <c r="C162" s="1" t="s">
        <v>285</v>
      </c>
      <c r="D162" s="3">
        <v>404772458</v>
      </c>
      <c r="E162" s="3">
        <v>0</v>
      </c>
      <c r="F162" s="3">
        <v>0</v>
      </c>
      <c r="G162" s="3">
        <v>404772458</v>
      </c>
      <c r="H162" s="3">
        <v>0</v>
      </c>
      <c r="I162" s="3">
        <v>399572458</v>
      </c>
      <c r="J162" s="4">
        <v>98.72</v>
      </c>
      <c r="K162" s="3">
        <v>5200000</v>
      </c>
      <c r="L162" s="1" t="s">
        <v>183</v>
      </c>
      <c r="M162" s="4">
        <v>0</v>
      </c>
    </row>
    <row r="163" spans="1:13" ht="12.5" x14ac:dyDescent="0.25">
      <c r="A163" s="1" t="s">
        <v>12</v>
      </c>
      <c r="B163" s="1" t="s">
        <v>277</v>
      </c>
      <c r="C163" s="1" t="s">
        <v>278</v>
      </c>
      <c r="D163" s="3">
        <v>83114122</v>
      </c>
      <c r="E163" s="3">
        <v>0</v>
      </c>
      <c r="F163" s="3">
        <v>0</v>
      </c>
      <c r="G163" s="3">
        <v>83114122</v>
      </c>
      <c r="H163" s="3">
        <v>0</v>
      </c>
      <c r="I163" s="3">
        <v>83114122</v>
      </c>
      <c r="J163" s="4">
        <v>100</v>
      </c>
      <c r="K163" s="3">
        <v>0</v>
      </c>
      <c r="L163" s="1" t="s">
        <v>183</v>
      </c>
      <c r="M163" s="4">
        <v>0</v>
      </c>
    </row>
    <row r="164" spans="1:13" ht="12.5" x14ac:dyDescent="0.25">
      <c r="A164" s="1" t="s">
        <v>12</v>
      </c>
      <c r="B164" s="1" t="s">
        <v>194</v>
      </c>
      <c r="C164" s="1" t="s">
        <v>195</v>
      </c>
      <c r="D164" s="3">
        <v>321658336</v>
      </c>
      <c r="E164" s="3">
        <v>0</v>
      </c>
      <c r="F164" s="3">
        <v>0</v>
      </c>
      <c r="G164" s="3">
        <v>321658336</v>
      </c>
      <c r="H164" s="3">
        <v>0</v>
      </c>
      <c r="I164" s="3">
        <v>316458336</v>
      </c>
      <c r="J164" s="4">
        <v>98.38</v>
      </c>
      <c r="K164" s="3">
        <v>5200000</v>
      </c>
      <c r="L164" s="1" t="s">
        <v>183</v>
      </c>
      <c r="M164" s="4">
        <v>0</v>
      </c>
    </row>
    <row r="165" spans="1:13" ht="12.5" x14ac:dyDescent="0.25">
      <c r="A165" s="1" t="s">
        <v>12</v>
      </c>
      <c r="B165" s="1" t="s">
        <v>288</v>
      </c>
      <c r="C165" s="1" t="s">
        <v>285</v>
      </c>
      <c r="D165" s="3">
        <v>11154613777</v>
      </c>
      <c r="E165" s="3">
        <v>0</v>
      </c>
      <c r="F165" s="3">
        <v>0</v>
      </c>
      <c r="G165" s="3">
        <v>11154613777</v>
      </c>
      <c r="H165" s="3">
        <v>0</v>
      </c>
      <c r="I165" s="3">
        <v>11153619396</v>
      </c>
      <c r="J165" s="4">
        <v>99.99</v>
      </c>
      <c r="K165" s="3">
        <v>994381</v>
      </c>
      <c r="L165" s="1" t="s">
        <v>183</v>
      </c>
      <c r="M165" s="4">
        <v>0</v>
      </c>
    </row>
    <row r="166" spans="1:13" ht="12.5" x14ac:dyDescent="0.25">
      <c r="A166" s="1" t="s">
        <v>12</v>
      </c>
      <c r="B166" s="1" t="s">
        <v>206</v>
      </c>
      <c r="C166" s="1" t="s">
        <v>167</v>
      </c>
      <c r="D166" s="3">
        <v>7083905444</v>
      </c>
      <c r="E166" s="3">
        <v>0</v>
      </c>
      <c r="F166" s="3">
        <v>0</v>
      </c>
      <c r="G166" s="3">
        <v>7083905444</v>
      </c>
      <c r="H166" s="3">
        <v>0</v>
      </c>
      <c r="I166" s="3">
        <v>7083886063</v>
      </c>
      <c r="J166" s="4">
        <v>100</v>
      </c>
      <c r="K166" s="3">
        <v>19381</v>
      </c>
      <c r="L166" s="1" t="s">
        <v>183</v>
      </c>
      <c r="M166" s="4">
        <v>0</v>
      </c>
    </row>
    <row r="167" spans="1:13" ht="12.5" x14ac:dyDescent="0.25">
      <c r="A167" s="1" t="s">
        <v>12</v>
      </c>
      <c r="B167" s="1" t="s">
        <v>270</v>
      </c>
      <c r="C167" s="1" t="s">
        <v>271</v>
      </c>
      <c r="D167" s="3">
        <v>4000000000</v>
      </c>
      <c r="E167" s="3">
        <v>0</v>
      </c>
      <c r="F167" s="3">
        <v>0</v>
      </c>
      <c r="G167" s="3">
        <v>4000000000</v>
      </c>
      <c r="H167" s="3">
        <v>0</v>
      </c>
      <c r="I167" s="3">
        <v>4000000000</v>
      </c>
      <c r="J167" s="4">
        <v>100</v>
      </c>
      <c r="K167" s="3">
        <v>0</v>
      </c>
      <c r="L167" s="1" t="s">
        <v>183</v>
      </c>
      <c r="M167" s="4">
        <v>0</v>
      </c>
    </row>
    <row r="168" spans="1:13" ht="12.5" x14ac:dyDescent="0.25">
      <c r="A168" s="1" t="s">
        <v>12</v>
      </c>
      <c r="B168" s="1" t="s">
        <v>194</v>
      </c>
      <c r="C168" s="1" t="s">
        <v>195</v>
      </c>
      <c r="D168" s="3">
        <v>70708333</v>
      </c>
      <c r="E168" s="3">
        <v>0</v>
      </c>
      <c r="F168" s="3">
        <v>0</v>
      </c>
      <c r="G168" s="3">
        <v>70708333</v>
      </c>
      <c r="H168" s="3">
        <v>0</v>
      </c>
      <c r="I168" s="3">
        <v>69733333</v>
      </c>
      <c r="J168" s="4">
        <v>98.62</v>
      </c>
      <c r="K168" s="3">
        <v>975000</v>
      </c>
      <c r="L168" s="1" t="s">
        <v>183</v>
      </c>
      <c r="M168" s="4">
        <v>0</v>
      </c>
    </row>
    <row r="169" spans="1:13" ht="12.5" x14ac:dyDescent="0.25">
      <c r="A169" s="1" t="s">
        <v>12</v>
      </c>
      <c r="B169" s="1" t="s">
        <v>289</v>
      </c>
      <c r="C169" s="1" t="s">
        <v>285</v>
      </c>
      <c r="D169" s="3">
        <v>8063245792</v>
      </c>
      <c r="E169" s="3">
        <v>0</v>
      </c>
      <c r="F169" s="3">
        <v>0</v>
      </c>
      <c r="G169" s="3">
        <v>8063245792</v>
      </c>
      <c r="H169" s="3">
        <v>152399695</v>
      </c>
      <c r="I169" s="3">
        <v>7783212490</v>
      </c>
      <c r="J169" s="4">
        <v>96.53</v>
      </c>
      <c r="K169" s="3">
        <v>280033302</v>
      </c>
      <c r="L169" s="1" t="s">
        <v>183</v>
      </c>
      <c r="M169" s="4">
        <v>0</v>
      </c>
    </row>
    <row r="170" spans="1:13" ht="12.5" x14ac:dyDescent="0.25">
      <c r="A170" s="1" t="s">
        <v>12</v>
      </c>
      <c r="B170" s="1" t="s">
        <v>270</v>
      </c>
      <c r="C170" s="1" t="s">
        <v>271</v>
      </c>
      <c r="D170" s="3">
        <v>8063245792</v>
      </c>
      <c r="E170" s="3">
        <v>0</v>
      </c>
      <c r="F170" s="3">
        <v>0</v>
      </c>
      <c r="G170" s="3">
        <v>8063245792</v>
      </c>
      <c r="H170" s="3">
        <v>152399695</v>
      </c>
      <c r="I170" s="3">
        <v>7783212490</v>
      </c>
      <c r="J170" s="4">
        <v>96.53</v>
      </c>
      <c r="K170" s="3">
        <v>280033302</v>
      </c>
      <c r="L170" s="1" t="s">
        <v>183</v>
      </c>
      <c r="M170" s="4">
        <v>0</v>
      </c>
    </row>
    <row r="171" spans="1:13" ht="12.5" x14ac:dyDescent="0.25">
      <c r="A171" s="1" t="s">
        <v>12</v>
      </c>
      <c r="B171" s="1" t="s">
        <v>290</v>
      </c>
      <c r="C171" s="1" t="s">
        <v>291</v>
      </c>
      <c r="D171" s="3">
        <v>7277367207</v>
      </c>
      <c r="E171" s="3">
        <v>0</v>
      </c>
      <c r="F171" s="3">
        <v>-68560761</v>
      </c>
      <c r="G171" s="3">
        <v>7208806446</v>
      </c>
      <c r="H171" s="3">
        <v>527328629</v>
      </c>
      <c r="I171" s="3">
        <v>6164396880</v>
      </c>
      <c r="J171" s="4">
        <v>85.51</v>
      </c>
      <c r="K171" s="3">
        <v>1044409566</v>
      </c>
      <c r="L171" s="1" t="s">
        <v>183</v>
      </c>
      <c r="M171" s="4">
        <v>0</v>
      </c>
    </row>
    <row r="172" spans="1:13" ht="12.5" x14ac:dyDescent="0.25">
      <c r="A172" s="1" t="s">
        <v>12</v>
      </c>
      <c r="B172" s="1" t="s">
        <v>292</v>
      </c>
      <c r="C172" s="1" t="s">
        <v>293</v>
      </c>
      <c r="D172" s="3">
        <v>7277367207</v>
      </c>
      <c r="E172" s="3">
        <v>0</v>
      </c>
      <c r="F172" s="3">
        <v>-68560761</v>
      </c>
      <c r="G172" s="3">
        <v>7208806446</v>
      </c>
      <c r="H172" s="3">
        <v>527328629</v>
      </c>
      <c r="I172" s="3">
        <v>6164396880</v>
      </c>
      <c r="J172" s="4">
        <v>85.51</v>
      </c>
      <c r="K172" s="3">
        <v>1044409566</v>
      </c>
      <c r="L172" s="1" t="s">
        <v>183</v>
      </c>
      <c r="M172" s="4">
        <v>0</v>
      </c>
    </row>
    <row r="173" spans="1:13" ht="12.5" x14ac:dyDescent="0.25">
      <c r="A173" s="1" t="s">
        <v>12</v>
      </c>
      <c r="B173" s="1" t="s">
        <v>294</v>
      </c>
      <c r="C173" s="1" t="s">
        <v>291</v>
      </c>
      <c r="D173" s="3">
        <v>1760941006</v>
      </c>
      <c r="E173" s="3">
        <v>0</v>
      </c>
      <c r="F173" s="3">
        <v>-1</v>
      </c>
      <c r="G173" s="3">
        <v>1760941005</v>
      </c>
      <c r="H173" s="3">
        <v>0</v>
      </c>
      <c r="I173" s="3">
        <v>1050965111</v>
      </c>
      <c r="J173" s="4">
        <v>59.68</v>
      </c>
      <c r="K173" s="3">
        <v>709975894</v>
      </c>
      <c r="L173" s="1" t="s">
        <v>183</v>
      </c>
      <c r="M173" s="4">
        <v>0</v>
      </c>
    </row>
    <row r="174" spans="1:13" ht="12.5" x14ac:dyDescent="0.25">
      <c r="A174" s="1" t="s">
        <v>12</v>
      </c>
      <c r="B174" s="1" t="s">
        <v>200</v>
      </c>
      <c r="C174" s="1" t="s">
        <v>201</v>
      </c>
      <c r="D174" s="3">
        <v>1463237011</v>
      </c>
      <c r="E174" s="3">
        <v>0</v>
      </c>
      <c r="F174" s="3">
        <v>0</v>
      </c>
      <c r="G174" s="3">
        <v>1463237011</v>
      </c>
      <c r="H174" s="3">
        <v>0</v>
      </c>
      <c r="I174" s="3">
        <v>753261117</v>
      </c>
      <c r="J174" s="4">
        <v>51.48</v>
      </c>
      <c r="K174" s="3">
        <v>709975894</v>
      </c>
      <c r="L174" s="1" t="s">
        <v>183</v>
      </c>
      <c r="M174" s="4">
        <v>0</v>
      </c>
    </row>
    <row r="175" spans="1:13" ht="12.5" x14ac:dyDescent="0.25">
      <c r="A175" s="1" t="s">
        <v>12</v>
      </c>
      <c r="B175" s="1" t="s">
        <v>194</v>
      </c>
      <c r="C175" s="1" t="s">
        <v>195</v>
      </c>
      <c r="D175" s="3">
        <v>297703995</v>
      </c>
      <c r="E175" s="3">
        <v>0</v>
      </c>
      <c r="F175" s="3">
        <v>-1</v>
      </c>
      <c r="G175" s="3">
        <v>297703994</v>
      </c>
      <c r="H175" s="3">
        <v>0</v>
      </c>
      <c r="I175" s="3">
        <v>297703994</v>
      </c>
      <c r="J175" s="4">
        <v>100</v>
      </c>
      <c r="K175" s="3">
        <v>0</v>
      </c>
      <c r="L175" s="1" t="s">
        <v>183</v>
      </c>
      <c r="M175" s="4">
        <v>0</v>
      </c>
    </row>
    <row r="176" spans="1:13" ht="12.5" x14ac:dyDescent="0.25">
      <c r="A176" s="1" t="s">
        <v>12</v>
      </c>
      <c r="B176" s="1" t="s">
        <v>295</v>
      </c>
      <c r="C176" s="1" t="s">
        <v>291</v>
      </c>
      <c r="D176" s="3">
        <v>5516426201</v>
      </c>
      <c r="E176" s="3">
        <v>0</v>
      </c>
      <c r="F176" s="3">
        <v>-68560760</v>
      </c>
      <c r="G176" s="3">
        <v>5447865441</v>
      </c>
      <c r="H176" s="3">
        <v>527328629</v>
      </c>
      <c r="I176" s="3">
        <v>5113431769</v>
      </c>
      <c r="J176" s="4">
        <v>93.86</v>
      </c>
      <c r="K176" s="3">
        <v>334433672</v>
      </c>
      <c r="L176" s="1" t="s">
        <v>183</v>
      </c>
      <c r="M176" s="4">
        <v>0</v>
      </c>
    </row>
    <row r="177" spans="1:13" ht="12.5" x14ac:dyDescent="0.25">
      <c r="A177" s="1" t="s">
        <v>12</v>
      </c>
      <c r="B177" s="1" t="s">
        <v>296</v>
      </c>
      <c r="C177" s="1" t="s">
        <v>297</v>
      </c>
      <c r="D177" s="3">
        <v>2510936547</v>
      </c>
      <c r="E177" s="3">
        <v>0</v>
      </c>
      <c r="F177" s="3">
        <v>-3456760</v>
      </c>
      <c r="G177" s="3">
        <v>2507479787</v>
      </c>
      <c r="H177" s="3">
        <v>0</v>
      </c>
      <c r="I177" s="3">
        <v>2311873545</v>
      </c>
      <c r="J177" s="4">
        <v>92.2</v>
      </c>
      <c r="K177" s="3">
        <v>195606242</v>
      </c>
      <c r="L177" s="1" t="s">
        <v>183</v>
      </c>
      <c r="M177" s="4">
        <v>0</v>
      </c>
    </row>
    <row r="178" spans="1:13" ht="12.5" x14ac:dyDescent="0.25">
      <c r="A178" s="1" t="s">
        <v>12</v>
      </c>
      <c r="B178" s="1" t="s">
        <v>200</v>
      </c>
      <c r="C178" s="1" t="s">
        <v>201</v>
      </c>
      <c r="D178" s="3">
        <v>2027428554</v>
      </c>
      <c r="E178" s="3">
        <v>0</v>
      </c>
      <c r="F178" s="3">
        <v>0</v>
      </c>
      <c r="G178" s="3">
        <v>2027428554</v>
      </c>
      <c r="H178" s="3">
        <v>401044229</v>
      </c>
      <c r="I178" s="3">
        <v>1965116724</v>
      </c>
      <c r="J178" s="4">
        <v>96.93</v>
      </c>
      <c r="K178" s="3">
        <v>62311830</v>
      </c>
      <c r="L178" s="1" t="s">
        <v>183</v>
      </c>
      <c r="M178" s="4">
        <v>0</v>
      </c>
    </row>
    <row r="179" spans="1:13" ht="12.5" x14ac:dyDescent="0.25">
      <c r="A179" s="1" t="s">
        <v>12</v>
      </c>
      <c r="B179" s="1" t="s">
        <v>298</v>
      </c>
      <c r="C179" s="1" t="s">
        <v>299</v>
      </c>
      <c r="D179" s="3">
        <v>777568000</v>
      </c>
      <c r="E179" s="3">
        <v>0</v>
      </c>
      <c r="F179" s="3">
        <v>-65104000</v>
      </c>
      <c r="G179" s="3">
        <v>712464000</v>
      </c>
      <c r="H179" s="3">
        <v>126284400</v>
      </c>
      <c r="I179" s="3">
        <v>635948400</v>
      </c>
      <c r="J179" s="4">
        <v>89.26</v>
      </c>
      <c r="K179" s="3">
        <v>76515600</v>
      </c>
      <c r="L179" s="1" t="s">
        <v>183</v>
      </c>
      <c r="M179" s="4">
        <v>0</v>
      </c>
    </row>
    <row r="180" spans="1:13" ht="12.5" x14ac:dyDescent="0.25">
      <c r="A180" s="1" t="s">
        <v>12</v>
      </c>
      <c r="B180" s="1" t="s">
        <v>250</v>
      </c>
      <c r="C180" s="1" t="s">
        <v>145</v>
      </c>
      <c r="D180" s="3">
        <v>200493100</v>
      </c>
      <c r="E180" s="3">
        <v>0</v>
      </c>
      <c r="F180" s="3">
        <v>0</v>
      </c>
      <c r="G180" s="3">
        <v>200493100</v>
      </c>
      <c r="H180" s="3">
        <v>0</v>
      </c>
      <c r="I180" s="3">
        <v>200493100</v>
      </c>
      <c r="J180" s="4">
        <v>100</v>
      </c>
      <c r="K180" s="3">
        <v>0</v>
      </c>
      <c r="L180" s="1" t="s">
        <v>183</v>
      </c>
      <c r="M180" s="4">
        <v>0</v>
      </c>
    </row>
    <row r="181" spans="1:13" ht="12.5" x14ac:dyDescent="0.25">
      <c r="A181" s="1" t="s">
        <v>12</v>
      </c>
      <c r="B181" s="1" t="s">
        <v>300</v>
      </c>
      <c r="C181" s="1" t="s">
        <v>301</v>
      </c>
      <c r="D181" s="3">
        <v>4141152452</v>
      </c>
      <c r="E181" s="3">
        <v>-27600000</v>
      </c>
      <c r="F181" s="3">
        <v>-56511141</v>
      </c>
      <c r="G181" s="3">
        <v>4084641311</v>
      </c>
      <c r="H181" s="3">
        <v>18561849</v>
      </c>
      <c r="I181" s="3">
        <v>3601900326</v>
      </c>
      <c r="J181" s="4">
        <v>88.18</v>
      </c>
      <c r="K181" s="3">
        <v>482740985</v>
      </c>
      <c r="L181" s="1" t="s">
        <v>183</v>
      </c>
      <c r="M181" s="4">
        <v>0</v>
      </c>
    </row>
    <row r="182" spans="1:13" ht="12.5" x14ac:dyDescent="0.25">
      <c r="A182" s="1" t="s">
        <v>12</v>
      </c>
      <c r="B182" s="1" t="s">
        <v>302</v>
      </c>
      <c r="C182" s="1" t="s">
        <v>303</v>
      </c>
      <c r="D182" s="3">
        <v>4141152452</v>
      </c>
      <c r="E182" s="3">
        <v>-27600000</v>
      </c>
      <c r="F182" s="3">
        <v>-56511141</v>
      </c>
      <c r="G182" s="3">
        <v>4084641311</v>
      </c>
      <c r="H182" s="3">
        <v>18561849</v>
      </c>
      <c r="I182" s="3">
        <v>3601900326</v>
      </c>
      <c r="J182" s="4">
        <v>88.18</v>
      </c>
      <c r="K182" s="3">
        <v>482740985</v>
      </c>
      <c r="L182" s="1" t="s">
        <v>183</v>
      </c>
      <c r="M182" s="4">
        <v>0</v>
      </c>
    </row>
    <row r="183" spans="1:13" ht="12.5" x14ac:dyDescent="0.25">
      <c r="A183" s="1" t="s">
        <v>12</v>
      </c>
      <c r="B183" s="1" t="s">
        <v>304</v>
      </c>
      <c r="C183" s="1" t="s">
        <v>305</v>
      </c>
      <c r="D183" s="3">
        <v>4141152452</v>
      </c>
      <c r="E183" s="3">
        <v>-27600000</v>
      </c>
      <c r="F183" s="3">
        <v>-56511141</v>
      </c>
      <c r="G183" s="3">
        <v>4084641311</v>
      </c>
      <c r="H183" s="3">
        <v>18561849</v>
      </c>
      <c r="I183" s="3">
        <v>3601900326</v>
      </c>
      <c r="J183" s="4">
        <v>88.18</v>
      </c>
      <c r="K183" s="3">
        <v>482740985</v>
      </c>
      <c r="L183" s="1" t="s">
        <v>183</v>
      </c>
      <c r="M183" s="4">
        <v>0</v>
      </c>
    </row>
    <row r="184" spans="1:13" ht="12.5" x14ac:dyDescent="0.25">
      <c r="A184" s="1" t="s">
        <v>12</v>
      </c>
      <c r="B184" s="1" t="s">
        <v>306</v>
      </c>
      <c r="C184" s="1" t="s">
        <v>307</v>
      </c>
      <c r="D184" s="3">
        <v>4141152452</v>
      </c>
      <c r="E184" s="3">
        <v>-27600000</v>
      </c>
      <c r="F184" s="3">
        <v>-56511141</v>
      </c>
      <c r="G184" s="3">
        <v>4084641311</v>
      </c>
      <c r="H184" s="3">
        <v>18561849</v>
      </c>
      <c r="I184" s="3">
        <v>3601900326</v>
      </c>
      <c r="J184" s="4">
        <v>88.18</v>
      </c>
      <c r="K184" s="3">
        <v>482740985</v>
      </c>
      <c r="L184" s="1" t="s">
        <v>183</v>
      </c>
      <c r="M184" s="4">
        <v>0</v>
      </c>
    </row>
    <row r="185" spans="1:13" ht="12.5" x14ac:dyDescent="0.25">
      <c r="A185" s="1" t="s">
        <v>12</v>
      </c>
      <c r="B185" s="1" t="s">
        <v>308</v>
      </c>
      <c r="C185" s="1" t="s">
        <v>305</v>
      </c>
      <c r="D185" s="3">
        <v>4141152452</v>
      </c>
      <c r="E185" s="3">
        <v>-27600000</v>
      </c>
      <c r="F185" s="3">
        <v>-56511141</v>
      </c>
      <c r="G185" s="3">
        <v>4084641311</v>
      </c>
      <c r="H185" s="3">
        <v>18561849</v>
      </c>
      <c r="I185" s="3">
        <v>3601900326</v>
      </c>
      <c r="J185" s="4">
        <v>88.18</v>
      </c>
      <c r="K185" s="3">
        <v>482740985</v>
      </c>
      <c r="L185" s="1" t="s">
        <v>183</v>
      </c>
      <c r="M185" s="4">
        <v>0</v>
      </c>
    </row>
    <row r="186" spans="1:13" ht="12.5" x14ac:dyDescent="0.25">
      <c r="A186" s="1" t="s">
        <v>12</v>
      </c>
      <c r="B186" s="1" t="s">
        <v>250</v>
      </c>
      <c r="C186" s="1" t="s">
        <v>145</v>
      </c>
      <c r="D186" s="3">
        <v>100000000</v>
      </c>
      <c r="E186" s="3">
        <v>0</v>
      </c>
      <c r="F186" s="3">
        <v>0</v>
      </c>
      <c r="G186" s="3">
        <v>100000000</v>
      </c>
      <c r="H186" s="3">
        <v>0</v>
      </c>
      <c r="I186" s="3">
        <v>95218015</v>
      </c>
      <c r="J186" s="4">
        <v>95.22</v>
      </c>
      <c r="K186" s="3">
        <v>4781985</v>
      </c>
      <c r="L186" s="1" t="s">
        <v>183</v>
      </c>
      <c r="M186" s="4">
        <v>0</v>
      </c>
    </row>
    <row r="187" spans="1:13" ht="12.5" x14ac:dyDescent="0.25">
      <c r="A187" s="1" t="s">
        <v>12</v>
      </c>
      <c r="B187" s="1" t="s">
        <v>194</v>
      </c>
      <c r="C187" s="1" t="s">
        <v>195</v>
      </c>
      <c r="D187" s="3">
        <v>1163867848</v>
      </c>
      <c r="E187" s="3">
        <v>-27600000</v>
      </c>
      <c r="F187" s="3">
        <v>-27730000</v>
      </c>
      <c r="G187" s="3">
        <v>1136137848</v>
      </c>
      <c r="H187" s="3">
        <v>2750000</v>
      </c>
      <c r="I187" s="3">
        <v>1090096968</v>
      </c>
      <c r="J187" s="4">
        <v>95.95</v>
      </c>
      <c r="K187" s="3">
        <v>46040880</v>
      </c>
      <c r="L187" s="1" t="s">
        <v>183</v>
      </c>
      <c r="M187" s="4">
        <v>0</v>
      </c>
    </row>
    <row r="188" spans="1:13" ht="12.5" x14ac:dyDescent="0.25">
      <c r="A188" s="1" t="s">
        <v>12</v>
      </c>
      <c r="B188" s="1" t="s">
        <v>309</v>
      </c>
      <c r="C188" s="1" t="s">
        <v>310</v>
      </c>
      <c r="D188" s="3">
        <v>235885681</v>
      </c>
      <c r="E188" s="3">
        <v>0</v>
      </c>
      <c r="F188" s="3">
        <v>0</v>
      </c>
      <c r="G188" s="3">
        <v>235885681</v>
      </c>
      <c r="H188" s="3">
        <v>0</v>
      </c>
      <c r="I188" s="3">
        <v>6723339</v>
      </c>
      <c r="J188" s="4">
        <v>2.85</v>
      </c>
      <c r="K188" s="3">
        <v>229162342</v>
      </c>
      <c r="L188" s="1" t="s">
        <v>183</v>
      </c>
      <c r="M188" s="4">
        <v>0</v>
      </c>
    </row>
    <row r="189" spans="1:13" ht="12.5" x14ac:dyDescent="0.25">
      <c r="A189" s="1" t="s">
        <v>12</v>
      </c>
      <c r="B189" s="1" t="s">
        <v>226</v>
      </c>
      <c r="C189" s="1" t="s">
        <v>227</v>
      </c>
      <c r="D189" s="3">
        <v>66849952</v>
      </c>
      <c r="E189" s="3">
        <v>0</v>
      </c>
      <c r="F189" s="3">
        <v>0</v>
      </c>
      <c r="G189" s="3">
        <v>66849952</v>
      </c>
      <c r="H189" s="3">
        <v>0</v>
      </c>
      <c r="I189" s="3">
        <v>66849952</v>
      </c>
      <c r="J189" s="4">
        <v>100</v>
      </c>
      <c r="K189" s="3">
        <v>0</v>
      </c>
      <c r="L189" s="1" t="s">
        <v>183</v>
      </c>
      <c r="M189" s="4">
        <v>0</v>
      </c>
    </row>
    <row r="190" spans="1:13" ht="12.5" x14ac:dyDescent="0.25">
      <c r="A190" s="1" t="s">
        <v>12</v>
      </c>
      <c r="B190" s="1" t="s">
        <v>228</v>
      </c>
      <c r="C190" s="1" t="s">
        <v>229</v>
      </c>
      <c r="D190" s="3">
        <v>339295988</v>
      </c>
      <c r="E190" s="3">
        <v>0</v>
      </c>
      <c r="F190" s="3">
        <v>0</v>
      </c>
      <c r="G190" s="3">
        <v>339295988</v>
      </c>
      <c r="H190" s="3">
        <v>2892243</v>
      </c>
      <c r="I190" s="3">
        <v>316841715</v>
      </c>
      <c r="J190" s="4">
        <v>93.38</v>
      </c>
      <c r="K190" s="3">
        <v>22454273</v>
      </c>
      <c r="L190" s="1" t="s">
        <v>183</v>
      </c>
      <c r="M190" s="4">
        <v>0</v>
      </c>
    </row>
    <row r="191" spans="1:13" ht="12.5" x14ac:dyDescent="0.25">
      <c r="A191" s="1" t="s">
        <v>12</v>
      </c>
      <c r="B191" s="1" t="s">
        <v>311</v>
      </c>
      <c r="C191" s="1" t="s">
        <v>312</v>
      </c>
      <c r="D191" s="3">
        <v>500000000</v>
      </c>
      <c r="E191" s="3">
        <v>0</v>
      </c>
      <c r="F191" s="3">
        <v>-28781141</v>
      </c>
      <c r="G191" s="3">
        <v>471218859</v>
      </c>
      <c r="H191" s="3">
        <v>0</v>
      </c>
      <c r="I191" s="3">
        <v>471218859</v>
      </c>
      <c r="J191" s="4">
        <v>100</v>
      </c>
      <c r="K191" s="3">
        <v>0</v>
      </c>
      <c r="L191" s="1" t="s">
        <v>183</v>
      </c>
      <c r="M191" s="4">
        <v>0</v>
      </c>
    </row>
    <row r="192" spans="1:13" ht="12.5" x14ac:dyDescent="0.25">
      <c r="A192" s="1" t="s">
        <v>12</v>
      </c>
      <c r="B192" s="1" t="s">
        <v>223</v>
      </c>
      <c r="C192" s="1" t="s">
        <v>147</v>
      </c>
      <c r="D192" s="3">
        <v>187313820</v>
      </c>
      <c r="E192" s="3">
        <v>0</v>
      </c>
      <c r="F192" s="3">
        <v>0</v>
      </c>
      <c r="G192" s="3">
        <v>187313820</v>
      </c>
      <c r="H192" s="3">
        <v>0</v>
      </c>
      <c r="I192" s="3">
        <v>187313820</v>
      </c>
      <c r="J192" s="4">
        <v>100</v>
      </c>
      <c r="K192" s="3">
        <v>0</v>
      </c>
      <c r="L192" s="1" t="s">
        <v>183</v>
      </c>
      <c r="M192" s="4">
        <v>0</v>
      </c>
    </row>
    <row r="193" spans="1:13" ht="12.5" x14ac:dyDescent="0.25">
      <c r="A193" s="1" t="s">
        <v>12</v>
      </c>
      <c r="B193" s="1" t="s">
        <v>313</v>
      </c>
      <c r="C193" s="1" t="s">
        <v>314</v>
      </c>
      <c r="D193" s="3">
        <v>17838100</v>
      </c>
      <c r="E193" s="3">
        <v>0</v>
      </c>
      <c r="F193" s="3">
        <v>0</v>
      </c>
      <c r="G193" s="3">
        <v>17838100</v>
      </c>
      <c r="H193" s="3">
        <v>0</v>
      </c>
      <c r="I193" s="3">
        <v>17838100</v>
      </c>
      <c r="J193" s="4">
        <v>100</v>
      </c>
      <c r="K193" s="3">
        <v>0</v>
      </c>
      <c r="L193" s="1" t="s">
        <v>183</v>
      </c>
      <c r="M193" s="4">
        <v>0</v>
      </c>
    </row>
    <row r="194" spans="1:13" ht="12.5" x14ac:dyDescent="0.25">
      <c r="A194" s="1" t="s">
        <v>12</v>
      </c>
      <c r="B194" s="1" t="s">
        <v>315</v>
      </c>
      <c r="C194" s="1" t="s">
        <v>316</v>
      </c>
      <c r="D194" s="3">
        <v>20158600</v>
      </c>
      <c r="E194" s="3">
        <v>0</v>
      </c>
      <c r="F194" s="3">
        <v>0</v>
      </c>
      <c r="G194" s="3">
        <v>20158600</v>
      </c>
      <c r="H194" s="3">
        <v>0</v>
      </c>
      <c r="I194" s="3">
        <v>16761150</v>
      </c>
      <c r="J194" s="4">
        <v>83.15</v>
      </c>
      <c r="K194" s="3">
        <v>3397450</v>
      </c>
      <c r="L194" s="1" t="s">
        <v>183</v>
      </c>
      <c r="M194" s="4">
        <v>0</v>
      </c>
    </row>
    <row r="195" spans="1:13" ht="12.5" x14ac:dyDescent="0.25">
      <c r="A195" s="1" t="s">
        <v>12</v>
      </c>
      <c r="B195" s="1" t="s">
        <v>221</v>
      </c>
      <c r="C195" s="1" t="s">
        <v>222</v>
      </c>
      <c r="D195" s="3">
        <v>188105417</v>
      </c>
      <c r="E195" s="3">
        <v>0</v>
      </c>
      <c r="F195" s="3">
        <v>0</v>
      </c>
      <c r="G195" s="3">
        <v>188105417</v>
      </c>
      <c r="H195" s="3">
        <v>12919606</v>
      </c>
      <c r="I195" s="3">
        <v>90396378</v>
      </c>
      <c r="J195" s="4">
        <v>48.06</v>
      </c>
      <c r="K195" s="3">
        <v>97709039</v>
      </c>
      <c r="L195" s="1" t="s">
        <v>183</v>
      </c>
      <c r="M195" s="4">
        <v>0</v>
      </c>
    </row>
    <row r="196" spans="1:13" ht="12.5" x14ac:dyDescent="0.25">
      <c r="A196" s="1" t="s">
        <v>12</v>
      </c>
      <c r="B196" s="1" t="s">
        <v>317</v>
      </c>
      <c r="C196" s="1" t="s">
        <v>318</v>
      </c>
      <c r="D196" s="3">
        <v>1242642030</v>
      </c>
      <c r="E196" s="3">
        <v>0</v>
      </c>
      <c r="F196" s="3">
        <v>0</v>
      </c>
      <c r="G196" s="3">
        <v>1242642030</v>
      </c>
      <c r="H196" s="3">
        <v>0</v>
      </c>
      <c r="I196" s="3">
        <v>1242642030</v>
      </c>
      <c r="J196" s="4">
        <v>100</v>
      </c>
      <c r="K196" s="3">
        <v>0</v>
      </c>
      <c r="L196" s="1" t="s">
        <v>183</v>
      </c>
      <c r="M196" s="4">
        <v>0</v>
      </c>
    </row>
    <row r="197" spans="1:13" ht="12.5" x14ac:dyDescent="0.25">
      <c r="A197" s="1" t="s">
        <v>12</v>
      </c>
      <c r="B197" s="1" t="s">
        <v>319</v>
      </c>
      <c r="C197" s="1" t="s">
        <v>320</v>
      </c>
      <c r="D197" s="3">
        <v>79195016</v>
      </c>
      <c r="E197" s="3">
        <v>0</v>
      </c>
      <c r="F197" s="3">
        <v>0</v>
      </c>
      <c r="G197" s="3">
        <v>79195016</v>
      </c>
      <c r="H197" s="3">
        <v>0</v>
      </c>
      <c r="I197" s="3">
        <v>0</v>
      </c>
      <c r="J197" s="4">
        <v>0</v>
      </c>
      <c r="K197" s="3">
        <v>79195016</v>
      </c>
      <c r="L197" s="1" t="s">
        <v>183</v>
      </c>
      <c r="M197" s="4">
        <v>0</v>
      </c>
    </row>
  </sheetData>
  <pageMargins left="0.75" right="0.75" top="1" bottom="1" header="0.5" footer="0.5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Props1.xml><?xml version="1.0" encoding="utf-8"?>
<ds:datastoreItem xmlns:ds="http://schemas.openxmlformats.org/officeDocument/2006/customXml" ds:itemID="{D92D76E2-E352-49F6-AF30-C4ABE3880924}"/>
</file>

<file path=customXml/itemProps2.xml><?xml version="1.0" encoding="utf-8"?>
<ds:datastoreItem xmlns:ds="http://schemas.openxmlformats.org/officeDocument/2006/customXml" ds:itemID="{E060A222-E1E3-464E-B086-DD47CAFFE94E}"/>
</file>

<file path=customXml/itemProps3.xml><?xml version="1.0" encoding="utf-8"?>
<ds:datastoreItem xmlns:ds="http://schemas.openxmlformats.org/officeDocument/2006/customXml" ds:itemID="{B1CCFA3C-4707-436E-A698-A2BA39F6C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Ingresos </vt:lpstr>
      <vt:lpstr>Ejecucion Gastos</vt:lpstr>
      <vt:lpstr>Ejecucion Reserva Ingresos</vt:lpstr>
      <vt:lpstr>Ejecucion Reserva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Rubiela Ruiz Medellin</dc:creator>
  <cp:lastModifiedBy>Sandra Rubiela Ruiz Medellin</cp:lastModifiedBy>
  <dcterms:created xsi:type="dcterms:W3CDTF">2025-09-08T14:36:10Z</dcterms:created>
  <dcterms:modified xsi:type="dcterms:W3CDTF">2025-09-08T14:45:29Z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2025-09-08T14:40:51Z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2519f941-3d2d-4117-960c-13fcc8c172b9</vt:lpwstr>
  </property>
  <property fmtid="{D5CDD505-2E9C-101B-9397-08002B2CF9AE}" pid="8" name="MSIP_Label_5fac521f-e930-485b-97f4-efbe7db8e98f_ContentBits">
    <vt:lpwstr>0</vt:lpwstr>
  </property>
  <property fmtid="{D5CDD505-2E9C-101B-9397-08002B2CF9AE}" pid="9" name="MSIP_Label_5fac521f-e930-485b-97f4-efbe7db8e98f_Tag">
    <vt:lpwstr>10, 3, 0, 1</vt:lpwstr>
  </property>
  <property fmtid="{D5CDD505-2E9C-101B-9397-08002B2CF9AE}" pid="10" name="ContentTypeId">
    <vt:lpwstr>0x0101007AA4437172DC254CA7F5DEB6E3BFC98A</vt:lpwstr>
  </property>
</Properties>
</file>