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04/"/>
    </mc:Choice>
  </mc:AlternateContent>
  <xr:revisionPtr revIDLastSave="14" documentId="8_{1FB09EF5-A1BC-4A11-AB4F-F00E0537BF95}" xr6:coauthVersionLast="47" xr6:coauthVersionMax="47" xr10:uidLastSave="{8F3602B0-C112-4E6C-A71D-37DCF9698FFF}"/>
  <bookViews>
    <workbookView xWindow="-108" yWindow="-108" windowWidth="23256" windowHeight="12576" xr2:uid="{D5286479-F419-44F8-9107-4CB9FE284373}"/>
  </bookViews>
  <sheets>
    <sheet name="EJE GASTOS MAYO 2024" sheetId="1" r:id="rId1"/>
    <sheet name="EJE INGRESOS MAYO 2024" sheetId="2" r:id="rId2"/>
    <sheet name="EJE RESERVAS INGRESOS MAYO" sheetId="3" r:id="rId3"/>
    <sheet name="EJE RESERVAS MAYO 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G36" i="3"/>
  <c r="F36" i="3"/>
  <c r="R36" i="3" s="1"/>
  <c r="E36" i="3"/>
  <c r="D36" i="3"/>
  <c r="C36" i="3"/>
  <c r="Q35" i="3"/>
  <c r="P35" i="3"/>
  <c r="P34" i="3" s="1"/>
  <c r="P37" i="3" s="1"/>
  <c r="P39" i="3" s="1"/>
  <c r="O35" i="3"/>
  <c r="N35" i="3"/>
  <c r="N34" i="3" s="1"/>
  <c r="N37" i="3" s="1"/>
  <c r="N39" i="3" s="1"/>
  <c r="M35" i="3"/>
  <c r="L35" i="3"/>
  <c r="L34" i="3" s="1"/>
  <c r="L37" i="3" s="1"/>
  <c r="L39" i="3" s="1"/>
  <c r="K35" i="3"/>
  <c r="J35" i="3"/>
  <c r="J34" i="3" s="1"/>
  <c r="J37" i="3" s="1"/>
  <c r="J39" i="3" s="1"/>
  <c r="I35" i="3"/>
  <c r="H35" i="3"/>
  <c r="H34" i="3" s="1"/>
  <c r="H37" i="3" s="1"/>
  <c r="H39" i="3" s="1"/>
  <c r="G35" i="3"/>
  <c r="F35" i="3"/>
  <c r="F34" i="3" s="1"/>
  <c r="F37" i="3" s="1"/>
  <c r="F39" i="3" s="1"/>
  <c r="D35" i="3"/>
  <c r="D34" i="3" s="1"/>
  <c r="D37" i="3" s="1"/>
  <c r="D39" i="3" s="1"/>
  <c r="C35" i="3"/>
  <c r="E35" i="3" s="1"/>
  <c r="Q34" i="3"/>
  <c r="Q37" i="3" s="1"/>
  <c r="Q39" i="3" s="1"/>
  <c r="O34" i="3"/>
  <c r="O37" i="3" s="1"/>
  <c r="O39" i="3" s="1"/>
  <c r="M34" i="3"/>
  <c r="M37" i="3" s="1"/>
  <c r="M39" i="3" s="1"/>
  <c r="K34" i="3"/>
  <c r="K37" i="3" s="1"/>
  <c r="K39" i="3" s="1"/>
  <c r="I34" i="3"/>
  <c r="I37" i="3" s="1"/>
  <c r="I39" i="3" s="1"/>
  <c r="G34" i="3"/>
  <c r="G37" i="3" s="1"/>
  <c r="G39" i="3" s="1"/>
  <c r="C34" i="3"/>
  <c r="C37" i="3" s="1"/>
  <c r="C39" i="3" s="1"/>
  <c r="E39" i="3" s="1"/>
  <c r="J29" i="3"/>
  <c r="G29" i="3"/>
  <c r="R29" i="3" s="1"/>
  <c r="D29" i="3"/>
  <c r="E29" i="3" s="1"/>
  <c r="C29" i="3"/>
  <c r="Q28" i="3"/>
  <c r="M28" i="3"/>
  <c r="L28" i="3"/>
  <c r="K28" i="3"/>
  <c r="J28" i="3"/>
  <c r="I28" i="3"/>
  <c r="H28" i="3"/>
  <c r="F28" i="3"/>
  <c r="D28" i="3"/>
  <c r="C28" i="3"/>
  <c r="E28" i="3" s="1"/>
  <c r="R27" i="3"/>
  <c r="E27" i="3"/>
  <c r="S27" i="3" s="1"/>
  <c r="Q26" i="3"/>
  <c r="P26" i="3"/>
  <c r="P25" i="3" s="1"/>
  <c r="O26" i="3"/>
  <c r="N26" i="3"/>
  <c r="N25" i="3" s="1"/>
  <c r="N20" i="3" s="1"/>
  <c r="N30" i="3" s="1"/>
  <c r="N32" i="3" s="1"/>
  <c r="M26" i="3"/>
  <c r="L26" i="3"/>
  <c r="L25" i="3" s="1"/>
  <c r="K26" i="3"/>
  <c r="J26" i="3"/>
  <c r="J25" i="3" s="1"/>
  <c r="J20" i="3" s="1"/>
  <c r="J30" i="3" s="1"/>
  <c r="J32" i="3" s="1"/>
  <c r="I26" i="3"/>
  <c r="H26" i="3"/>
  <c r="H25" i="3" s="1"/>
  <c r="G26" i="3"/>
  <c r="F26" i="3"/>
  <c r="F25" i="3" s="1"/>
  <c r="F20" i="3" s="1"/>
  <c r="D26" i="3"/>
  <c r="D25" i="3" s="1"/>
  <c r="E25" i="3" s="1"/>
  <c r="C26" i="3"/>
  <c r="E26" i="3" s="1"/>
  <c r="Q25" i="3"/>
  <c r="O25" i="3"/>
  <c r="M25" i="3"/>
  <c r="K25" i="3"/>
  <c r="I25" i="3"/>
  <c r="C25" i="3"/>
  <c r="R24" i="3"/>
  <c r="S24" i="3" s="1"/>
  <c r="E24" i="3"/>
  <c r="R23" i="3"/>
  <c r="E23" i="3"/>
  <c r="S23" i="3" s="1"/>
  <c r="Q22" i="3"/>
  <c r="P22" i="3"/>
  <c r="P21" i="3" s="1"/>
  <c r="P20" i="3" s="1"/>
  <c r="P30" i="3" s="1"/>
  <c r="P32" i="3" s="1"/>
  <c r="O22" i="3"/>
  <c r="N22" i="3"/>
  <c r="M22" i="3"/>
  <c r="L22" i="3"/>
  <c r="L21" i="3" s="1"/>
  <c r="L20" i="3" s="1"/>
  <c r="L30" i="3" s="1"/>
  <c r="L32" i="3" s="1"/>
  <c r="K22" i="3"/>
  <c r="J22" i="3"/>
  <c r="I22" i="3"/>
  <c r="H22" i="3"/>
  <c r="H21" i="3" s="1"/>
  <c r="H20" i="3" s="1"/>
  <c r="H30" i="3" s="1"/>
  <c r="H32" i="3" s="1"/>
  <c r="G22" i="3"/>
  <c r="F22" i="3"/>
  <c r="R22" i="3" s="1"/>
  <c r="S22" i="3" s="1"/>
  <c r="D22" i="3"/>
  <c r="D21" i="3" s="1"/>
  <c r="C22" i="3"/>
  <c r="E22" i="3" s="1"/>
  <c r="Q21" i="3"/>
  <c r="Q20" i="3" s="1"/>
  <c r="Q30" i="3" s="1"/>
  <c r="Q32" i="3" s="1"/>
  <c r="Q40" i="3" s="1"/>
  <c r="O21" i="3"/>
  <c r="N21" i="3"/>
  <c r="M21" i="3"/>
  <c r="M20" i="3" s="1"/>
  <c r="M30" i="3" s="1"/>
  <c r="M32" i="3" s="1"/>
  <c r="M40" i="3" s="1"/>
  <c r="K21" i="3"/>
  <c r="J21" i="3"/>
  <c r="I21" i="3"/>
  <c r="I20" i="3" s="1"/>
  <c r="I30" i="3" s="1"/>
  <c r="I32" i="3" s="1"/>
  <c r="I40" i="3" s="1"/>
  <c r="G21" i="3"/>
  <c r="F21" i="3"/>
  <c r="R21" i="3" s="1"/>
  <c r="C21" i="3"/>
  <c r="O20" i="3"/>
  <c r="O30" i="3" s="1"/>
  <c r="O32" i="3" s="1"/>
  <c r="O40" i="3" s="1"/>
  <c r="K20" i="3"/>
  <c r="K30" i="3" s="1"/>
  <c r="K32" i="3" s="1"/>
  <c r="C20" i="3"/>
  <c r="C30" i="3" s="1"/>
  <c r="C32" i="3" s="1"/>
  <c r="C40" i="3" s="1"/>
  <c r="F30" i="3" l="1"/>
  <c r="F32" i="3" s="1"/>
  <c r="J40" i="3"/>
  <c r="N40" i="3"/>
  <c r="R35" i="3"/>
  <c r="S36" i="3"/>
  <c r="E21" i="3"/>
  <c r="S21" i="3" s="1"/>
  <c r="D20" i="3"/>
  <c r="D30" i="3" s="1"/>
  <c r="D32" i="3" s="1"/>
  <c r="D40" i="3" s="1"/>
  <c r="K40" i="3"/>
  <c r="H40" i="3"/>
  <c r="L40" i="3"/>
  <c r="P40" i="3"/>
  <c r="S29" i="3"/>
  <c r="R26" i="3"/>
  <c r="E20" i="3"/>
  <c r="E30" i="3" s="1"/>
  <c r="E32" i="3" s="1"/>
  <c r="E40" i="3" s="1"/>
  <c r="G28" i="3"/>
  <c r="G25" i="3" s="1"/>
  <c r="G20" i="3" s="1"/>
  <c r="G30" i="3" s="1"/>
  <c r="G32" i="3" s="1"/>
  <c r="G40" i="3" s="1"/>
  <c r="E34" i="3"/>
  <c r="E37" i="3" s="1"/>
  <c r="R34" i="3" l="1"/>
  <c r="S35" i="3"/>
  <c r="R20" i="3"/>
  <c r="R25" i="3"/>
  <c r="S25" i="3" s="1"/>
  <c r="S26" i="3"/>
  <c r="R28" i="3"/>
  <c r="S28" i="3" s="1"/>
  <c r="F40" i="3"/>
  <c r="R32" i="3"/>
  <c r="S20" i="3" l="1"/>
  <c r="R30" i="3"/>
  <c r="S30" i="3" s="1"/>
  <c r="S34" i="3"/>
  <c r="R37" i="3"/>
  <c r="S32" i="3"/>
  <c r="R39" i="3" l="1"/>
  <c r="S37" i="3"/>
  <c r="S39" i="3" l="1"/>
  <c r="R40" i="3"/>
  <c r="S40" i="3" s="1"/>
</calcChain>
</file>

<file path=xl/sharedStrings.xml><?xml version="1.0" encoding="utf-8"?>
<sst xmlns="http://schemas.openxmlformats.org/spreadsheetml/2006/main" count="1208" uniqueCount="628">
  <si>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</si>
  <si>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</si>
  <si>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</si>
  <si>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</si>
  <si>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</si>
  <si>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</si>
  <si>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</si>
  <si>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</si>
  <si>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</si>
  <si>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</si>
  <si>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</si>
  <si>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</si>
  <si>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</si>
  <si>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</si>
  <si>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</si>
  <si>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</si>
  <si>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</si>
  <si>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</si>
  <si>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</si>
  <si>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</si>
  <si>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</si>
  <si>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</si>
  <si>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</si>
  <si>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000000000000000000228  0228 - Programa Funcionamiento - UNIDAD ADMINISTRA</t>
  </si>
  <si>
    <t>Funcionamiento</t>
  </si>
  <si>
    <t>O211010100101           Sueldo básico</t>
  </si>
  <si>
    <t>1-100-F001  VA-Recursos distrito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</si>
  <si>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</si>
  <si>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</si>
  <si>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</si>
  <si>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</si>
  <si>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</si>
  <si>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</si>
  <si>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</si>
  <si>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</si>
  <si>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</si>
  <si>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</si>
  <si>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</si>
  <si>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</si>
  <si>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</si>
  <si>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</si>
  <si>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</si>
  <si>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</si>
  <si>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</si>
  <si>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</si>
  <si>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</si>
  <si>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</si>
  <si>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</si>
  <si>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</si>
  <si>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</si>
  <si>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</si>
  <si>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O2110103190             Apoyo de sostenimiento prácticas laborales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</si>
  <si>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</si>
  <si>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</si>
  <si>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</si>
  <si>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</si>
  <si>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</si>
  <si>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</si>
  <si>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</si>
  <si>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</si>
  <si>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</si>
  <si>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</si>
  <si>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</si>
  <si>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</si>
  <si>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</si>
  <si>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</si>
  <si>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O2110203119             Reconocimiento por permanencia en el servicio públ</t>
  </si>
  <si>
    <t>O2120201002042441001    Agua purificada (envasada)</t>
  </si>
  <si>
    <t>O2120201002042449002    Bebidas no alcohólicas sin gasificar-refrescos</t>
  </si>
  <si>
    <t>O2120201002072719002    Estandartes y banderas</t>
  </si>
  <si>
    <t>O2120201002072719004    Tapabocas y otras prendas de ropa médica</t>
  </si>
  <si>
    <t>O2120201002082822101    Prendas de vestir de fibras artificiales y sintéti</t>
  </si>
  <si>
    <t>O2120201002082822303    Prendas de vestir de fibras artificiales y sintéti</t>
  </si>
  <si>
    <t>O2120201002082824401    Guantes plásticos desechables</t>
  </si>
  <si>
    <t>O2120201002092933001    Calzado de cuero para hombre</t>
  </si>
  <si>
    <t>O2120201002092933003    Calzado de cuero para mujer</t>
  </si>
  <si>
    <t>O2120201003023212801    Papel bond</t>
  </si>
  <si>
    <t>O2120201003023215306    Cajas de cartón liso</t>
  </si>
  <si>
    <t>O2120201003023215307    Cajas de cartón litografiadas</t>
  </si>
  <si>
    <t>O2120201003033331101    Gasolina motor corriente</t>
  </si>
  <si>
    <t>O2120201003033336103    Diésel oil ACPM (fuel gas gasoil marine gas)</t>
  </si>
  <si>
    <t>O2120201003033338004    Aceites lubricantes</t>
  </si>
  <si>
    <t>O2120201003043413999     Alcoholes n.c.p.</t>
  </si>
  <si>
    <t>O2120201003053511001    Pinturas para agua, P.V.A. y similares (emulsiones</t>
  </si>
  <si>
    <t>O2120201003053529901    Botiquines para emergencia</t>
  </si>
  <si>
    <t>O2120201003063611101    Llantas de caucho para automóviles</t>
  </si>
  <si>
    <t>O2120201003063611301    Llantas de caucho para buses y camiones</t>
  </si>
  <si>
    <t>O2120201003063626004    Guantes de cirugía</t>
  </si>
  <si>
    <t>O2120201003063649035    Estibas plásticas para transporte de mercancías</t>
  </si>
  <si>
    <t>O2120201003063693002    Asientos de material plástico para sanitarios</t>
  </si>
  <si>
    <t>O2120201003063699006    Ganchos legajadores plásticos</t>
  </si>
  <si>
    <t>O2120201003063699043    Sábanas (colchonetas) en material plástico</t>
  </si>
  <si>
    <t>O2120201003063699046    Señales viales en material plástico</t>
  </si>
  <si>
    <t>O2120201003073722102    Utensilios de loza para mesa y la cocina</t>
  </si>
  <si>
    <t>O2120201003083811106    Sillas metálicas giratorias</t>
  </si>
  <si>
    <t>O2120201003083891102    Bolígrafos</t>
  </si>
  <si>
    <t>O2120201003083891104    Marcadores de fieltro y similares</t>
  </si>
  <si>
    <t>O2120201003083891106    Lápices</t>
  </si>
  <si>
    <t>O2120201003083899998    Artículos n.c.p. para escritorio y oficina</t>
  </si>
  <si>
    <t>O2120201004024299991    Artículos n.c.p. de ferretería y cerrajería</t>
  </si>
  <si>
    <t>O2120201004034357004    Partes y accesorios para ascensores</t>
  </si>
  <si>
    <t>O2120201004044481616    Cafetera eléctrica para uso doméstico</t>
  </si>
  <si>
    <t>O2120201004054516001    Tajalápices de mesa</t>
  </si>
  <si>
    <t>O2120201004054516003    Engrapadoras para oficina</t>
  </si>
  <si>
    <t>O2120201004054516004    Perforadoras</t>
  </si>
  <si>
    <t>O2120201004054516005    Sacaganchos</t>
  </si>
  <si>
    <t>O2120201004054516099    Máquinas y material de oficina n.c.p.</t>
  </si>
  <si>
    <t>O21202010040545272      Unidades removibles de almacenamiento</t>
  </si>
  <si>
    <t>O2120201004054529001    Partes y accesorios para computadores y minicomput</t>
  </si>
  <si>
    <t>O2120201004064641003    Baterías de pilas</t>
  </si>
  <si>
    <t>O2120201004064641007    Pilas alcalinas</t>
  </si>
  <si>
    <t>O2120201004074721101    Equipos radiotelefónicos de comunicaciones</t>
  </si>
  <si>
    <t>O2120201004084823206    Reglas metálicas y de madera o plásticas para ofic</t>
  </si>
  <si>
    <t>O2120201004084825101    Termómetros</t>
  </si>
  <si>
    <t>O2120202005040654619    Otros servicios de instalaciones eléctricas</t>
  </si>
  <si>
    <t>O2120202005040654621    Servicios de fontanería y plomería</t>
  </si>
  <si>
    <t>O2120202005040654699    Otros servicios de instalación n.c.p.</t>
  </si>
  <si>
    <t>O2120202005040754710    Servicios de instalación de vidrios y ventanas</t>
  </si>
  <si>
    <t>O2120202005040754790    Otros servicios de terminación y acabado de edific</t>
  </si>
  <si>
    <t>O21202020060464119      Otros servicios de transporte terrestre local de p</t>
  </si>
  <si>
    <t>O21202020060868019      Otros servicios postales n.c.p.</t>
  </si>
  <si>
    <t>O212020200701030371332  Servicios de seguros sociales de riesgos laborales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</si>
  <si>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</si>
  <si>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</si>
  <si>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</si>
  <si>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</si>
  <si>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</si>
  <si>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</si>
  <si>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</si>
  <si>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</si>
  <si>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</si>
  <si>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</si>
  <si>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</si>
  <si>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</si>
  <si>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</si>
  <si>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</si>
  <si>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O21202020080484150      Servicios de transmisión de datos</t>
  </si>
  <si>
    <t>O21202020080585250      Servicios de protección (guardas de seguridad)</t>
  </si>
  <si>
    <t>O21202020080585310      Servicios de desinfección y exterminación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</si>
  <si>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</si>
  <si>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</si>
  <si>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</si>
  <si>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</si>
  <si>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</si>
  <si>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</si>
  <si>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</si>
  <si>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O2120202008078724001    Restauración y reparación de muebles</t>
  </si>
  <si>
    <t>O2120202008098912197    Servicios de impresión litográfica n.c.p.</t>
  </si>
  <si>
    <t>O21202020090292919      Otros tipos de servicios educativos y de formación</t>
  </si>
  <si>
    <t>O21202020090393500      Otros servicios sociales sin alojamiento</t>
  </si>
  <si>
    <t>O21202020090494219      Servicios de recolección de otros desechos peligro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</si>
  <si>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</si>
  <si>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</si>
  <si>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</si>
  <si>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O2130509059             Servicio de alumbrado público</t>
  </si>
  <si>
    <t>O23011601010000007660  Mejoramiento Subvenciones y ayudas para dar acceso</t>
  </si>
  <si>
    <t>Inversión</t>
  </si>
  <si>
    <t>O232020200995996        Servicios de otorgamiento de apoyo económico no re</t>
  </si>
  <si>
    <t>O23011602370000007644  Ampliación Gestión para la planeación, ampliación</t>
  </si>
  <si>
    <t>O2320202005030253290    Otras obras de ingeniería civil</t>
  </si>
  <si>
    <t>1-601-I037  PAS-Crédito</t>
  </si>
  <si>
    <t>3-602-I001  PAS-RB-Administrados de destinación espe</t>
  </si>
  <si>
    <t>O232020200885250        Servicios de protección (guardas de seguridad)</t>
  </si>
  <si>
    <t>O232020200991123        Servicios de la administración pública relacionado</t>
  </si>
  <si>
    <t>O232020200991191        Servicios administrativos relacionados con los tra</t>
  </si>
  <si>
    <t>O232020200997310        Servicios de mantenimiento de cementerios y servic</t>
  </si>
  <si>
    <t>3-100-F002  VA-Administrados de libre destinación</t>
  </si>
  <si>
    <t>3-200-I001  RB-Administrados de destinación especifi</t>
  </si>
  <si>
    <t>3-400-F002  RF-Administrados de libre destinación</t>
  </si>
  <si>
    <t>O23011602380000007569  Transformación Gestión integral de residuos sólido</t>
  </si>
  <si>
    <t>1-601-F001  PAS-Otros distrito</t>
  </si>
  <si>
    <t>O2320202005040254253    Servicios generales de construcción de alcantarill</t>
  </si>
  <si>
    <t>O232020200664119        Otros servicios de transporte terrestre local de p</t>
  </si>
  <si>
    <t>O232020200772112        Servicios de alquiler o arrendamiento con o sin op</t>
  </si>
  <si>
    <t>O232020200881219        Servicios de investigación básica en otras ciencia</t>
  </si>
  <si>
    <t>O232020200883931        Servicios de consultoría ambiental</t>
  </si>
  <si>
    <t>O232020200885330        Servicios de limpieza general</t>
  </si>
  <si>
    <t>O232020200991114        Servicios de planificación económica, social y est</t>
  </si>
  <si>
    <t>3-100-I001  VA-Administrados de destinación especifi</t>
  </si>
  <si>
    <t>O232020200991119        Otros servicios de la administración pública n.c.p</t>
  </si>
  <si>
    <t>3-400-I001  RF-Administrados de destinación especifi</t>
  </si>
  <si>
    <t>O232020200992511        Servicios de educación superior nivel pregrado téc</t>
  </si>
  <si>
    <t>O232020200994110        Servicios de alcantarillado y tratamiento de aguas</t>
  </si>
  <si>
    <t>O232020200994239        Servicios generales de recolección de otros desech</t>
  </si>
  <si>
    <t>O232020200994332        Otros servicios de relleno sanitario para desechos</t>
  </si>
  <si>
    <t>O232020200994590        Otros servicios de saneamiento</t>
  </si>
  <si>
    <t>O23011603450000007652  Fortalecimiento gestión para la eficiencia energét</t>
  </si>
  <si>
    <t>O23011605560000007628  Fortalecimiento efectivo en la gestión institucion</t>
  </si>
  <si>
    <t>O23201010030502         Aparatos transmisores de televisión y radio; telev</t>
  </si>
  <si>
    <t>O23201010030601         Aparatos médicos y quirúrgicos y aparatos ortésico</t>
  </si>
  <si>
    <t>O2320101004010102       Muebles del tipo utilizado en la oficina</t>
  </si>
  <si>
    <t>O2320201003053529901    Botiquines para emergencia</t>
  </si>
  <si>
    <t>O2320201003083899998    Artículos n.c.p. para escritorio y oficina</t>
  </si>
  <si>
    <t>O2320202005040254290    Servicios generales de construcción de otras obras</t>
  </si>
  <si>
    <t>O2320202005040654699    Otros servicios de instalación n.c.p.</t>
  </si>
  <si>
    <t>O232020200661145        Comercio al por mayor (excepto el realizado a camb</t>
  </si>
  <si>
    <t>O232020200664241        Servicios de transporte aéreo de pasajeros, except</t>
  </si>
  <si>
    <t>O232020200668014        Servicios de gestión documental</t>
  </si>
  <si>
    <t>O232020200883143        Software originales</t>
  </si>
  <si>
    <t>O232020200883159        Otros servicios de alojamiento y suministro de inf</t>
  </si>
  <si>
    <t>O232020200883611        Servicios integrales de publicidad</t>
  </si>
  <si>
    <t>O232020200884210        Servicios básicos de Internet</t>
  </si>
  <si>
    <t>O232020200885310        Servicios de desinfección y exterminación</t>
  </si>
  <si>
    <t>O232020200887130        Servicios de mantenimiento y reparación de computa</t>
  </si>
  <si>
    <t>O232020200888769        Servicios de fabricación de otros tipos de maquina</t>
  </si>
  <si>
    <t>O232020200996990        Otros servicios de diversión y entretenimiento n.c</t>
  </si>
  <si>
    <t>Ce.gestores / Pos.presupuestarias</t>
  </si>
  <si>
    <t>Aprop. Inicial</t>
  </si>
  <si>
    <t>Modificac. Acumulado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</si>
  <si>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</si>
  <si>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</si>
  <si>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</si>
  <si>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</si>
  <si>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</si>
  <si>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</si>
  <si>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</si>
  <si>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</si>
  <si>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O110205001011702    Gas de carbón, gas de agua, gas pobre y otros gase</t>
  </si>
  <si>
    <t>O11020500107020112  Servicios de alquiler o arrendamiento con o sin op</t>
  </si>
  <si>
    <t>O11020500108030118  Servicios de oficinas centrales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</si>
  <si>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</si>
  <si>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</si>
  <si>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</si>
  <si>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</si>
  <si>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O1210020403         Ingresos de libre destinación</t>
  </si>
  <si>
    <t>O121301             Reintegros</t>
  </si>
  <si>
    <t>O150101             Vigencia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</si>
  <si>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</si>
  <si>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</si>
  <si>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</si>
  <si>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</si>
  <si>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</si>
  <si>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</si>
  <si>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</si>
  <si>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</si>
  <si>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</si>
  <si>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</si>
  <si>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</si>
  <si>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</si>
  <si>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</si>
  <si>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</si>
  <si>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</si>
  <si>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</si>
  <si>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</si>
  <si>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</si>
  <si>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</si>
  <si>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</si>
  <si>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</si>
  <si>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</si>
  <si>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</si>
  <si>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01</t>
  </si>
  <si>
    <t xml:space="preserve">Ingresos </t>
  </si>
  <si>
    <t>011</t>
  </si>
  <si>
    <t>Ingresos Corrientes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</si>
  <si>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</si>
  <si>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</si>
  <si>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</si>
  <si>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</si>
  <si>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</si>
  <si>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</si>
  <si>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</si>
  <si>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</si>
  <si>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</si>
  <si>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</si>
  <si>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</si>
  <si>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</si>
  <si>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</si>
  <si>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</si>
  <si>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</si>
  <si>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</si>
  <si>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</si>
  <si>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</si>
  <si>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</si>
  <si>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</si>
  <si>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</si>
  <si>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</si>
  <si>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</si>
  <si>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</si>
  <si>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</si>
  <si>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</si>
  <si>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</si>
  <si>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</si>
  <si>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</si>
  <si>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</si>
  <si>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</si>
  <si>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</si>
  <si>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</si>
  <si>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</si>
  <si>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</si>
  <si>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</si>
  <si>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</si>
  <si>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</si>
  <si>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</si>
  <si>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</si>
  <si>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</si>
  <si>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</si>
  <si>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</si>
  <si>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</si>
  <si>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</si>
  <si>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</si>
  <si>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Vigencia</t>
  </si>
  <si>
    <t>TOTAL  RECURSOS DE BALANCE</t>
  </si>
  <si>
    <t>TOTAL  RECURSOS DE CAPITAL Y DE BALANCE</t>
  </si>
  <si>
    <t>SANDRA RUIZ MEDELLIN</t>
  </si>
  <si>
    <t xml:space="preserve">DOLLY ARIAS CASAS </t>
  </si>
  <si>
    <t>Responsable de Presupuesto</t>
  </si>
  <si>
    <t xml:space="preserve">Ordenador del Gasto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</si>
  <si>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</si>
  <si>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</si>
  <si>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</si>
  <si>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</si>
  <si>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</si>
  <si>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</si>
  <si>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</si>
  <si>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</si>
  <si>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</si>
  <si>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</si>
  <si>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</si>
  <si>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</si>
  <si>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</si>
  <si>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</si>
  <si>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</si>
  <si>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</si>
  <si>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</si>
  <si>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</si>
  <si>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</si>
  <si>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</si>
  <si>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</si>
  <si>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</si>
  <si>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</si>
  <si>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</si>
  <si>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</si>
  <si>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</si>
  <si>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</si>
  <si>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</si>
  <si>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</si>
  <si>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O211010100107</t>
  </si>
  <si>
    <t>Bonificación por servicios prestados</t>
  </si>
  <si>
    <t>O211010100108</t>
  </si>
  <si>
    <t>Prestaciones sociales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</si>
  <si>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</si>
  <si>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</si>
  <si>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</si>
  <si>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</si>
  <si>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</si>
  <si>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</si>
  <si>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</si>
  <si>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</si>
  <si>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</si>
  <si>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</si>
  <si>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</si>
  <si>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</si>
  <si>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</si>
  <si>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</si>
  <si>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</si>
  <si>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</si>
  <si>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O2110102002</t>
  </si>
  <si>
    <t>Aportes a la seguridad social en salud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</si>
  <si>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</si>
  <si>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</si>
  <si>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</si>
  <si>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</si>
  <si>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</si>
  <si>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</si>
  <si>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</si>
  <si>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</si>
  <si>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</si>
  <si>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</si>
  <si>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</si>
  <si>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</si>
  <si>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</si>
  <si>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</si>
  <si>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</si>
  <si>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</si>
  <si>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</si>
  <si>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</si>
  <si>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</si>
  <si>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</si>
  <si>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</si>
  <si>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</si>
  <si>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O2110103069</t>
  </si>
  <si>
    <t>Apoyo de sostenimiento aprendices SENA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</si>
  <si>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</si>
  <si>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</si>
  <si>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</si>
  <si>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</si>
  <si>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</si>
  <si>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</si>
  <si>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</si>
  <si>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O2110201002</t>
  </si>
  <si>
    <t>O211020100204</t>
  </si>
  <si>
    <t>Prima semestral</t>
  </si>
  <si>
    <t>O2110202</t>
  </si>
  <si>
    <t>O2110202001</t>
  </si>
  <si>
    <t>O211020200101</t>
  </si>
  <si>
    <t>O2110202003</t>
  </si>
  <si>
    <t>O211020200301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</si>
  <si>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</si>
  <si>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</si>
  <si>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</si>
  <si>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</si>
  <si>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</si>
  <si>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</si>
  <si>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</si>
  <si>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</si>
  <si>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</si>
  <si>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</si>
  <si>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</si>
  <si>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</si>
  <si>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</si>
  <si>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</si>
  <si>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</si>
  <si>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</si>
  <si>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</si>
  <si>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</si>
  <si>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</si>
  <si>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</si>
  <si>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</si>
  <si>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</si>
  <si>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</si>
  <si>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</si>
  <si>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</si>
  <si>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</si>
  <si>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</si>
  <si>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</si>
  <si>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</si>
  <si>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</si>
  <si>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</si>
  <si>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</si>
  <si>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</si>
  <si>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</si>
  <si>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</si>
  <si>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</si>
  <si>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</si>
  <si>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</si>
  <si>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</si>
  <si>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</si>
  <si>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</si>
  <si>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</si>
  <si>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</si>
  <si>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</si>
  <si>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O2120201003063697101</t>
  </si>
  <si>
    <t>Cascos para obreros</t>
  </si>
  <si>
    <t>O2120201003063699046</t>
  </si>
  <si>
    <t>Señales viales en material plástico</t>
  </si>
  <si>
    <t>O212020100308</t>
  </si>
  <si>
    <t>Muebles; otros bienes transportables n.c.p.</t>
  </si>
  <si>
    <t>O2120201003083899997</t>
  </si>
  <si>
    <t>Artículos n.c.p. para protección</t>
  </si>
  <si>
    <t>O2120201003083899998</t>
  </si>
  <si>
    <t>Artículos n.c.p. para escritorio y oficina</t>
  </si>
  <si>
    <t>O2120201004</t>
  </si>
  <si>
    <t>Productos metálicos y paquetes de software</t>
  </si>
  <si>
    <t>O212020100404</t>
  </si>
  <si>
    <t>Maquinaria para usos especiales</t>
  </si>
  <si>
    <t>O2120201004044481708</t>
  </si>
  <si>
    <t>Hornos microondas</t>
  </si>
  <si>
    <t>O212020100405</t>
  </si>
  <si>
    <t>Maquinaria de oficina, contabilidad e informática</t>
  </si>
  <si>
    <t>O21202010040545272</t>
  </si>
  <si>
    <t>Unidades removibles de almacenamiento</t>
  </si>
  <si>
    <t>O2120202</t>
  </si>
  <si>
    <t>Adquisición de servicios</t>
  </si>
  <si>
    <t>O2120202006</t>
  </si>
  <si>
    <t>Servicios de alojamiento; servicios de suministro de comidas y bebidas; servicios de transporte; y servicios de distribución de electricidad, gas y agua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</si>
  <si>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</si>
  <si>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</si>
  <si>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</si>
  <si>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</si>
  <si>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</si>
  <si>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</si>
  <si>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</si>
  <si>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</si>
  <si>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</si>
  <si>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</si>
  <si>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</si>
  <si>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</si>
  <si>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</si>
  <si>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</si>
  <si>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O2120202007010305</t>
  </si>
  <si>
    <t>Otros servicios de seguros distintos a los seguros de vida (excepto los servicios de reaseguro)</t>
  </si>
  <si>
    <t>O212020200701030571354</t>
  </si>
  <si>
    <t>Servicios de seguros contra incendio, terremoto o sustracción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</si>
  <si>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</si>
  <si>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</si>
  <si>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</si>
  <si>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</si>
  <si>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</si>
  <si>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</si>
  <si>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</si>
  <si>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</si>
  <si>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</si>
  <si>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</si>
  <si>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</si>
  <si>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</si>
  <si>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</si>
  <si>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</si>
  <si>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</si>
  <si>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</si>
  <si>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</si>
  <si>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</si>
  <si>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</si>
  <si>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</si>
  <si>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</si>
  <si>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</si>
  <si>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</si>
  <si>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</si>
  <si>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</si>
  <si>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</si>
  <si>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</si>
  <si>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</si>
  <si>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</si>
  <si>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</si>
  <si>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</si>
  <si>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</si>
  <si>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</si>
  <si>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</si>
  <si>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</si>
  <si>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</si>
  <si>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</si>
  <si>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</si>
  <si>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</si>
  <si>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</si>
  <si>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</si>
  <si>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</si>
  <si>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</si>
  <si>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</si>
  <si>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</si>
  <si>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</si>
  <si>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O2120202009</t>
  </si>
  <si>
    <t>Servicios para la comunidad, sociales y personales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</si>
  <si>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</si>
  <si>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</si>
  <si>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</si>
  <si>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</si>
  <si>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</si>
  <si>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</si>
  <si>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</si>
  <si>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</si>
  <si>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</si>
  <si>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</si>
  <si>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</si>
  <si>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</si>
  <si>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</si>
  <si>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</si>
  <si>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</si>
  <si>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</si>
  <si>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</si>
  <si>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</si>
  <si>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H</t>
  </si>
  <si>
    <t>O2301</t>
  </si>
  <si>
    <t>DIRECTA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</si>
  <si>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</si>
  <si>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</si>
  <si>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</si>
  <si>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</si>
  <si>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</si>
  <si>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</si>
  <si>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</si>
  <si>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</si>
  <si>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O232020200885250</t>
  </si>
  <si>
    <t>O232020200991191</t>
  </si>
  <si>
    <t>Servicios administrativos relacionados con los trabajadores estatales</t>
  </si>
  <si>
    <t>O232020200997310</t>
  </si>
  <si>
    <t>Servicios de mantenimiento de cementerios y servicios de cremación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</si>
  <si>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</si>
  <si>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</si>
  <si>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</si>
  <si>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</si>
  <si>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O232020200883326</t>
  </si>
  <si>
    <t>Servicios de ingeniería en proyectos de gestión de residuos (peligrosos y no peligrosos)</t>
  </si>
  <si>
    <t>O232020200885330</t>
  </si>
  <si>
    <t>O232020200664119</t>
  </si>
  <si>
    <t>Otros servicios de transporte terrestre local de pasajeros n.c.p.</t>
  </si>
  <si>
    <t>O2320201003063699046</t>
  </si>
  <si>
    <t>O232020200772112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</si>
  <si>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</si>
  <si>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</si>
  <si>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</si>
  <si>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</si>
  <si>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</si>
  <si>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</si>
  <si>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</si>
  <si>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</si>
  <si>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</si>
  <si>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</si>
  <si>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</si>
  <si>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O2320201002072719005</t>
  </si>
  <si>
    <t>Mascarillas para protección industrial con órgano filtrante no reemplazable</t>
  </si>
  <si>
    <t>O2320201002082824401</t>
  </si>
  <si>
    <t>O2320201003083899918</t>
  </si>
  <si>
    <t>Guantes industriales</t>
  </si>
  <si>
    <t>O2320201003083899997</t>
  </si>
  <si>
    <t>O2320201003043413999</t>
  </si>
  <si>
    <t>O2320201002092951001</t>
  </si>
  <si>
    <t>O2320202005030253290</t>
  </si>
  <si>
    <t>Otras obras de ingeniería civil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</si>
  <si>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</si>
  <si>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</si>
  <si>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</si>
  <si>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</si>
  <si>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</si>
  <si>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</si>
  <si>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</si>
  <si>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</si>
  <si>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</si>
  <si>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</si>
  <si>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</si>
  <si>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</si>
  <si>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O232020200883611</t>
  </si>
  <si>
    <t>Servicios integrales de publicidad</t>
  </si>
  <si>
    <t>O232020200887130</t>
  </si>
  <si>
    <t>Servicios de mantenimiento y reparación de computadores y equipos periféricos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</si>
  <si>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</si>
  <si>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</si>
  <si>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</si>
  <si>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</si>
  <si>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</si>
  <si>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</si>
  <si>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O232020200885310</t>
  </si>
  <si>
    <t>O232020200996990</t>
  </si>
  <si>
    <t>O2320201003053529901</t>
  </si>
  <si>
    <t>Botiquines para emergencia</t>
  </si>
  <si>
    <t>O2320201003083899998</t>
  </si>
  <si>
    <t>O23201010030503</t>
  </si>
  <si>
    <t>Radiorreceptores y receptores de televisión; aparatos para la grabación y reproducción de sonido y video; micrófonos, altavoces, amplificadores, etc.</t>
  </si>
  <si>
    <t>O2320202005040254290</t>
  </si>
  <si>
    <t>Servicios generales de construcción de otras obras de 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</si>
</sst>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#,##0_ ;\-#,##0\ "/>
    <numFmt numFmtId="167" formatCode="_(* #,##0.0_);_(* \(#,##0.0\);_(* &quot;-&quot;??_);_(@_)"/>
    <numFmt numFmtId="168" formatCode="_(* #,##0_);_(* \(#,##0\);_(* &quot;-&quot;??_);_(@_)"/>
    <numFmt numFmtId="169" formatCode="#,##0.00_ ;\-#,##0.00\ 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ptos Narrow"/>
      <family val="2"/>
      <scheme val="minor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80">
    <xf numFmtId="0" fontId="0" fillId="0" borderId="0" xfId="0"/>
    <xf numFmtId="164" fontId="0" fillId="0" borderId="0" xfId="1" applyNumberFormat="1" applyFont="1"/>
    <xf numFmtId="0" fontId="16" fillId="0" borderId="0" xfId="0" applyFont="1"/>
    <xf numFmtId="164" fontId="16" fillId="0" borderId="0" xfId="1" applyNumberFormat="1" applyFont="1"/>
    <xf numFmtId="43" fontId="0" fillId="0" borderId="0" xfId="1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4" fontId="19" fillId="0" borderId="0" xfId="0" applyNumberFormat="1" applyFont="1"/>
    <xf numFmtId="3" fontId="0" fillId="0" borderId="0" xfId="0" applyNumberFormat="1"/>
    <xf numFmtId="49" fontId="16" fillId="0" borderId="0" xfId="0" applyNumberFormat="1" applyFont="1"/>
    <xf numFmtId="0" fontId="18" fillId="0" borderId="0" xfId="0" quotePrefix="1" applyFont="1" applyAlignment="1">
      <alignment horizontal="left"/>
    </xf>
    <xf numFmtId="3" fontId="20" fillId="0" borderId="0" xfId="0" quotePrefix="1" applyNumberFormat="1" applyFont="1"/>
    <xf numFmtId="49" fontId="0" fillId="0" borderId="0" xfId="0" applyNumberFormat="1"/>
    <xf numFmtId="0" fontId="16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0" fillId="33" borderId="10" xfId="0" quotePrefix="1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/>
    <xf numFmtId="0" fontId="0" fillId="0" borderId="10" xfId="0" applyBorder="1"/>
    <xf numFmtId="0" fontId="19" fillId="0" borderId="10" xfId="0" applyFont="1" applyBorder="1"/>
    <xf numFmtId="3" fontId="19" fillId="0" borderId="10" xfId="0" applyNumberFormat="1" applyFont="1" applyBorder="1"/>
    <xf numFmtId="4" fontId="19" fillId="0" borderId="10" xfId="0" applyNumberFormat="1" applyFont="1" applyBorder="1"/>
    <xf numFmtId="0" fontId="16" fillId="0" borderId="10" xfId="0" applyFont="1" applyBorder="1"/>
    <xf numFmtId="49" fontId="0" fillId="34" borderId="10" xfId="0" applyNumberFormat="1" applyFill="1" applyBorder="1"/>
    <xf numFmtId="0" fontId="0" fillId="34" borderId="10" xfId="0" applyFill="1" applyBorder="1"/>
    <xf numFmtId="49" fontId="16" fillId="35" borderId="10" xfId="0" applyNumberFormat="1" applyFont="1" applyFill="1" applyBorder="1"/>
    <xf numFmtId="0" fontId="16" fillId="35" borderId="10" xfId="0" applyFont="1" applyFill="1" applyBorder="1"/>
    <xf numFmtId="165" fontId="20" fillId="35" borderId="10" xfId="0" applyNumberFormat="1" applyFont="1" applyFill="1" applyBorder="1"/>
    <xf numFmtId="3" fontId="20" fillId="35" borderId="10" xfId="0" applyNumberFormat="1" applyFont="1" applyFill="1" applyBorder="1"/>
    <xf numFmtId="166" fontId="20" fillId="35" borderId="10" xfId="0" applyNumberFormat="1" applyFont="1" applyFill="1" applyBorder="1"/>
    <xf numFmtId="3" fontId="20" fillId="35" borderId="10" xfId="1" applyNumberFormat="1" applyFont="1" applyFill="1" applyBorder="1"/>
    <xf numFmtId="4" fontId="20" fillId="35" borderId="10" xfId="44" applyNumberFormat="1" applyFont="1" applyFill="1" applyBorder="1"/>
    <xf numFmtId="0" fontId="20" fillId="0" borderId="0" xfId="0" applyFont="1"/>
    <xf numFmtId="165" fontId="19" fillId="0" borderId="10" xfId="0" applyNumberFormat="1" applyFont="1" applyBorder="1"/>
    <xf numFmtId="166" fontId="19" fillId="0" borderId="10" xfId="0" applyNumberFormat="1" applyFont="1" applyBorder="1"/>
    <xf numFmtId="3" fontId="19" fillId="0" borderId="10" xfId="1" applyNumberFormat="1" applyFont="1" applyFill="1" applyBorder="1"/>
    <xf numFmtId="4" fontId="19" fillId="36" borderId="10" xfId="44" applyNumberFormat="1" applyFont="1" applyFill="1" applyBorder="1"/>
    <xf numFmtId="49" fontId="0" fillId="36" borderId="10" xfId="0" applyNumberFormat="1" applyFill="1" applyBorder="1"/>
    <xf numFmtId="0" fontId="0" fillId="36" borderId="10" xfId="0" applyFill="1" applyBorder="1"/>
    <xf numFmtId="165" fontId="19" fillId="36" borderId="10" xfId="0" applyNumberFormat="1" applyFont="1" applyFill="1" applyBorder="1"/>
    <xf numFmtId="3" fontId="19" fillId="36" borderId="10" xfId="0" applyNumberFormat="1" applyFont="1" applyFill="1" applyBorder="1"/>
    <xf numFmtId="166" fontId="19" fillId="36" borderId="10" xfId="0" applyNumberFormat="1" applyFont="1" applyFill="1" applyBorder="1"/>
    <xf numFmtId="3" fontId="19" fillId="36" borderId="10" xfId="1" applyNumberFormat="1" applyFont="1" applyFill="1" applyBorder="1"/>
    <xf numFmtId="49" fontId="22" fillId="36" borderId="10" xfId="0" applyNumberFormat="1" applyFont="1" applyFill="1" applyBorder="1"/>
    <xf numFmtId="0" fontId="22" fillId="36" borderId="10" xfId="0" applyFont="1" applyFill="1" applyBorder="1"/>
    <xf numFmtId="167" fontId="23" fillId="36" borderId="10" xfId="0" applyNumberFormat="1" applyFont="1" applyFill="1" applyBorder="1"/>
    <xf numFmtId="3" fontId="23" fillId="36" borderId="10" xfId="0" applyNumberFormat="1" applyFont="1" applyFill="1" applyBorder="1"/>
    <xf numFmtId="3" fontId="23" fillId="36" borderId="10" xfId="1" applyNumberFormat="1" applyFont="1" applyFill="1" applyBorder="1"/>
    <xf numFmtId="0" fontId="23" fillId="36" borderId="10" xfId="0" applyFont="1" applyFill="1" applyBorder="1"/>
    <xf numFmtId="3" fontId="24" fillId="36" borderId="10" xfId="0" applyNumberFormat="1" applyFont="1" applyFill="1" applyBorder="1"/>
    <xf numFmtId="0" fontId="16" fillId="36" borderId="10" xfId="0" applyFont="1" applyFill="1" applyBorder="1" applyAlignment="1">
      <alignment vertical="center"/>
    </xf>
    <xf numFmtId="0" fontId="16" fillId="36" borderId="10" xfId="0" applyFont="1" applyFill="1" applyBorder="1"/>
    <xf numFmtId="167" fontId="20" fillId="36" borderId="10" xfId="0" applyNumberFormat="1" applyFont="1" applyFill="1" applyBorder="1"/>
    <xf numFmtId="3" fontId="20" fillId="36" borderId="10" xfId="0" applyNumberFormat="1" applyFont="1" applyFill="1" applyBorder="1"/>
    <xf numFmtId="4" fontId="20" fillId="36" borderId="10" xfId="44" applyNumberFormat="1" applyFont="1" applyFill="1" applyBorder="1"/>
    <xf numFmtId="167" fontId="19" fillId="36" borderId="10" xfId="0" applyNumberFormat="1" applyFont="1" applyFill="1" applyBorder="1"/>
    <xf numFmtId="0" fontId="19" fillId="36" borderId="10" xfId="0" applyFont="1" applyFill="1" applyBorder="1"/>
    <xf numFmtId="4" fontId="19" fillId="36" borderId="10" xfId="0" applyNumberFormat="1" applyFont="1" applyFill="1" applyBorder="1"/>
    <xf numFmtId="0" fontId="16" fillId="35" borderId="10" xfId="0" applyFont="1" applyFill="1" applyBorder="1" applyAlignment="1">
      <alignment vertical="center"/>
    </xf>
    <xf numFmtId="167" fontId="20" fillId="35" borderId="10" xfId="0" applyNumberFormat="1" applyFont="1" applyFill="1" applyBorder="1"/>
    <xf numFmtId="49" fontId="16" fillId="36" borderId="10" xfId="0" applyNumberFormat="1" applyFont="1" applyFill="1" applyBorder="1"/>
    <xf numFmtId="4" fontId="23" fillId="36" borderId="10" xfId="44" applyNumberFormat="1" applyFont="1" applyFill="1" applyBorder="1"/>
    <xf numFmtId="168" fontId="25" fillId="36" borderId="10" xfId="0" applyNumberFormat="1" applyFont="1" applyFill="1" applyBorder="1"/>
    <xf numFmtId="169" fontId="19" fillId="0" borderId="0" xfId="43" applyNumberFormat="1" applyFont="1"/>
    <xf numFmtId="165" fontId="19" fillId="0" borderId="0" xfId="0" applyNumberFormat="1" applyFont="1"/>
    <xf numFmtId="0" fontId="18" fillId="0" borderId="11" xfId="0" quotePrefix="1" applyFont="1" applyBorder="1" applyAlignment="1">
      <alignment wrapText="1"/>
    </xf>
    <xf numFmtId="0" fontId="18" fillId="0" borderId="0" xfId="0" quotePrefix="1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wrapText="1"/>
    </xf>
    <xf numFmtId="164" fontId="0" fillId="0" borderId="10" xfId="1" applyNumberFormat="1" applyFont="1" applyBorder="1"/>
    <xf numFmtId="43" fontId="16" fillId="0" borderId="10" xfId="1" applyFont="1" applyBorder="1"/>
    <xf numFmtId="43" fontId="0" fillId="0" borderId="10" xfId="1" applyFont="1" applyBorder="1"/>
    <xf numFmtId="0" fontId="23" fillId="37" borderId="10" xfId="45" applyFont="1" applyFill="1" applyBorder="1"/>
    <xf numFmtId="0" fontId="23" fillId="0" borderId="0" xfId="45" applyFont="1"/>
    <xf numFmtId="0" fontId="23" fillId="0" borderId="10" xfId="45" applyFont="1" applyBorder="1"/>
    <xf numFmtId="3" fontId="23" fillId="0" borderId="10" xfId="45" applyNumberFormat="1" applyFont="1" applyBorder="1" applyAlignment="1">
      <alignment horizontal="right"/>
    </xf>
    <xf numFmtId="4" fontId="23" fillId="0" borderId="10" xfId="45" applyNumberFormat="1" applyFont="1" applyBorder="1" applyAlignment="1">
      <alignment horizontal="right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43" builtinId="6"/>
    <cellStyle name="Neutral" xfId="9" builtinId="28" customBuiltin="1"/>
    <cellStyle name="Normal" xfId="0" builtinId="0"/>
    <cellStyle name="Normal 2" xfId="45" xr:uid="{AA33EF4E-58DF-482B-972A-5F6C34F1EEC8}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2DB1-DA56-4BCD-AB2A-5742F6FBBA7C}">
  <dimension ref="A1:U3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" sqref="A10"/>
    </sheetView>
  </sheetViews>
  <sheetFormatPr baseColWidth="10" defaultRowHeight="14.4" x14ac:dyDescent="0.3"/>
  <cols>
    <col min="1" max="1" width="53.21875" customWidth="1"/>
    <col min="2" max="2" width="18.6640625" style="1" bestFit="1" customWidth="1"/>
    <col min="3" max="4" width="17.6640625" style="1" bestFit="1" customWidth="1"/>
    <col min="5" max="5" width="18.6640625" style="1" bestFit="1" customWidth="1"/>
    <col min="6" max="6" width="11.6640625" style="1" bestFit="1" customWidth="1"/>
    <col min="7" max="7" width="18.6640625" style="1" bestFit="1" customWidth="1"/>
    <col min="8" max="8" width="17.6640625" style="1" bestFit="1" customWidth="1"/>
    <col min="9" max="10" width="18.6640625" style="1" bestFit="1" customWidth="1"/>
    <col min="11" max="11" width="17.6640625" style="1" bestFit="1" customWidth="1"/>
    <col min="12" max="12" width="18.6640625" style="1" bestFit="1" customWidth="1"/>
    <col min="13" max="13" width="15" style="1" bestFit="1" customWidth="1"/>
    <col min="14" max="14" width="11.6640625" style="1" bestFit="1" customWidth="1"/>
    <col min="15" max="16" width="17.6640625" style="1" bestFit="1" customWidth="1"/>
    <col min="17" max="17" width="18.6640625" style="1" bestFit="1" customWidth="1"/>
    <col min="18" max="18" width="11.6640625" style="1" bestFit="1" customWidth="1"/>
    <col min="19" max="20" width="17.6640625" style="1" bestFit="1" customWidth="1"/>
    <col min="21" max="21" width="19" style="1" customWidth="1"/>
  </cols>
  <sheetData>
    <row r="1" spans="1:21" s="2" customForma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x14ac:dyDescent="0.3">
      <c r="A2" s="20" t="s">
        <v>21</v>
      </c>
      <c r="B2" s="72">
        <v>559431523000</v>
      </c>
      <c r="C2" s="72">
        <v>-10000000000</v>
      </c>
      <c r="D2" s="72">
        <v>-10000000000</v>
      </c>
      <c r="E2" s="72">
        <v>549431523000</v>
      </c>
      <c r="F2" s="72">
        <v>0</v>
      </c>
      <c r="G2" s="72">
        <v>549431523000</v>
      </c>
      <c r="H2" s="72">
        <v>-10939228314</v>
      </c>
      <c r="I2" s="72">
        <v>385737960310</v>
      </c>
      <c r="J2" s="72">
        <v>163693562690</v>
      </c>
      <c r="K2" s="72">
        <v>17474462357</v>
      </c>
      <c r="L2" s="72">
        <v>385590877583</v>
      </c>
      <c r="M2" s="72">
        <v>147082727</v>
      </c>
      <c r="N2" s="72">
        <v>70.180000000000007</v>
      </c>
      <c r="O2" s="72">
        <v>27857323744</v>
      </c>
      <c r="P2" s="72">
        <v>82478666223</v>
      </c>
      <c r="Q2" s="72">
        <v>303112211360</v>
      </c>
      <c r="R2" s="72">
        <v>15.0116</v>
      </c>
      <c r="S2" s="72">
        <v>27857323744</v>
      </c>
      <c r="T2" s="72">
        <v>82478666224</v>
      </c>
      <c r="U2" s="72">
        <v>-1</v>
      </c>
    </row>
    <row r="3" spans="1:21" x14ac:dyDescent="0.3">
      <c r="A3" s="20" t="s">
        <v>22</v>
      </c>
      <c r="B3" s="72">
        <v>559431523000</v>
      </c>
      <c r="C3" s="72">
        <v>-10000000000</v>
      </c>
      <c r="D3" s="72">
        <v>-10000000000</v>
      </c>
      <c r="E3" s="72">
        <v>549431523000</v>
      </c>
      <c r="F3" s="72">
        <v>0</v>
      </c>
      <c r="G3" s="72">
        <v>549431523000</v>
      </c>
      <c r="H3" s="72">
        <v>-10939228314</v>
      </c>
      <c r="I3" s="72">
        <v>385737960310</v>
      </c>
      <c r="J3" s="72">
        <v>163693562690</v>
      </c>
      <c r="K3" s="72">
        <v>17474462357</v>
      </c>
      <c r="L3" s="72">
        <v>385590877583</v>
      </c>
      <c r="M3" s="72">
        <v>147082727</v>
      </c>
      <c r="N3" s="72">
        <v>70.180000000000007</v>
      </c>
      <c r="O3" s="72">
        <v>27857323744</v>
      </c>
      <c r="P3" s="72">
        <v>82478666223</v>
      </c>
      <c r="Q3" s="72">
        <v>303112211360</v>
      </c>
      <c r="R3" s="72">
        <v>15.0116</v>
      </c>
      <c r="S3" s="72">
        <v>27857323744</v>
      </c>
      <c r="T3" s="72">
        <v>82478666224</v>
      </c>
      <c r="U3" s="72">
        <v>-1</v>
      </c>
    </row>
    <row r="4" spans="1:21" x14ac:dyDescent="0.3">
      <c r="A4" s="20" t="s">
        <v>23</v>
      </c>
      <c r="B4" s="72">
        <v>350159000000</v>
      </c>
      <c r="C4" s="72">
        <v>-10000000000</v>
      </c>
      <c r="D4" s="72">
        <v>-10000000000</v>
      </c>
      <c r="E4" s="72">
        <v>340159000000</v>
      </c>
      <c r="F4" s="72">
        <v>0</v>
      </c>
      <c r="G4" s="72">
        <v>340159000000</v>
      </c>
      <c r="H4" s="72">
        <v>-7973399713</v>
      </c>
      <c r="I4" s="72">
        <v>323630212117</v>
      </c>
      <c r="J4" s="72">
        <v>16528787883</v>
      </c>
      <c r="K4" s="72">
        <v>2503593364</v>
      </c>
      <c r="L4" s="72">
        <v>323483129390</v>
      </c>
      <c r="M4" s="72">
        <v>147082727</v>
      </c>
      <c r="N4" s="72">
        <v>95.0976</v>
      </c>
      <c r="O4" s="72">
        <v>25282264674</v>
      </c>
      <c r="P4" s="72">
        <v>77181702396</v>
      </c>
      <c r="Q4" s="72">
        <v>246301426994</v>
      </c>
      <c r="R4" s="72">
        <v>22.689900000000002</v>
      </c>
      <c r="S4" s="72">
        <v>25282264674</v>
      </c>
      <c r="T4" s="72">
        <v>77181702397</v>
      </c>
      <c r="U4" s="72">
        <v>-1</v>
      </c>
    </row>
    <row r="5" spans="1:21" x14ac:dyDescent="0.3">
      <c r="A5" s="20" t="s">
        <v>24</v>
      </c>
      <c r="B5" s="72">
        <v>350159000000</v>
      </c>
      <c r="C5" s="72">
        <v>-10000000000</v>
      </c>
      <c r="D5" s="72">
        <v>-10000000000</v>
      </c>
      <c r="E5" s="72">
        <v>340159000000</v>
      </c>
      <c r="F5" s="72">
        <v>0</v>
      </c>
      <c r="G5" s="72">
        <v>340159000000</v>
      </c>
      <c r="H5" s="72">
        <v>-7973399713</v>
      </c>
      <c r="I5" s="72">
        <v>323630212117</v>
      </c>
      <c r="J5" s="72">
        <v>16528787883</v>
      </c>
      <c r="K5" s="72">
        <v>2503593364</v>
      </c>
      <c r="L5" s="72">
        <v>323483129390</v>
      </c>
      <c r="M5" s="72">
        <v>147082727</v>
      </c>
      <c r="N5" s="72">
        <v>95.0976</v>
      </c>
      <c r="O5" s="72">
        <v>25282264674</v>
      </c>
      <c r="P5" s="72">
        <v>77181702396</v>
      </c>
      <c r="Q5" s="72">
        <v>246301426994</v>
      </c>
      <c r="R5" s="72">
        <v>22.689900000000002</v>
      </c>
      <c r="S5" s="72">
        <v>25282264674</v>
      </c>
      <c r="T5" s="72">
        <v>77181702397</v>
      </c>
      <c r="U5" s="72">
        <v>-1</v>
      </c>
    </row>
    <row r="6" spans="1:21" x14ac:dyDescent="0.3">
      <c r="A6" s="20" t="s">
        <v>25</v>
      </c>
      <c r="B6" s="72">
        <v>9584782000</v>
      </c>
      <c r="C6" s="72">
        <v>-2550000000</v>
      </c>
      <c r="D6" s="72">
        <v>-2550000000</v>
      </c>
      <c r="E6" s="72">
        <v>7034782000</v>
      </c>
      <c r="F6" s="72">
        <v>0</v>
      </c>
      <c r="G6" s="72">
        <v>7034782000</v>
      </c>
      <c r="H6" s="72">
        <v>-1679371210</v>
      </c>
      <c r="I6" s="72">
        <v>3885905071</v>
      </c>
      <c r="J6" s="72">
        <v>3148876929</v>
      </c>
      <c r="K6" s="72">
        <v>870628789</v>
      </c>
      <c r="L6" s="72">
        <v>3885905070</v>
      </c>
      <c r="M6" s="72">
        <v>1</v>
      </c>
      <c r="N6" s="72">
        <v>55.238500000000002</v>
      </c>
      <c r="O6" s="72">
        <v>871201838</v>
      </c>
      <c r="P6" s="72">
        <v>3764474996</v>
      </c>
      <c r="Q6" s="72">
        <v>121430074</v>
      </c>
      <c r="R6" s="72">
        <v>53.512300000000003</v>
      </c>
      <c r="S6" s="72">
        <v>871201838</v>
      </c>
      <c r="T6" s="72">
        <v>3764474997</v>
      </c>
      <c r="U6" s="72">
        <v>-1</v>
      </c>
    </row>
    <row r="7" spans="1:21" x14ac:dyDescent="0.3">
      <c r="A7" s="20" t="s">
        <v>26</v>
      </c>
      <c r="B7" s="72">
        <v>9584782000</v>
      </c>
      <c r="C7" s="72">
        <v>-2550000000</v>
      </c>
      <c r="D7" s="72">
        <v>-2550000000</v>
      </c>
      <c r="E7" s="72">
        <v>7034782000</v>
      </c>
      <c r="F7" s="72">
        <v>0</v>
      </c>
      <c r="G7" s="72">
        <v>7034782000</v>
      </c>
      <c r="H7" s="72">
        <v>-1679371210</v>
      </c>
      <c r="I7" s="72">
        <v>3885905071</v>
      </c>
      <c r="J7" s="72">
        <v>3148876929</v>
      </c>
      <c r="K7" s="72">
        <v>870628789</v>
      </c>
      <c r="L7" s="72">
        <v>3885905070</v>
      </c>
      <c r="M7" s="72">
        <v>1</v>
      </c>
      <c r="N7" s="72">
        <v>55.238500000000002</v>
      </c>
      <c r="O7" s="72">
        <v>871201838</v>
      </c>
      <c r="P7" s="72">
        <v>3764474996</v>
      </c>
      <c r="Q7" s="72">
        <v>121430074</v>
      </c>
      <c r="R7" s="72">
        <v>53.512300000000003</v>
      </c>
      <c r="S7" s="72">
        <v>871201838</v>
      </c>
      <c r="T7" s="72">
        <v>3764474997</v>
      </c>
      <c r="U7" s="72">
        <v>-1</v>
      </c>
    </row>
    <row r="8" spans="1:21" x14ac:dyDescent="0.3">
      <c r="A8" s="20" t="s">
        <v>27</v>
      </c>
      <c r="B8" s="72">
        <v>110628000</v>
      </c>
      <c r="C8" s="72">
        <v>0</v>
      </c>
      <c r="D8" s="72">
        <v>0</v>
      </c>
      <c r="E8" s="72">
        <v>110628000</v>
      </c>
      <c r="F8" s="72">
        <v>0</v>
      </c>
      <c r="G8" s="72">
        <v>110628000</v>
      </c>
      <c r="H8" s="72">
        <v>9857122</v>
      </c>
      <c r="I8" s="72">
        <v>36575392</v>
      </c>
      <c r="J8" s="72">
        <v>74052608</v>
      </c>
      <c r="K8" s="72">
        <v>9857122</v>
      </c>
      <c r="L8" s="72">
        <v>36575392</v>
      </c>
      <c r="M8" s="72">
        <v>0</v>
      </c>
      <c r="N8" s="72">
        <v>33.061599999999999</v>
      </c>
      <c r="O8" s="72">
        <v>9857122</v>
      </c>
      <c r="P8" s="72">
        <v>36575392</v>
      </c>
      <c r="Q8" s="72">
        <v>0</v>
      </c>
      <c r="R8" s="72">
        <v>33.061599999999999</v>
      </c>
      <c r="S8" s="72">
        <v>9857122</v>
      </c>
      <c r="T8" s="72">
        <v>36575392</v>
      </c>
      <c r="U8" s="72">
        <v>0</v>
      </c>
    </row>
    <row r="9" spans="1:21" x14ac:dyDescent="0.3">
      <c r="A9" s="20" t="s">
        <v>26</v>
      </c>
      <c r="B9" s="72">
        <v>110628000</v>
      </c>
      <c r="C9" s="72">
        <v>0</v>
      </c>
      <c r="D9" s="72">
        <v>0</v>
      </c>
      <c r="E9" s="72">
        <v>110628000</v>
      </c>
      <c r="F9" s="72">
        <v>0</v>
      </c>
      <c r="G9" s="72">
        <v>110628000</v>
      </c>
      <c r="H9" s="72">
        <v>9857122</v>
      </c>
      <c r="I9" s="72">
        <v>36575392</v>
      </c>
      <c r="J9" s="72">
        <v>74052608</v>
      </c>
      <c r="K9" s="72">
        <v>9857122</v>
      </c>
      <c r="L9" s="72">
        <v>36575392</v>
      </c>
      <c r="M9" s="72">
        <v>0</v>
      </c>
      <c r="N9" s="72">
        <v>33.061599999999999</v>
      </c>
      <c r="O9" s="72">
        <v>9857122</v>
      </c>
      <c r="P9" s="72">
        <v>36575392</v>
      </c>
      <c r="Q9" s="72">
        <v>0</v>
      </c>
      <c r="R9" s="72">
        <v>33.061599999999999</v>
      </c>
      <c r="S9" s="72">
        <v>9857122</v>
      </c>
      <c r="T9" s="72">
        <v>36575392</v>
      </c>
      <c r="U9" s="72">
        <v>0</v>
      </c>
    </row>
    <row r="10" spans="1:21" x14ac:dyDescent="0.3">
      <c r="A10" s="20" t="s">
        <v>28</v>
      </c>
      <c r="B10" s="72">
        <v>714353000</v>
      </c>
      <c r="C10" s="72">
        <v>0</v>
      </c>
      <c r="D10" s="72">
        <v>0</v>
      </c>
      <c r="E10" s="72">
        <v>714353000</v>
      </c>
      <c r="F10" s="72">
        <v>0</v>
      </c>
      <c r="G10" s="72">
        <v>714353000</v>
      </c>
      <c r="H10" s="72">
        <v>61982480</v>
      </c>
      <c r="I10" s="72">
        <v>310072080</v>
      </c>
      <c r="J10" s="72">
        <v>404280920</v>
      </c>
      <c r="K10" s="72">
        <v>61982480</v>
      </c>
      <c r="L10" s="72">
        <v>310072080</v>
      </c>
      <c r="M10" s="72">
        <v>0</v>
      </c>
      <c r="N10" s="72">
        <v>43.405999999999999</v>
      </c>
      <c r="O10" s="72">
        <v>61982480</v>
      </c>
      <c r="P10" s="72">
        <v>310072080</v>
      </c>
      <c r="Q10" s="72">
        <v>0</v>
      </c>
      <c r="R10" s="72">
        <v>43.405999999999999</v>
      </c>
      <c r="S10" s="72">
        <v>61982480</v>
      </c>
      <c r="T10" s="72">
        <v>310072080</v>
      </c>
      <c r="U10" s="72">
        <v>0</v>
      </c>
    </row>
    <row r="11" spans="1:21" x14ac:dyDescent="0.3">
      <c r="A11" s="20" t="s">
        <v>26</v>
      </c>
      <c r="B11" s="72">
        <v>714353000</v>
      </c>
      <c r="C11" s="72">
        <v>0</v>
      </c>
      <c r="D11" s="72">
        <v>0</v>
      </c>
      <c r="E11" s="72">
        <v>714353000</v>
      </c>
      <c r="F11" s="72">
        <v>0</v>
      </c>
      <c r="G11" s="72">
        <v>714353000</v>
      </c>
      <c r="H11" s="72">
        <v>61982480</v>
      </c>
      <c r="I11" s="72">
        <v>310072080</v>
      </c>
      <c r="J11" s="72">
        <v>404280920</v>
      </c>
      <c r="K11" s="72">
        <v>61982480</v>
      </c>
      <c r="L11" s="72">
        <v>310072080</v>
      </c>
      <c r="M11" s="72">
        <v>0</v>
      </c>
      <c r="N11" s="72">
        <v>43.405999999999999</v>
      </c>
      <c r="O11" s="72">
        <v>61982480</v>
      </c>
      <c r="P11" s="72">
        <v>310072080</v>
      </c>
      <c r="Q11" s="72">
        <v>0</v>
      </c>
      <c r="R11" s="72">
        <v>43.405999999999999</v>
      </c>
      <c r="S11" s="72">
        <v>61982480</v>
      </c>
      <c r="T11" s="72">
        <v>310072080</v>
      </c>
      <c r="U11" s="72">
        <v>0</v>
      </c>
    </row>
    <row r="12" spans="1:21" x14ac:dyDescent="0.3">
      <c r="A12" s="20" t="s">
        <v>29</v>
      </c>
      <c r="B12" s="72">
        <v>12221000</v>
      </c>
      <c r="C12" s="72">
        <v>0</v>
      </c>
      <c r="D12" s="72">
        <v>0</v>
      </c>
      <c r="E12" s="72">
        <v>12221000</v>
      </c>
      <c r="F12" s="72">
        <v>0</v>
      </c>
      <c r="G12" s="72">
        <v>12221000</v>
      </c>
      <c r="H12" s="72">
        <v>927662</v>
      </c>
      <c r="I12" s="72">
        <v>3209215</v>
      </c>
      <c r="J12" s="72">
        <v>9011785</v>
      </c>
      <c r="K12" s="72">
        <v>927662</v>
      </c>
      <c r="L12" s="72">
        <v>3209215</v>
      </c>
      <c r="M12" s="72">
        <v>0</v>
      </c>
      <c r="N12" s="72">
        <v>26.259799999999998</v>
      </c>
      <c r="O12" s="72">
        <v>927662</v>
      </c>
      <c r="P12" s="72">
        <v>3209215</v>
      </c>
      <c r="Q12" s="72">
        <v>0</v>
      </c>
      <c r="R12" s="72">
        <v>26.259799999999998</v>
      </c>
      <c r="S12" s="72">
        <v>927662</v>
      </c>
      <c r="T12" s="72">
        <v>3209215</v>
      </c>
      <c r="U12" s="72">
        <v>0</v>
      </c>
    </row>
    <row r="13" spans="1:21" x14ac:dyDescent="0.3">
      <c r="A13" s="20" t="s">
        <v>26</v>
      </c>
      <c r="B13" s="72">
        <v>12221000</v>
      </c>
      <c r="C13" s="72">
        <v>0</v>
      </c>
      <c r="D13" s="72">
        <v>0</v>
      </c>
      <c r="E13" s="72">
        <v>12221000</v>
      </c>
      <c r="F13" s="72">
        <v>0</v>
      </c>
      <c r="G13" s="72">
        <v>12221000</v>
      </c>
      <c r="H13" s="72">
        <v>927662</v>
      </c>
      <c r="I13" s="72">
        <v>3209215</v>
      </c>
      <c r="J13" s="72">
        <v>9011785</v>
      </c>
      <c r="K13" s="72">
        <v>927662</v>
      </c>
      <c r="L13" s="72">
        <v>3209215</v>
      </c>
      <c r="M13" s="72">
        <v>0</v>
      </c>
      <c r="N13" s="72">
        <v>26.259799999999998</v>
      </c>
      <c r="O13" s="72">
        <v>927662</v>
      </c>
      <c r="P13" s="72">
        <v>3209215</v>
      </c>
      <c r="Q13" s="72">
        <v>0</v>
      </c>
      <c r="R13" s="72">
        <v>26.259799999999998</v>
      </c>
      <c r="S13" s="72">
        <v>927662</v>
      </c>
      <c r="T13" s="72">
        <v>3209215</v>
      </c>
      <c r="U13" s="72">
        <v>0</v>
      </c>
    </row>
    <row r="14" spans="1:21" x14ac:dyDescent="0.3">
      <c r="A14" s="20" t="s">
        <v>30</v>
      </c>
      <c r="B14" s="72">
        <v>20603000</v>
      </c>
      <c r="C14" s="72">
        <v>0</v>
      </c>
      <c r="D14" s="72">
        <v>0</v>
      </c>
      <c r="E14" s="72">
        <v>20603000</v>
      </c>
      <c r="F14" s="72">
        <v>0</v>
      </c>
      <c r="G14" s="72">
        <v>20603000</v>
      </c>
      <c r="H14" s="72">
        <v>1625400</v>
      </c>
      <c r="I14" s="72">
        <v>7377109</v>
      </c>
      <c r="J14" s="72">
        <v>13225891</v>
      </c>
      <c r="K14" s="72">
        <v>1625400</v>
      </c>
      <c r="L14" s="72">
        <v>7377109</v>
      </c>
      <c r="M14" s="72">
        <v>0</v>
      </c>
      <c r="N14" s="72">
        <v>35.805999999999997</v>
      </c>
      <c r="O14" s="72">
        <v>1625400</v>
      </c>
      <c r="P14" s="72">
        <v>7377109</v>
      </c>
      <c r="Q14" s="72">
        <v>0</v>
      </c>
      <c r="R14" s="72">
        <v>35.805999999999997</v>
      </c>
      <c r="S14" s="72">
        <v>1625400</v>
      </c>
      <c r="T14" s="72">
        <v>7377109</v>
      </c>
      <c r="U14" s="72">
        <v>0</v>
      </c>
    </row>
    <row r="15" spans="1:21" x14ac:dyDescent="0.3">
      <c r="A15" s="20" t="s">
        <v>26</v>
      </c>
      <c r="B15" s="72">
        <v>20603000</v>
      </c>
      <c r="C15" s="72">
        <v>0</v>
      </c>
      <c r="D15" s="72">
        <v>0</v>
      </c>
      <c r="E15" s="72">
        <v>20603000</v>
      </c>
      <c r="F15" s="72">
        <v>0</v>
      </c>
      <c r="G15" s="72">
        <v>20603000</v>
      </c>
      <c r="H15" s="72">
        <v>1625400</v>
      </c>
      <c r="I15" s="72">
        <v>7377109</v>
      </c>
      <c r="J15" s="72">
        <v>13225891</v>
      </c>
      <c r="K15" s="72">
        <v>1625400</v>
      </c>
      <c r="L15" s="72">
        <v>7377109</v>
      </c>
      <c r="M15" s="72">
        <v>0</v>
      </c>
      <c r="N15" s="72">
        <v>35.805999999999997</v>
      </c>
      <c r="O15" s="72">
        <v>1625400</v>
      </c>
      <c r="P15" s="72">
        <v>7377109</v>
      </c>
      <c r="Q15" s="72">
        <v>0</v>
      </c>
      <c r="R15" s="72">
        <v>35.805999999999997</v>
      </c>
      <c r="S15" s="72">
        <v>1625400</v>
      </c>
      <c r="T15" s="72">
        <v>7377109</v>
      </c>
      <c r="U15" s="72">
        <v>0</v>
      </c>
    </row>
    <row r="16" spans="1:21" x14ac:dyDescent="0.3">
      <c r="A16" s="20" t="s">
        <v>31</v>
      </c>
      <c r="B16" s="72">
        <v>309308000</v>
      </c>
      <c r="C16" s="72">
        <v>0</v>
      </c>
      <c r="D16" s="72">
        <v>0</v>
      </c>
      <c r="E16" s="72">
        <v>309308000</v>
      </c>
      <c r="F16" s="72">
        <v>0</v>
      </c>
      <c r="G16" s="72">
        <v>309308000</v>
      </c>
      <c r="H16" s="72">
        <v>6114894</v>
      </c>
      <c r="I16" s="72">
        <v>118787535</v>
      </c>
      <c r="J16" s="72">
        <v>190520465</v>
      </c>
      <c r="K16" s="72">
        <v>6114894</v>
      </c>
      <c r="L16" s="72">
        <v>118787535</v>
      </c>
      <c r="M16" s="72">
        <v>0</v>
      </c>
      <c r="N16" s="72">
        <v>38.404299999999999</v>
      </c>
      <c r="O16" s="72">
        <v>6114894</v>
      </c>
      <c r="P16" s="72">
        <v>118787535</v>
      </c>
      <c r="Q16" s="72">
        <v>0</v>
      </c>
      <c r="R16" s="72">
        <v>38.404299999999999</v>
      </c>
      <c r="S16" s="72">
        <v>6114894</v>
      </c>
      <c r="T16" s="72">
        <v>118787535</v>
      </c>
      <c r="U16" s="72">
        <v>0</v>
      </c>
    </row>
    <row r="17" spans="1:21" x14ac:dyDescent="0.3">
      <c r="A17" s="20" t="s">
        <v>26</v>
      </c>
      <c r="B17" s="72">
        <v>309308000</v>
      </c>
      <c r="C17" s="72">
        <v>0</v>
      </c>
      <c r="D17" s="72">
        <v>0</v>
      </c>
      <c r="E17" s="72">
        <v>309308000</v>
      </c>
      <c r="F17" s="72">
        <v>0</v>
      </c>
      <c r="G17" s="72">
        <v>309308000</v>
      </c>
      <c r="H17" s="72">
        <v>6114894</v>
      </c>
      <c r="I17" s="72">
        <v>118787535</v>
      </c>
      <c r="J17" s="72">
        <v>190520465</v>
      </c>
      <c r="K17" s="72">
        <v>6114894</v>
      </c>
      <c r="L17" s="72">
        <v>118787535</v>
      </c>
      <c r="M17" s="72">
        <v>0</v>
      </c>
      <c r="N17" s="72">
        <v>38.404299999999999</v>
      </c>
      <c r="O17" s="72">
        <v>6114894</v>
      </c>
      <c r="P17" s="72">
        <v>118787535</v>
      </c>
      <c r="Q17" s="72">
        <v>0</v>
      </c>
      <c r="R17" s="72">
        <v>38.404299999999999</v>
      </c>
      <c r="S17" s="72">
        <v>6114894</v>
      </c>
      <c r="T17" s="72">
        <v>118787535</v>
      </c>
      <c r="U17" s="72">
        <v>0</v>
      </c>
    </row>
    <row r="18" spans="1:21" x14ac:dyDescent="0.3">
      <c r="A18" s="20" t="s">
        <v>32</v>
      </c>
      <c r="B18" s="72">
        <v>1318290000</v>
      </c>
      <c r="C18" s="72">
        <v>-1200000000</v>
      </c>
      <c r="D18" s="72">
        <v>-1200000000</v>
      </c>
      <c r="E18" s="72">
        <v>118290000</v>
      </c>
      <c r="F18" s="72">
        <v>0</v>
      </c>
      <c r="G18" s="72">
        <v>118290000</v>
      </c>
      <c r="H18" s="72">
        <v>-1200000000</v>
      </c>
      <c r="I18" s="72">
        <v>13401764</v>
      </c>
      <c r="J18" s="72">
        <v>104888236</v>
      </c>
      <c r="K18" s="72">
        <v>0</v>
      </c>
      <c r="L18" s="72">
        <v>13401764</v>
      </c>
      <c r="M18" s="72">
        <v>0</v>
      </c>
      <c r="N18" s="72">
        <v>11.329599999999999</v>
      </c>
      <c r="O18" s="72">
        <v>0</v>
      </c>
      <c r="P18" s="72">
        <v>13401764</v>
      </c>
      <c r="Q18" s="72">
        <v>0</v>
      </c>
      <c r="R18" s="72">
        <v>11.329599999999999</v>
      </c>
      <c r="S18" s="72">
        <v>0</v>
      </c>
      <c r="T18" s="72">
        <v>13401764</v>
      </c>
      <c r="U18" s="72">
        <v>0</v>
      </c>
    </row>
    <row r="19" spans="1:21" x14ac:dyDescent="0.3">
      <c r="A19" s="20" t="s">
        <v>26</v>
      </c>
      <c r="B19" s="72">
        <v>1318290000</v>
      </c>
      <c r="C19" s="72">
        <v>-1200000000</v>
      </c>
      <c r="D19" s="72">
        <v>-1200000000</v>
      </c>
      <c r="E19" s="72">
        <v>118290000</v>
      </c>
      <c r="F19" s="72">
        <v>0</v>
      </c>
      <c r="G19" s="72">
        <v>118290000</v>
      </c>
      <c r="H19" s="72">
        <v>-1200000000</v>
      </c>
      <c r="I19" s="72">
        <v>13401764</v>
      </c>
      <c r="J19" s="72">
        <v>104888236</v>
      </c>
      <c r="K19" s="72">
        <v>0</v>
      </c>
      <c r="L19" s="72">
        <v>13401764</v>
      </c>
      <c r="M19" s="72">
        <v>0</v>
      </c>
      <c r="N19" s="72">
        <v>11.329599999999999</v>
      </c>
      <c r="O19" s="72">
        <v>0</v>
      </c>
      <c r="P19" s="72">
        <v>13401764</v>
      </c>
      <c r="Q19" s="72">
        <v>0</v>
      </c>
      <c r="R19" s="72">
        <v>11.329599999999999</v>
      </c>
      <c r="S19" s="72">
        <v>0</v>
      </c>
      <c r="T19" s="72">
        <v>13401764</v>
      </c>
      <c r="U19" s="72">
        <v>0</v>
      </c>
    </row>
    <row r="20" spans="1:21" x14ac:dyDescent="0.3">
      <c r="A20" s="20" t="s">
        <v>33</v>
      </c>
      <c r="B20" s="72">
        <v>632770000</v>
      </c>
      <c r="C20" s="72">
        <v>0</v>
      </c>
      <c r="D20" s="72">
        <v>0</v>
      </c>
      <c r="E20" s="72">
        <v>632770000</v>
      </c>
      <c r="F20" s="72">
        <v>0</v>
      </c>
      <c r="G20" s="72">
        <v>632770000</v>
      </c>
      <c r="H20" s="72">
        <v>92415507</v>
      </c>
      <c r="I20" s="72">
        <v>281021885</v>
      </c>
      <c r="J20" s="72">
        <v>351748115</v>
      </c>
      <c r="K20" s="72">
        <v>92415507</v>
      </c>
      <c r="L20" s="72">
        <v>281021885</v>
      </c>
      <c r="M20" s="72">
        <v>0</v>
      </c>
      <c r="N20" s="72">
        <v>44.4114</v>
      </c>
      <c r="O20" s="72">
        <v>82964296</v>
      </c>
      <c r="P20" s="72">
        <v>271570674</v>
      </c>
      <c r="Q20" s="72">
        <v>9451211</v>
      </c>
      <c r="R20" s="72">
        <v>42.9178</v>
      </c>
      <c r="S20" s="72">
        <v>82964296</v>
      </c>
      <c r="T20" s="72">
        <v>271570674</v>
      </c>
      <c r="U20" s="72">
        <v>0</v>
      </c>
    </row>
    <row r="21" spans="1:21" x14ac:dyDescent="0.3">
      <c r="A21" s="20" t="s">
        <v>26</v>
      </c>
      <c r="B21" s="72">
        <v>632770000</v>
      </c>
      <c r="C21" s="72">
        <v>0</v>
      </c>
      <c r="D21" s="72">
        <v>0</v>
      </c>
      <c r="E21" s="72">
        <v>632770000</v>
      </c>
      <c r="F21" s="72">
        <v>0</v>
      </c>
      <c r="G21" s="72">
        <v>632770000</v>
      </c>
      <c r="H21" s="72">
        <v>92415507</v>
      </c>
      <c r="I21" s="72">
        <v>281021885</v>
      </c>
      <c r="J21" s="72">
        <v>351748115</v>
      </c>
      <c r="K21" s="72">
        <v>92415507</v>
      </c>
      <c r="L21" s="72">
        <v>281021885</v>
      </c>
      <c r="M21" s="72">
        <v>0</v>
      </c>
      <c r="N21" s="72">
        <v>44.4114</v>
      </c>
      <c r="O21" s="72">
        <v>82964296</v>
      </c>
      <c r="P21" s="72">
        <v>271570674</v>
      </c>
      <c r="Q21" s="72">
        <v>9451211</v>
      </c>
      <c r="R21" s="72">
        <v>42.9178</v>
      </c>
      <c r="S21" s="72">
        <v>82964296</v>
      </c>
      <c r="T21" s="72">
        <v>271570674</v>
      </c>
      <c r="U21" s="72">
        <v>0</v>
      </c>
    </row>
    <row r="22" spans="1:21" x14ac:dyDescent="0.3">
      <c r="A22" s="20" t="s">
        <v>34</v>
      </c>
      <c r="B22" s="72">
        <v>2912687000</v>
      </c>
      <c r="C22" s="72">
        <v>0</v>
      </c>
      <c r="D22" s="72">
        <v>0</v>
      </c>
      <c r="E22" s="72">
        <v>2912687000</v>
      </c>
      <c r="F22" s="72">
        <v>0</v>
      </c>
      <c r="G22" s="72">
        <v>2912687000</v>
      </c>
      <c r="H22" s="72">
        <v>252756923</v>
      </c>
      <c r="I22" s="72">
        <v>1267145165</v>
      </c>
      <c r="J22" s="72">
        <v>1645541835</v>
      </c>
      <c r="K22" s="72">
        <v>252756923</v>
      </c>
      <c r="L22" s="72">
        <v>1267145165</v>
      </c>
      <c r="M22" s="72">
        <v>0</v>
      </c>
      <c r="N22" s="72">
        <v>43.504300000000001</v>
      </c>
      <c r="O22" s="72">
        <v>252756923</v>
      </c>
      <c r="P22" s="72">
        <v>1267145165</v>
      </c>
      <c r="Q22" s="72">
        <v>0</v>
      </c>
      <c r="R22" s="72">
        <v>43.504300000000001</v>
      </c>
      <c r="S22" s="72">
        <v>252756923</v>
      </c>
      <c r="T22" s="72">
        <v>1267145165</v>
      </c>
      <c r="U22" s="72">
        <v>0</v>
      </c>
    </row>
    <row r="23" spans="1:21" x14ac:dyDescent="0.3">
      <c r="A23" s="20" t="s">
        <v>26</v>
      </c>
      <c r="B23" s="72">
        <v>2912687000</v>
      </c>
      <c r="C23" s="72">
        <v>0</v>
      </c>
      <c r="D23" s="72">
        <v>0</v>
      </c>
      <c r="E23" s="72">
        <v>2912687000</v>
      </c>
      <c r="F23" s="72">
        <v>0</v>
      </c>
      <c r="G23" s="72">
        <v>2912687000</v>
      </c>
      <c r="H23" s="72">
        <v>252756923</v>
      </c>
      <c r="I23" s="72">
        <v>1267145165</v>
      </c>
      <c r="J23" s="72">
        <v>1645541835</v>
      </c>
      <c r="K23" s="72">
        <v>252756923</v>
      </c>
      <c r="L23" s="72">
        <v>1267145165</v>
      </c>
      <c r="M23" s="72">
        <v>0</v>
      </c>
      <c r="N23" s="72">
        <v>43.504300000000001</v>
      </c>
      <c r="O23" s="72">
        <v>252756923</v>
      </c>
      <c r="P23" s="72">
        <v>1267145165</v>
      </c>
      <c r="Q23" s="72">
        <v>0</v>
      </c>
      <c r="R23" s="72">
        <v>43.504300000000001</v>
      </c>
      <c r="S23" s="72">
        <v>252756923</v>
      </c>
      <c r="T23" s="72">
        <v>1267145165</v>
      </c>
      <c r="U23" s="72">
        <v>0</v>
      </c>
    </row>
    <row r="24" spans="1:21" x14ac:dyDescent="0.3">
      <c r="A24" s="20" t="s">
        <v>35</v>
      </c>
      <c r="B24" s="72">
        <v>1458766000</v>
      </c>
      <c r="C24" s="72">
        <v>0</v>
      </c>
      <c r="D24" s="72">
        <v>0</v>
      </c>
      <c r="E24" s="72">
        <v>1458766000</v>
      </c>
      <c r="F24" s="72">
        <v>0</v>
      </c>
      <c r="G24" s="72">
        <v>1458766000</v>
      </c>
      <c r="H24" s="72">
        <v>0</v>
      </c>
      <c r="I24" s="72">
        <v>27554948</v>
      </c>
      <c r="J24" s="72">
        <v>1431211052</v>
      </c>
      <c r="K24" s="72">
        <v>0</v>
      </c>
      <c r="L24" s="72">
        <v>27554948</v>
      </c>
      <c r="M24" s="72">
        <v>0</v>
      </c>
      <c r="N24" s="72">
        <v>1.8889</v>
      </c>
      <c r="O24" s="72">
        <v>0</v>
      </c>
      <c r="P24" s="72">
        <v>27554948</v>
      </c>
      <c r="Q24" s="72">
        <v>0</v>
      </c>
      <c r="R24" s="72">
        <v>1.8889</v>
      </c>
      <c r="S24" s="72">
        <v>0</v>
      </c>
      <c r="T24" s="72">
        <v>27554948</v>
      </c>
      <c r="U24" s="72">
        <v>0</v>
      </c>
    </row>
    <row r="25" spans="1:21" x14ac:dyDescent="0.3">
      <c r="A25" s="20" t="s">
        <v>26</v>
      </c>
      <c r="B25" s="72">
        <v>1458766000</v>
      </c>
      <c r="C25" s="72">
        <v>0</v>
      </c>
      <c r="D25" s="72">
        <v>0</v>
      </c>
      <c r="E25" s="72">
        <v>1458766000</v>
      </c>
      <c r="F25" s="72">
        <v>0</v>
      </c>
      <c r="G25" s="72">
        <v>1458766000</v>
      </c>
      <c r="H25" s="72">
        <v>0</v>
      </c>
      <c r="I25" s="72">
        <v>27554948</v>
      </c>
      <c r="J25" s="72">
        <v>1431211052</v>
      </c>
      <c r="K25" s="72">
        <v>0</v>
      </c>
      <c r="L25" s="72">
        <v>27554948</v>
      </c>
      <c r="M25" s="72">
        <v>0</v>
      </c>
      <c r="N25" s="72">
        <v>1.8889</v>
      </c>
      <c r="O25" s="72">
        <v>0</v>
      </c>
      <c r="P25" s="72">
        <v>27554948</v>
      </c>
      <c r="Q25" s="72">
        <v>0</v>
      </c>
      <c r="R25" s="72">
        <v>1.8889</v>
      </c>
      <c r="S25" s="72">
        <v>0</v>
      </c>
      <c r="T25" s="72">
        <v>27554948</v>
      </c>
      <c r="U25" s="72">
        <v>0</v>
      </c>
    </row>
    <row r="26" spans="1:21" x14ac:dyDescent="0.3">
      <c r="A26" s="20" t="s">
        <v>36</v>
      </c>
      <c r="B26" s="72">
        <v>173860000</v>
      </c>
      <c r="C26" s="72">
        <v>0</v>
      </c>
      <c r="D26" s="72">
        <v>0</v>
      </c>
      <c r="E26" s="72">
        <v>173860000</v>
      </c>
      <c r="F26" s="72">
        <v>0</v>
      </c>
      <c r="G26" s="72">
        <v>173860000</v>
      </c>
      <c r="H26" s="72">
        <v>6805483</v>
      </c>
      <c r="I26" s="72">
        <v>35104018</v>
      </c>
      <c r="J26" s="72">
        <v>138755982</v>
      </c>
      <c r="K26" s="72">
        <v>6805483</v>
      </c>
      <c r="L26" s="72">
        <v>35104018</v>
      </c>
      <c r="M26" s="72">
        <v>0</v>
      </c>
      <c r="N26" s="72">
        <v>20.190999999999999</v>
      </c>
      <c r="O26" s="72">
        <v>6805483</v>
      </c>
      <c r="P26" s="72">
        <v>35104018</v>
      </c>
      <c r="Q26" s="72">
        <v>0</v>
      </c>
      <c r="R26" s="72">
        <v>20.190999999999999</v>
      </c>
      <c r="S26" s="72">
        <v>6805483</v>
      </c>
      <c r="T26" s="72">
        <v>35104018</v>
      </c>
      <c r="U26" s="72">
        <v>0</v>
      </c>
    </row>
    <row r="27" spans="1:21" x14ac:dyDescent="0.3">
      <c r="A27" s="20" t="s">
        <v>26</v>
      </c>
      <c r="B27" s="72">
        <v>173860000</v>
      </c>
      <c r="C27" s="72">
        <v>0</v>
      </c>
      <c r="D27" s="72">
        <v>0</v>
      </c>
      <c r="E27" s="72">
        <v>173860000</v>
      </c>
      <c r="F27" s="72">
        <v>0</v>
      </c>
      <c r="G27" s="72">
        <v>173860000</v>
      </c>
      <c r="H27" s="72">
        <v>6805483</v>
      </c>
      <c r="I27" s="72">
        <v>35104018</v>
      </c>
      <c r="J27" s="72">
        <v>138755982</v>
      </c>
      <c r="K27" s="72">
        <v>6805483</v>
      </c>
      <c r="L27" s="72">
        <v>35104018</v>
      </c>
      <c r="M27" s="72">
        <v>0</v>
      </c>
      <c r="N27" s="72">
        <v>20.190999999999999</v>
      </c>
      <c r="O27" s="72">
        <v>6805483</v>
      </c>
      <c r="P27" s="72">
        <v>35104018</v>
      </c>
      <c r="Q27" s="72">
        <v>0</v>
      </c>
      <c r="R27" s="72">
        <v>20.190999999999999</v>
      </c>
      <c r="S27" s="72">
        <v>6805483</v>
      </c>
      <c r="T27" s="72">
        <v>35104018</v>
      </c>
      <c r="U27" s="72">
        <v>0</v>
      </c>
    </row>
    <row r="28" spans="1:21" x14ac:dyDescent="0.3">
      <c r="A28" s="20" t="s">
        <v>37</v>
      </c>
      <c r="B28" s="72">
        <v>1053349000</v>
      </c>
      <c r="C28" s="72">
        <v>0</v>
      </c>
      <c r="D28" s="72">
        <v>0</v>
      </c>
      <c r="E28" s="72">
        <v>1053349000</v>
      </c>
      <c r="F28" s="72">
        <v>0</v>
      </c>
      <c r="G28" s="72">
        <v>1053349000</v>
      </c>
      <c r="H28" s="72">
        <v>107878625</v>
      </c>
      <c r="I28" s="72">
        <v>360225528</v>
      </c>
      <c r="J28" s="72">
        <v>693123472</v>
      </c>
      <c r="K28" s="72">
        <v>107878625</v>
      </c>
      <c r="L28" s="72">
        <v>360225528</v>
      </c>
      <c r="M28" s="72">
        <v>0</v>
      </c>
      <c r="N28" s="72">
        <v>34.198099999999997</v>
      </c>
      <c r="O28" s="72">
        <v>107878625</v>
      </c>
      <c r="P28" s="72">
        <v>360225528</v>
      </c>
      <c r="Q28" s="72">
        <v>0</v>
      </c>
      <c r="R28" s="72">
        <v>34.198099999999997</v>
      </c>
      <c r="S28" s="72">
        <v>107878625</v>
      </c>
      <c r="T28" s="72">
        <v>360225528</v>
      </c>
      <c r="U28" s="72">
        <v>0</v>
      </c>
    </row>
    <row r="29" spans="1:21" x14ac:dyDescent="0.3">
      <c r="A29" s="20" t="s">
        <v>26</v>
      </c>
      <c r="B29" s="72">
        <v>1053349000</v>
      </c>
      <c r="C29" s="72">
        <v>0</v>
      </c>
      <c r="D29" s="72">
        <v>0</v>
      </c>
      <c r="E29" s="72">
        <v>1053349000</v>
      </c>
      <c r="F29" s="72">
        <v>0</v>
      </c>
      <c r="G29" s="72">
        <v>1053349000</v>
      </c>
      <c r="H29" s="72">
        <v>107878625</v>
      </c>
      <c r="I29" s="72">
        <v>360225528</v>
      </c>
      <c r="J29" s="72">
        <v>693123472</v>
      </c>
      <c r="K29" s="72">
        <v>107878625</v>
      </c>
      <c r="L29" s="72">
        <v>360225528</v>
      </c>
      <c r="M29" s="72">
        <v>0</v>
      </c>
      <c r="N29" s="72">
        <v>34.198099999999997</v>
      </c>
      <c r="O29" s="72">
        <v>107878625</v>
      </c>
      <c r="P29" s="72">
        <v>360225528</v>
      </c>
      <c r="Q29" s="72">
        <v>0</v>
      </c>
      <c r="R29" s="72">
        <v>34.198099999999997</v>
      </c>
      <c r="S29" s="72">
        <v>107878625</v>
      </c>
      <c r="T29" s="72">
        <v>360225528</v>
      </c>
      <c r="U29" s="72">
        <v>0</v>
      </c>
    </row>
    <row r="30" spans="1:21" x14ac:dyDescent="0.3">
      <c r="A30" s="20" t="s">
        <v>38</v>
      </c>
      <c r="B30" s="72">
        <v>603326000</v>
      </c>
      <c r="C30" s="72">
        <v>0</v>
      </c>
      <c r="D30" s="72">
        <v>0</v>
      </c>
      <c r="E30" s="72">
        <v>603326000</v>
      </c>
      <c r="F30" s="72">
        <v>0</v>
      </c>
      <c r="G30" s="72">
        <v>603326000</v>
      </c>
      <c r="H30" s="72">
        <v>52653450</v>
      </c>
      <c r="I30" s="72">
        <v>176423057</v>
      </c>
      <c r="J30" s="72">
        <v>426902943</v>
      </c>
      <c r="K30" s="72">
        <v>52653450</v>
      </c>
      <c r="L30" s="72">
        <v>176423057</v>
      </c>
      <c r="M30" s="72">
        <v>0</v>
      </c>
      <c r="N30" s="72">
        <v>29.241700000000002</v>
      </c>
      <c r="O30" s="72">
        <v>52653450</v>
      </c>
      <c r="P30" s="72">
        <v>176421786</v>
      </c>
      <c r="Q30" s="72">
        <v>1271</v>
      </c>
      <c r="R30" s="72">
        <v>29.241499999999998</v>
      </c>
      <c r="S30" s="72">
        <v>52653450</v>
      </c>
      <c r="T30" s="72">
        <v>176421786</v>
      </c>
      <c r="U30" s="72">
        <v>0</v>
      </c>
    </row>
    <row r="31" spans="1:21" x14ac:dyDescent="0.3">
      <c r="A31" s="20" t="s">
        <v>26</v>
      </c>
      <c r="B31" s="72">
        <v>603326000</v>
      </c>
      <c r="C31" s="72">
        <v>0</v>
      </c>
      <c r="D31" s="72">
        <v>0</v>
      </c>
      <c r="E31" s="72">
        <v>603326000</v>
      </c>
      <c r="F31" s="72">
        <v>0</v>
      </c>
      <c r="G31" s="72">
        <v>603326000</v>
      </c>
      <c r="H31" s="72">
        <v>52653450</v>
      </c>
      <c r="I31" s="72">
        <v>176423057</v>
      </c>
      <c r="J31" s="72">
        <v>426902943</v>
      </c>
      <c r="K31" s="72">
        <v>52653450</v>
      </c>
      <c r="L31" s="72">
        <v>176423057</v>
      </c>
      <c r="M31" s="72">
        <v>0</v>
      </c>
      <c r="N31" s="72">
        <v>29.241700000000002</v>
      </c>
      <c r="O31" s="72">
        <v>52653450</v>
      </c>
      <c r="P31" s="72">
        <v>176421786</v>
      </c>
      <c r="Q31" s="72">
        <v>1271</v>
      </c>
      <c r="R31" s="72">
        <v>29.241499999999998</v>
      </c>
      <c r="S31" s="72">
        <v>52653450</v>
      </c>
      <c r="T31" s="72">
        <v>176421786</v>
      </c>
      <c r="U31" s="72">
        <v>0</v>
      </c>
    </row>
    <row r="32" spans="1:21" x14ac:dyDescent="0.3">
      <c r="A32" s="20" t="s">
        <v>39</v>
      </c>
      <c r="B32" s="72">
        <v>110192000</v>
      </c>
      <c r="C32" s="72">
        <v>0</v>
      </c>
      <c r="D32" s="72">
        <v>0</v>
      </c>
      <c r="E32" s="72">
        <v>110192000</v>
      </c>
      <c r="F32" s="72">
        <v>0</v>
      </c>
      <c r="G32" s="72">
        <v>110192000</v>
      </c>
      <c r="H32" s="72">
        <v>0</v>
      </c>
      <c r="I32" s="72">
        <v>0</v>
      </c>
      <c r="J32" s="72">
        <v>110192000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</row>
    <row r="33" spans="1:21" x14ac:dyDescent="0.3">
      <c r="A33" s="20" t="s">
        <v>26</v>
      </c>
      <c r="B33" s="72">
        <v>110192000</v>
      </c>
      <c r="C33" s="72">
        <v>0</v>
      </c>
      <c r="D33" s="72">
        <v>0</v>
      </c>
      <c r="E33" s="72">
        <v>110192000</v>
      </c>
      <c r="F33" s="72">
        <v>0</v>
      </c>
      <c r="G33" s="72">
        <v>110192000</v>
      </c>
      <c r="H33" s="72">
        <v>0</v>
      </c>
      <c r="I33" s="72">
        <v>0</v>
      </c>
      <c r="J33" s="72">
        <v>110192000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</row>
    <row r="34" spans="1:21" x14ac:dyDescent="0.3">
      <c r="A34" s="20" t="s">
        <v>40</v>
      </c>
      <c r="B34" s="72">
        <v>1063295000</v>
      </c>
      <c r="C34" s="72">
        <v>0</v>
      </c>
      <c r="D34" s="72">
        <v>0</v>
      </c>
      <c r="E34" s="72">
        <v>1063295000</v>
      </c>
      <c r="F34" s="72">
        <v>0</v>
      </c>
      <c r="G34" s="72">
        <v>1063295000</v>
      </c>
      <c r="H34" s="72">
        <v>113711300</v>
      </c>
      <c r="I34" s="72">
        <v>380220190</v>
      </c>
      <c r="J34" s="72">
        <v>683074810</v>
      </c>
      <c r="K34" s="72">
        <v>113711300</v>
      </c>
      <c r="L34" s="72">
        <v>380220190</v>
      </c>
      <c r="M34" s="72">
        <v>0</v>
      </c>
      <c r="N34" s="72">
        <v>35.758699999999997</v>
      </c>
      <c r="O34" s="72">
        <v>113711300</v>
      </c>
      <c r="P34" s="72">
        <v>380220190</v>
      </c>
      <c r="Q34" s="72">
        <v>0</v>
      </c>
      <c r="R34" s="72">
        <v>35.758699999999997</v>
      </c>
      <c r="S34" s="72">
        <v>113711300</v>
      </c>
      <c r="T34" s="72">
        <v>380220190</v>
      </c>
      <c r="U34" s="72">
        <v>0</v>
      </c>
    </row>
    <row r="35" spans="1:21" x14ac:dyDescent="0.3">
      <c r="A35" s="20" t="s">
        <v>26</v>
      </c>
      <c r="B35" s="72">
        <v>1063295000</v>
      </c>
      <c r="C35" s="72">
        <v>0</v>
      </c>
      <c r="D35" s="72">
        <v>0</v>
      </c>
      <c r="E35" s="72">
        <v>1063295000</v>
      </c>
      <c r="F35" s="72">
        <v>0</v>
      </c>
      <c r="G35" s="72">
        <v>1063295000</v>
      </c>
      <c r="H35" s="72">
        <v>113711300</v>
      </c>
      <c r="I35" s="72">
        <v>380220190</v>
      </c>
      <c r="J35" s="72">
        <v>683074810</v>
      </c>
      <c r="K35" s="72">
        <v>113711300</v>
      </c>
      <c r="L35" s="72">
        <v>380220190</v>
      </c>
      <c r="M35" s="72">
        <v>0</v>
      </c>
      <c r="N35" s="72">
        <v>35.758699999999997</v>
      </c>
      <c r="O35" s="72">
        <v>113711300</v>
      </c>
      <c r="P35" s="72">
        <v>380220190</v>
      </c>
      <c r="Q35" s="72">
        <v>0</v>
      </c>
      <c r="R35" s="72">
        <v>35.758699999999997</v>
      </c>
      <c r="S35" s="72">
        <v>113711300</v>
      </c>
      <c r="T35" s="72">
        <v>380220190</v>
      </c>
      <c r="U35" s="72">
        <v>0</v>
      </c>
    </row>
    <row r="36" spans="1:21" x14ac:dyDescent="0.3">
      <c r="A36" s="20" t="s">
        <v>41</v>
      </c>
      <c r="B36" s="72">
        <v>1184495000</v>
      </c>
      <c r="C36" s="72">
        <v>-900000000</v>
      </c>
      <c r="D36" s="72">
        <v>-900000000</v>
      </c>
      <c r="E36" s="72">
        <v>284495000</v>
      </c>
      <c r="F36" s="72">
        <v>0</v>
      </c>
      <c r="G36" s="72">
        <v>284495000</v>
      </c>
      <c r="H36" s="72">
        <v>-898988597</v>
      </c>
      <c r="I36" s="72">
        <v>91357643</v>
      </c>
      <c r="J36" s="72">
        <v>193137357</v>
      </c>
      <c r="K36" s="72">
        <v>1011403</v>
      </c>
      <c r="L36" s="72">
        <v>91357643</v>
      </c>
      <c r="M36" s="72">
        <v>0</v>
      </c>
      <c r="N36" s="72">
        <v>32.112200000000001</v>
      </c>
      <c r="O36" s="72">
        <v>843190</v>
      </c>
      <c r="P36" s="72">
        <v>91189430</v>
      </c>
      <c r="Q36" s="72">
        <v>168213</v>
      </c>
      <c r="R36" s="72">
        <v>32.053100000000001</v>
      </c>
      <c r="S36" s="72">
        <v>843190</v>
      </c>
      <c r="T36" s="72">
        <v>91189430</v>
      </c>
      <c r="U36" s="72">
        <v>0</v>
      </c>
    </row>
    <row r="37" spans="1:21" x14ac:dyDescent="0.3">
      <c r="A37" s="20" t="s">
        <v>26</v>
      </c>
      <c r="B37" s="72">
        <v>1184495000</v>
      </c>
      <c r="C37" s="72">
        <v>-900000000</v>
      </c>
      <c r="D37" s="72">
        <v>-900000000</v>
      </c>
      <c r="E37" s="72">
        <v>284495000</v>
      </c>
      <c r="F37" s="72">
        <v>0</v>
      </c>
      <c r="G37" s="72">
        <v>284495000</v>
      </c>
      <c r="H37" s="72">
        <v>-898988597</v>
      </c>
      <c r="I37" s="72">
        <v>91357643</v>
      </c>
      <c r="J37" s="72">
        <v>193137357</v>
      </c>
      <c r="K37" s="72">
        <v>1011403</v>
      </c>
      <c r="L37" s="72">
        <v>91357643</v>
      </c>
      <c r="M37" s="72">
        <v>0</v>
      </c>
      <c r="N37" s="72">
        <v>32.112200000000001</v>
      </c>
      <c r="O37" s="72">
        <v>843190</v>
      </c>
      <c r="P37" s="72">
        <v>91189430</v>
      </c>
      <c r="Q37" s="72">
        <v>168213</v>
      </c>
      <c r="R37" s="72">
        <v>32.053100000000001</v>
      </c>
      <c r="S37" s="72">
        <v>843190</v>
      </c>
      <c r="T37" s="72">
        <v>91189430</v>
      </c>
      <c r="U37" s="72">
        <v>0</v>
      </c>
    </row>
    <row r="38" spans="1:21" x14ac:dyDescent="0.3">
      <c r="A38" s="20" t="s">
        <v>42</v>
      </c>
      <c r="B38" s="72">
        <v>424886000</v>
      </c>
      <c r="C38" s="72">
        <v>-350000000</v>
      </c>
      <c r="D38" s="72">
        <v>-350000000</v>
      </c>
      <c r="E38" s="72">
        <v>74886000</v>
      </c>
      <c r="F38" s="72">
        <v>0</v>
      </c>
      <c r="G38" s="72">
        <v>74886000</v>
      </c>
      <c r="H38" s="72">
        <v>-350000000</v>
      </c>
      <c r="I38" s="72">
        <v>3931882</v>
      </c>
      <c r="J38" s="72">
        <v>70954118</v>
      </c>
      <c r="K38" s="72">
        <v>0</v>
      </c>
      <c r="L38" s="72">
        <v>3931882</v>
      </c>
      <c r="M38" s="72">
        <v>0</v>
      </c>
      <c r="N38" s="72">
        <v>5.2504999999999997</v>
      </c>
      <c r="O38" s="72">
        <v>0</v>
      </c>
      <c r="P38" s="72">
        <v>3931882</v>
      </c>
      <c r="Q38" s="72">
        <v>0</v>
      </c>
      <c r="R38" s="72">
        <v>5.2504999999999997</v>
      </c>
      <c r="S38" s="72">
        <v>0</v>
      </c>
      <c r="T38" s="72">
        <v>3931882</v>
      </c>
      <c r="U38" s="72">
        <v>0</v>
      </c>
    </row>
    <row r="39" spans="1:21" x14ac:dyDescent="0.3">
      <c r="A39" s="20" t="s">
        <v>26</v>
      </c>
      <c r="B39" s="72">
        <v>424886000</v>
      </c>
      <c r="C39" s="72">
        <v>-350000000</v>
      </c>
      <c r="D39" s="72">
        <v>-350000000</v>
      </c>
      <c r="E39" s="72">
        <v>74886000</v>
      </c>
      <c r="F39" s="72">
        <v>0</v>
      </c>
      <c r="G39" s="72">
        <v>74886000</v>
      </c>
      <c r="H39" s="72">
        <v>-350000000</v>
      </c>
      <c r="I39" s="72">
        <v>3931882</v>
      </c>
      <c r="J39" s="72">
        <v>70954118</v>
      </c>
      <c r="K39" s="72">
        <v>0</v>
      </c>
      <c r="L39" s="72">
        <v>3931882</v>
      </c>
      <c r="M39" s="72">
        <v>0</v>
      </c>
      <c r="N39" s="72">
        <v>5.2504999999999997</v>
      </c>
      <c r="O39" s="72">
        <v>0</v>
      </c>
      <c r="P39" s="72">
        <v>3931882</v>
      </c>
      <c r="Q39" s="72">
        <v>0</v>
      </c>
      <c r="R39" s="72">
        <v>5.2504999999999997</v>
      </c>
      <c r="S39" s="72">
        <v>0</v>
      </c>
      <c r="T39" s="72">
        <v>3931882</v>
      </c>
      <c r="U39" s="72">
        <v>0</v>
      </c>
    </row>
    <row r="40" spans="1:21" x14ac:dyDescent="0.3">
      <c r="A40" s="20" t="s">
        <v>43</v>
      </c>
      <c r="B40" s="72">
        <v>636369000</v>
      </c>
      <c r="C40" s="72">
        <v>0</v>
      </c>
      <c r="D40" s="72">
        <v>0</v>
      </c>
      <c r="E40" s="72">
        <v>636369000</v>
      </c>
      <c r="F40" s="72">
        <v>0</v>
      </c>
      <c r="G40" s="72">
        <v>636369000</v>
      </c>
      <c r="H40" s="72">
        <v>54376200</v>
      </c>
      <c r="I40" s="72">
        <v>193731400</v>
      </c>
      <c r="J40" s="72">
        <v>442637600</v>
      </c>
      <c r="K40" s="72">
        <v>54376200</v>
      </c>
      <c r="L40" s="72">
        <v>193731400</v>
      </c>
      <c r="M40" s="72">
        <v>0</v>
      </c>
      <c r="N40" s="72">
        <v>30.443200000000001</v>
      </c>
      <c r="O40" s="72">
        <v>54376200</v>
      </c>
      <c r="P40" s="72">
        <v>193731400</v>
      </c>
      <c r="Q40" s="72">
        <v>0</v>
      </c>
      <c r="R40" s="72">
        <v>30.443200000000001</v>
      </c>
      <c r="S40" s="72">
        <v>54376200</v>
      </c>
      <c r="T40" s="72">
        <v>193731400</v>
      </c>
      <c r="U40" s="72">
        <v>0</v>
      </c>
    </row>
    <row r="41" spans="1:21" x14ac:dyDescent="0.3">
      <c r="A41" s="20" t="s">
        <v>26</v>
      </c>
      <c r="B41" s="72">
        <v>636369000</v>
      </c>
      <c r="C41" s="72">
        <v>0</v>
      </c>
      <c r="D41" s="72">
        <v>0</v>
      </c>
      <c r="E41" s="72">
        <v>636369000</v>
      </c>
      <c r="F41" s="72">
        <v>0</v>
      </c>
      <c r="G41" s="72">
        <v>636369000</v>
      </c>
      <c r="H41" s="72">
        <v>54376200</v>
      </c>
      <c r="I41" s="72">
        <v>193731400</v>
      </c>
      <c r="J41" s="72">
        <v>442637600</v>
      </c>
      <c r="K41" s="72">
        <v>54376200</v>
      </c>
      <c r="L41" s="72">
        <v>193731400</v>
      </c>
      <c r="M41" s="72">
        <v>0</v>
      </c>
      <c r="N41" s="72">
        <v>30.443200000000001</v>
      </c>
      <c r="O41" s="72">
        <v>54376200</v>
      </c>
      <c r="P41" s="72">
        <v>193731400</v>
      </c>
      <c r="Q41" s="72">
        <v>0</v>
      </c>
      <c r="R41" s="72">
        <v>30.443200000000001</v>
      </c>
      <c r="S41" s="72">
        <v>54376200</v>
      </c>
      <c r="T41" s="72">
        <v>193731400</v>
      </c>
      <c r="U41" s="72">
        <v>0</v>
      </c>
    </row>
    <row r="42" spans="1:21" x14ac:dyDescent="0.3">
      <c r="A42" s="20" t="s">
        <v>44</v>
      </c>
      <c r="B42" s="72">
        <v>67700000</v>
      </c>
      <c r="C42" s="72">
        <v>0</v>
      </c>
      <c r="D42" s="72">
        <v>0</v>
      </c>
      <c r="E42" s="72">
        <v>67700000</v>
      </c>
      <c r="F42" s="72">
        <v>0</v>
      </c>
      <c r="G42" s="72">
        <v>67700000</v>
      </c>
      <c r="H42" s="72">
        <v>10526300</v>
      </c>
      <c r="I42" s="72">
        <v>34864400</v>
      </c>
      <c r="J42" s="72">
        <v>32835600</v>
      </c>
      <c r="K42" s="72">
        <v>10526300</v>
      </c>
      <c r="L42" s="72">
        <v>34864400</v>
      </c>
      <c r="M42" s="72">
        <v>0</v>
      </c>
      <c r="N42" s="72">
        <v>51.498399999999997</v>
      </c>
      <c r="O42" s="72">
        <v>10526300</v>
      </c>
      <c r="P42" s="72">
        <v>34864400</v>
      </c>
      <c r="Q42" s="72">
        <v>0</v>
      </c>
      <c r="R42" s="72">
        <v>51.498399999999997</v>
      </c>
      <c r="S42" s="72">
        <v>10526300</v>
      </c>
      <c r="T42" s="72">
        <v>34864400</v>
      </c>
      <c r="U42" s="72">
        <v>0</v>
      </c>
    </row>
    <row r="43" spans="1:21" x14ac:dyDescent="0.3">
      <c r="A43" s="20" t="s">
        <v>26</v>
      </c>
      <c r="B43" s="72">
        <v>67700000</v>
      </c>
      <c r="C43" s="72">
        <v>0</v>
      </c>
      <c r="D43" s="72">
        <v>0</v>
      </c>
      <c r="E43" s="72">
        <v>67700000</v>
      </c>
      <c r="F43" s="72">
        <v>0</v>
      </c>
      <c r="G43" s="72">
        <v>67700000</v>
      </c>
      <c r="H43" s="72">
        <v>10526300</v>
      </c>
      <c r="I43" s="72">
        <v>34864400</v>
      </c>
      <c r="J43" s="72">
        <v>32835600</v>
      </c>
      <c r="K43" s="72">
        <v>10526300</v>
      </c>
      <c r="L43" s="72">
        <v>34864400</v>
      </c>
      <c r="M43" s="72">
        <v>0</v>
      </c>
      <c r="N43" s="72">
        <v>51.498399999999997</v>
      </c>
      <c r="O43" s="72">
        <v>10526300</v>
      </c>
      <c r="P43" s="72">
        <v>34864400</v>
      </c>
      <c r="Q43" s="72">
        <v>0</v>
      </c>
      <c r="R43" s="72">
        <v>51.498399999999997</v>
      </c>
      <c r="S43" s="72">
        <v>10526300</v>
      </c>
      <c r="T43" s="72">
        <v>34864400</v>
      </c>
      <c r="U43" s="72">
        <v>0</v>
      </c>
    </row>
    <row r="44" spans="1:21" x14ac:dyDescent="0.3">
      <c r="A44" s="20" t="s">
        <v>45</v>
      </c>
      <c r="B44" s="72">
        <v>477281000</v>
      </c>
      <c r="C44" s="72">
        <v>0</v>
      </c>
      <c r="D44" s="72">
        <v>0</v>
      </c>
      <c r="E44" s="72">
        <v>477281000</v>
      </c>
      <c r="F44" s="72">
        <v>0</v>
      </c>
      <c r="G44" s="72">
        <v>477281000</v>
      </c>
      <c r="H44" s="72">
        <v>40778700</v>
      </c>
      <c r="I44" s="72">
        <v>142577800</v>
      </c>
      <c r="J44" s="72">
        <v>334703200</v>
      </c>
      <c r="K44" s="72">
        <v>40778700</v>
      </c>
      <c r="L44" s="72">
        <v>142577800</v>
      </c>
      <c r="M44" s="72">
        <v>0</v>
      </c>
      <c r="N44" s="72">
        <v>29.872900000000001</v>
      </c>
      <c r="O44" s="72">
        <v>40778700</v>
      </c>
      <c r="P44" s="72">
        <v>142577800</v>
      </c>
      <c r="Q44" s="72">
        <v>0</v>
      </c>
      <c r="R44" s="72">
        <v>29.872900000000001</v>
      </c>
      <c r="S44" s="72">
        <v>40778700</v>
      </c>
      <c r="T44" s="72">
        <v>142577800</v>
      </c>
      <c r="U44" s="72">
        <v>0</v>
      </c>
    </row>
    <row r="45" spans="1:21" x14ac:dyDescent="0.3">
      <c r="A45" s="20" t="s">
        <v>26</v>
      </c>
      <c r="B45" s="72">
        <v>477281000</v>
      </c>
      <c r="C45" s="72">
        <v>0</v>
      </c>
      <c r="D45" s="72">
        <v>0</v>
      </c>
      <c r="E45" s="72">
        <v>477281000</v>
      </c>
      <c r="F45" s="72">
        <v>0</v>
      </c>
      <c r="G45" s="72">
        <v>477281000</v>
      </c>
      <c r="H45" s="72">
        <v>40778700</v>
      </c>
      <c r="I45" s="72">
        <v>142577800</v>
      </c>
      <c r="J45" s="72">
        <v>334703200</v>
      </c>
      <c r="K45" s="72">
        <v>40778700</v>
      </c>
      <c r="L45" s="72">
        <v>142577800</v>
      </c>
      <c r="M45" s="72">
        <v>0</v>
      </c>
      <c r="N45" s="72">
        <v>29.872900000000001</v>
      </c>
      <c r="O45" s="72">
        <v>40778700</v>
      </c>
      <c r="P45" s="72">
        <v>142577800</v>
      </c>
      <c r="Q45" s="72">
        <v>0</v>
      </c>
      <c r="R45" s="72">
        <v>29.872900000000001</v>
      </c>
      <c r="S45" s="72">
        <v>40778700</v>
      </c>
      <c r="T45" s="72">
        <v>142577800</v>
      </c>
      <c r="U45" s="72">
        <v>0</v>
      </c>
    </row>
    <row r="46" spans="1:21" x14ac:dyDescent="0.3">
      <c r="A46" s="20" t="s">
        <v>46</v>
      </c>
      <c r="B46" s="72">
        <v>318189000</v>
      </c>
      <c r="C46" s="72">
        <v>0</v>
      </c>
      <c r="D46" s="72">
        <v>0</v>
      </c>
      <c r="E46" s="72">
        <v>318189000</v>
      </c>
      <c r="F46" s="72">
        <v>0</v>
      </c>
      <c r="G46" s="72">
        <v>318189000</v>
      </c>
      <c r="H46" s="72">
        <v>27186000</v>
      </c>
      <c r="I46" s="72">
        <v>99601100</v>
      </c>
      <c r="J46" s="72">
        <v>218587900</v>
      </c>
      <c r="K46" s="72">
        <v>27186000</v>
      </c>
      <c r="L46" s="72">
        <v>99601100</v>
      </c>
      <c r="M46" s="72">
        <v>0</v>
      </c>
      <c r="N46" s="72">
        <v>31.302499999999998</v>
      </c>
      <c r="O46" s="72">
        <v>27186000</v>
      </c>
      <c r="P46" s="72">
        <v>99601100</v>
      </c>
      <c r="Q46" s="72">
        <v>0</v>
      </c>
      <c r="R46" s="72">
        <v>31.302499999999998</v>
      </c>
      <c r="S46" s="72">
        <v>27186000</v>
      </c>
      <c r="T46" s="72">
        <v>99601100</v>
      </c>
      <c r="U46" s="72">
        <v>0</v>
      </c>
    </row>
    <row r="47" spans="1:21" x14ac:dyDescent="0.3">
      <c r="A47" s="20" t="s">
        <v>26</v>
      </c>
      <c r="B47" s="72">
        <v>318189000</v>
      </c>
      <c r="C47" s="72">
        <v>0</v>
      </c>
      <c r="D47" s="72">
        <v>0</v>
      </c>
      <c r="E47" s="72">
        <v>318189000</v>
      </c>
      <c r="F47" s="72">
        <v>0</v>
      </c>
      <c r="G47" s="72">
        <v>318189000</v>
      </c>
      <c r="H47" s="72">
        <v>27186000</v>
      </c>
      <c r="I47" s="72">
        <v>99601100</v>
      </c>
      <c r="J47" s="72">
        <v>218587900</v>
      </c>
      <c r="K47" s="72">
        <v>27186000</v>
      </c>
      <c r="L47" s="72">
        <v>99601100</v>
      </c>
      <c r="M47" s="72">
        <v>0</v>
      </c>
      <c r="N47" s="72">
        <v>31.302499999999998</v>
      </c>
      <c r="O47" s="72">
        <v>27186000</v>
      </c>
      <c r="P47" s="72">
        <v>99601100</v>
      </c>
      <c r="Q47" s="72">
        <v>0</v>
      </c>
      <c r="R47" s="72">
        <v>31.302499999999998</v>
      </c>
      <c r="S47" s="72">
        <v>27186000</v>
      </c>
      <c r="T47" s="72">
        <v>99601100</v>
      </c>
      <c r="U47" s="72">
        <v>0</v>
      </c>
    </row>
    <row r="48" spans="1:21" x14ac:dyDescent="0.3">
      <c r="A48" s="20" t="s">
        <v>47</v>
      </c>
      <c r="B48" s="72">
        <v>319000000</v>
      </c>
      <c r="C48" s="72">
        <v>0</v>
      </c>
      <c r="D48" s="72">
        <v>0</v>
      </c>
      <c r="E48" s="72">
        <v>319000000</v>
      </c>
      <c r="F48" s="72">
        <v>0</v>
      </c>
      <c r="G48" s="72">
        <v>319000000</v>
      </c>
      <c r="H48" s="72">
        <v>0</v>
      </c>
      <c r="I48" s="72">
        <v>162956412</v>
      </c>
      <c r="J48" s="72">
        <v>156043588</v>
      </c>
      <c r="K48" s="72">
        <v>0</v>
      </c>
      <c r="L48" s="72">
        <v>162956412</v>
      </c>
      <c r="M48" s="72">
        <v>0</v>
      </c>
      <c r="N48" s="72">
        <v>51.083500000000001</v>
      </c>
      <c r="O48" s="72">
        <v>0</v>
      </c>
      <c r="P48" s="72">
        <v>162956412</v>
      </c>
      <c r="Q48" s="72">
        <v>0</v>
      </c>
      <c r="R48" s="72">
        <v>51.083500000000001</v>
      </c>
      <c r="S48" s="72">
        <v>0</v>
      </c>
      <c r="T48" s="72">
        <v>162956412</v>
      </c>
      <c r="U48" s="72">
        <v>0</v>
      </c>
    </row>
    <row r="49" spans="1:21" x14ac:dyDescent="0.3">
      <c r="A49" s="20" t="s">
        <v>26</v>
      </c>
      <c r="B49" s="72">
        <v>319000000</v>
      </c>
      <c r="C49" s="72">
        <v>0</v>
      </c>
      <c r="D49" s="72">
        <v>0</v>
      </c>
      <c r="E49" s="72">
        <v>319000000</v>
      </c>
      <c r="F49" s="72">
        <v>0</v>
      </c>
      <c r="G49" s="72">
        <v>319000000</v>
      </c>
      <c r="H49" s="72">
        <v>0</v>
      </c>
      <c r="I49" s="72">
        <v>162956412</v>
      </c>
      <c r="J49" s="72">
        <v>156043588</v>
      </c>
      <c r="K49" s="72">
        <v>0</v>
      </c>
      <c r="L49" s="72">
        <v>162956412</v>
      </c>
      <c r="M49" s="72">
        <v>0</v>
      </c>
      <c r="N49" s="72">
        <v>51.083500000000001</v>
      </c>
      <c r="O49" s="72">
        <v>0</v>
      </c>
      <c r="P49" s="72">
        <v>162956412</v>
      </c>
      <c r="Q49" s="72">
        <v>0</v>
      </c>
      <c r="R49" s="72">
        <v>51.083500000000001</v>
      </c>
      <c r="S49" s="72">
        <v>0</v>
      </c>
      <c r="T49" s="72">
        <v>162956412</v>
      </c>
      <c r="U49" s="72">
        <v>0</v>
      </c>
    </row>
    <row r="50" spans="1:21" x14ac:dyDescent="0.3">
      <c r="A50" s="20" t="s">
        <v>48</v>
      </c>
      <c r="B50" s="72">
        <v>53263000</v>
      </c>
      <c r="C50" s="72">
        <v>0</v>
      </c>
      <c r="D50" s="72">
        <v>-7000000</v>
      </c>
      <c r="E50" s="72">
        <v>46263000</v>
      </c>
      <c r="F50" s="72">
        <v>0</v>
      </c>
      <c r="G50" s="72">
        <v>46263000</v>
      </c>
      <c r="H50" s="72">
        <v>7811357</v>
      </c>
      <c r="I50" s="72">
        <v>21906485</v>
      </c>
      <c r="J50" s="72">
        <v>24356515</v>
      </c>
      <c r="K50" s="72">
        <v>7811357</v>
      </c>
      <c r="L50" s="72">
        <v>21906485</v>
      </c>
      <c r="M50" s="72">
        <v>0</v>
      </c>
      <c r="N50" s="72">
        <v>47.3521</v>
      </c>
      <c r="O50" s="72">
        <v>7216926</v>
      </c>
      <c r="P50" s="72">
        <v>21312054</v>
      </c>
      <c r="Q50" s="72">
        <v>594431</v>
      </c>
      <c r="R50" s="72">
        <v>46.0672</v>
      </c>
      <c r="S50" s="72">
        <v>7216926</v>
      </c>
      <c r="T50" s="72">
        <v>21312054</v>
      </c>
      <c r="U50" s="72">
        <v>0</v>
      </c>
    </row>
    <row r="51" spans="1:21" x14ac:dyDescent="0.3">
      <c r="A51" s="20" t="s">
        <v>26</v>
      </c>
      <c r="B51" s="72">
        <v>53263000</v>
      </c>
      <c r="C51" s="72">
        <v>0</v>
      </c>
      <c r="D51" s="72">
        <v>-7000000</v>
      </c>
      <c r="E51" s="72">
        <v>46263000</v>
      </c>
      <c r="F51" s="72">
        <v>0</v>
      </c>
      <c r="G51" s="72">
        <v>46263000</v>
      </c>
      <c r="H51" s="72">
        <v>7811357</v>
      </c>
      <c r="I51" s="72">
        <v>21906485</v>
      </c>
      <c r="J51" s="72">
        <v>24356515</v>
      </c>
      <c r="K51" s="72">
        <v>7811357</v>
      </c>
      <c r="L51" s="72">
        <v>21906485</v>
      </c>
      <c r="M51" s="72">
        <v>0</v>
      </c>
      <c r="N51" s="72">
        <v>47.3521</v>
      </c>
      <c r="O51" s="72">
        <v>7216926</v>
      </c>
      <c r="P51" s="72">
        <v>21312054</v>
      </c>
      <c r="Q51" s="72">
        <v>594431</v>
      </c>
      <c r="R51" s="72">
        <v>46.0672</v>
      </c>
      <c r="S51" s="72">
        <v>7216926</v>
      </c>
      <c r="T51" s="72">
        <v>21312054</v>
      </c>
      <c r="U51" s="72">
        <v>0</v>
      </c>
    </row>
    <row r="52" spans="1:21" x14ac:dyDescent="0.3">
      <c r="A52" s="20" t="s">
        <v>49</v>
      </c>
      <c r="B52" s="72">
        <v>36292000</v>
      </c>
      <c r="C52" s="72">
        <v>0</v>
      </c>
      <c r="D52" s="72">
        <v>7000000</v>
      </c>
      <c r="E52" s="72">
        <v>43292000</v>
      </c>
      <c r="F52" s="72">
        <v>0</v>
      </c>
      <c r="G52" s="72">
        <v>43292000</v>
      </c>
      <c r="H52" s="72">
        <v>0</v>
      </c>
      <c r="I52" s="72">
        <v>43060435</v>
      </c>
      <c r="J52" s="72">
        <v>231565</v>
      </c>
      <c r="K52" s="72">
        <v>0</v>
      </c>
      <c r="L52" s="72">
        <v>43060435</v>
      </c>
      <c r="M52" s="72">
        <v>0</v>
      </c>
      <c r="N52" s="72">
        <v>99.465100000000007</v>
      </c>
      <c r="O52" s="72">
        <v>0</v>
      </c>
      <c r="P52" s="72">
        <v>43060435</v>
      </c>
      <c r="Q52" s="72">
        <v>0</v>
      </c>
      <c r="R52" s="72">
        <v>99.465100000000007</v>
      </c>
      <c r="S52" s="72">
        <v>0</v>
      </c>
      <c r="T52" s="72">
        <v>43060435</v>
      </c>
      <c r="U52" s="72">
        <v>0</v>
      </c>
    </row>
    <row r="53" spans="1:21" x14ac:dyDescent="0.3">
      <c r="A53" s="20" t="s">
        <v>26</v>
      </c>
      <c r="B53" s="72">
        <v>36292000</v>
      </c>
      <c r="C53" s="72">
        <v>0</v>
      </c>
      <c r="D53" s="72">
        <v>7000000</v>
      </c>
      <c r="E53" s="72">
        <v>43292000</v>
      </c>
      <c r="F53" s="72">
        <v>0</v>
      </c>
      <c r="G53" s="72">
        <v>43292000</v>
      </c>
      <c r="H53" s="72">
        <v>0</v>
      </c>
      <c r="I53" s="72">
        <v>43060435</v>
      </c>
      <c r="J53" s="72">
        <v>231565</v>
      </c>
      <c r="K53" s="72">
        <v>0</v>
      </c>
      <c r="L53" s="72">
        <v>43060435</v>
      </c>
      <c r="M53" s="72">
        <v>0</v>
      </c>
      <c r="N53" s="72">
        <v>99.465100000000007</v>
      </c>
      <c r="O53" s="72">
        <v>0</v>
      </c>
      <c r="P53" s="72">
        <v>43060435</v>
      </c>
      <c r="Q53" s="72">
        <v>0</v>
      </c>
      <c r="R53" s="72">
        <v>99.465100000000007</v>
      </c>
      <c r="S53" s="72">
        <v>0</v>
      </c>
      <c r="T53" s="72">
        <v>43060435</v>
      </c>
      <c r="U53" s="72">
        <v>0</v>
      </c>
    </row>
    <row r="54" spans="1:21" x14ac:dyDescent="0.3">
      <c r="A54" s="20" t="s">
        <v>50</v>
      </c>
      <c r="B54" s="72">
        <v>8972000</v>
      </c>
      <c r="C54" s="72">
        <v>0</v>
      </c>
      <c r="D54" s="72">
        <v>0</v>
      </c>
      <c r="E54" s="72">
        <v>8972000</v>
      </c>
      <c r="F54" s="72">
        <v>0</v>
      </c>
      <c r="G54" s="72">
        <v>8972000</v>
      </c>
      <c r="H54" s="72">
        <v>587478</v>
      </c>
      <c r="I54" s="72">
        <v>3047361</v>
      </c>
      <c r="J54" s="72">
        <v>5924639</v>
      </c>
      <c r="K54" s="72">
        <v>587478</v>
      </c>
      <c r="L54" s="72">
        <v>3047361</v>
      </c>
      <c r="M54" s="72">
        <v>0</v>
      </c>
      <c r="N54" s="72">
        <v>33.965200000000003</v>
      </c>
      <c r="O54" s="72">
        <v>587478</v>
      </c>
      <c r="P54" s="72">
        <v>3047361</v>
      </c>
      <c r="Q54" s="72">
        <v>0</v>
      </c>
      <c r="R54" s="72">
        <v>33.965200000000003</v>
      </c>
      <c r="S54" s="72">
        <v>587478</v>
      </c>
      <c r="T54" s="72">
        <v>3047361</v>
      </c>
      <c r="U54" s="72">
        <v>0</v>
      </c>
    </row>
    <row r="55" spans="1:21" x14ac:dyDescent="0.3">
      <c r="A55" s="20" t="s">
        <v>26</v>
      </c>
      <c r="B55" s="72">
        <v>8972000</v>
      </c>
      <c r="C55" s="72">
        <v>0</v>
      </c>
      <c r="D55" s="72">
        <v>0</v>
      </c>
      <c r="E55" s="72">
        <v>8972000</v>
      </c>
      <c r="F55" s="72">
        <v>0</v>
      </c>
      <c r="G55" s="72">
        <v>8972000</v>
      </c>
      <c r="H55" s="72">
        <v>587478</v>
      </c>
      <c r="I55" s="72">
        <v>3047361</v>
      </c>
      <c r="J55" s="72">
        <v>5924639</v>
      </c>
      <c r="K55" s="72">
        <v>587478</v>
      </c>
      <c r="L55" s="72">
        <v>3047361</v>
      </c>
      <c r="M55" s="72">
        <v>0</v>
      </c>
      <c r="N55" s="72">
        <v>33.965200000000003</v>
      </c>
      <c r="O55" s="72">
        <v>587478</v>
      </c>
      <c r="P55" s="72">
        <v>3047361</v>
      </c>
      <c r="Q55" s="72">
        <v>0</v>
      </c>
      <c r="R55" s="72">
        <v>33.965200000000003</v>
      </c>
      <c r="S55" s="72">
        <v>587478</v>
      </c>
      <c r="T55" s="72">
        <v>3047361</v>
      </c>
      <c r="U55" s="72">
        <v>0</v>
      </c>
    </row>
    <row r="56" spans="1:21" x14ac:dyDescent="0.3">
      <c r="A56" s="20" t="s">
        <v>51</v>
      </c>
      <c r="B56" s="72">
        <v>68275000</v>
      </c>
      <c r="C56" s="72">
        <v>0</v>
      </c>
      <c r="D56" s="72">
        <v>0</v>
      </c>
      <c r="E56" s="72">
        <v>68275000</v>
      </c>
      <c r="F56" s="72">
        <v>0</v>
      </c>
      <c r="G56" s="72">
        <v>68275000</v>
      </c>
      <c r="H56" s="72">
        <v>0</v>
      </c>
      <c r="I56" s="72">
        <v>27840000</v>
      </c>
      <c r="J56" s="72">
        <v>40435000</v>
      </c>
      <c r="K56" s="72">
        <v>0</v>
      </c>
      <c r="L56" s="72">
        <v>0</v>
      </c>
      <c r="M56" s="72">
        <v>27840000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</row>
    <row r="57" spans="1:21" x14ac:dyDescent="0.3">
      <c r="A57" s="20" t="s">
        <v>26</v>
      </c>
      <c r="B57" s="72">
        <v>68275000</v>
      </c>
      <c r="C57" s="72">
        <v>0</v>
      </c>
      <c r="D57" s="72">
        <v>0</v>
      </c>
      <c r="E57" s="72">
        <v>68275000</v>
      </c>
      <c r="F57" s="72">
        <v>0</v>
      </c>
      <c r="G57" s="72">
        <v>68275000</v>
      </c>
      <c r="H57" s="72">
        <v>0</v>
      </c>
      <c r="I57" s="72">
        <v>27840000</v>
      </c>
      <c r="J57" s="72">
        <v>40435000</v>
      </c>
      <c r="K57" s="72">
        <v>0</v>
      </c>
      <c r="L57" s="72">
        <v>0</v>
      </c>
      <c r="M57" s="72">
        <v>27840000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</row>
    <row r="58" spans="1:21" x14ac:dyDescent="0.3">
      <c r="A58" s="20" t="s">
        <v>52</v>
      </c>
      <c r="B58" s="72">
        <v>46841000</v>
      </c>
      <c r="C58" s="72">
        <v>0</v>
      </c>
      <c r="D58" s="72">
        <v>0</v>
      </c>
      <c r="E58" s="72">
        <v>46841000</v>
      </c>
      <c r="F58" s="72">
        <v>0</v>
      </c>
      <c r="G58" s="72">
        <v>46841000</v>
      </c>
      <c r="H58" s="72">
        <v>3772850</v>
      </c>
      <c r="I58" s="72">
        <v>18547328</v>
      </c>
      <c r="J58" s="72">
        <v>28293672</v>
      </c>
      <c r="K58" s="72">
        <v>3772850</v>
      </c>
      <c r="L58" s="72">
        <v>18547328</v>
      </c>
      <c r="M58" s="72">
        <v>0</v>
      </c>
      <c r="N58" s="72">
        <v>39.596400000000003</v>
      </c>
      <c r="O58" s="72">
        <v>3937050</v>
      </c>
      <c r="P58" s="72">
        <v>18230328</v>
      </c>
      <c r="Q58" s="72">
        <v>317000</v>
      </c>
      <c r="R58" s="72">
        <v>38.919600000000003</v>
      </c>
      <c r="S58" s="72">
        <v>3937050</v>
      </c>
      <c r="T58" s="72">
        <v>18230328</v>
      </c>
      <c r="U58" s="72">
        <v>0</v>
      </c>
    </row>
    <row r="59" spans="1:21" x14ac:dyDescent="0.3">
      <c r="A59" s="20" t="s">
        <v>26</v>
      </c>
      <c r="B59" s="72">
        <v>46841000</v>
      </c>
      <c r="C59" s="72">
        <v>0</v>
      </c>
      <c r="D59" s="72">
        <v>0</v>
      </c>
      <c r="E59" s="72">
        <v>46841000</v>
      </c>
      <c r="F59" s="72">
        <v>0</v>
      </c>
      <c r="G59" s="72">
        <v>46841000</v>
      </c>
      <c r="H59" s="72">
        <v>3772850</v>
      </c>
      <c r="I59" s="72">
        <v>18547328</v>
      </c>
      <c r="J59" s="72">
        <v>28293672</v>
      </c>
      <c r="K59" s="72">
        <v>3772850</v>
      </c>
      <c r="L59" s="72">
        <v>18547328</v>
      </c>
      <c r="M59" s="72">
        <v>0</v>
      </c>
      <c r="N59" s="72">
        <v>39.596400000000003</v>
      </c>
      <c r="O59" s="72">
        <v>3937050</v>
      </c>
      <c r="P59" s="72">
        <v>18230328</v>
      </c>
      <c r="Q59" s="72">
        <v>317000</v>
      </c>
      <c r="R59" s="72">
        <v>38.919600000000003</v>
      </c>
      <c r="S59" s="72">
        <v>3937050</v>
      </c>
      <c r="T59" s="72">
        <v>18230328</v>
      </c>
      <c r="U59" s="72">
        <v>0</v>
      </c>
    </row>
    <row r="60" spans="1:21" x14ac:dyDescent="0.3">
      <c r="A60" s="20" t="s">
        <v>53</v>
      </c>
      <c r="B60" s="72">
        <v>1434000</v>
      </c>
      <c r="C60" s="72">
        <v>0</v>
      </c>
      <c r="D60" s="72">
        <v>0</v>
      </c>
      <c r="E60" s="72">
        <v>1434000</v>
      </c>
      <c r="F60" s="72">
        <v>0</v>
      </c>
      <c r="G60" s="72">
        <v>1434000</v>
      </c>
      <c r="H60" s="72">
        <v>0</v>
      </c>
      <c r="I60" s="72">
        <v>1386523</v>
      </c>
      <c r="J60" s="72">
        <v>47477</v>
      </c>
      <c r="K60" s="72">
        <v>0</v>
      </c>
      <c r="L60" s="72">
        <v>1386523</v>
      </c>
      <c r="M60" s="72">
        <v>0</v>
      </c>
      <c r="N60" s="72">
        <v>96.6892</v>
      </c>
      <c r="O60" s="72">
        <v>0</v>
      </c>
      <c r="P60" s="72">
        <v>1386523</v>
      </c>
      <c r="Q60" s="72">
        <v>0</v>
      </c>
      <c r="R60" s="72">
        <v>96.6892</v>
      </c>
      <c r="S60" s="72">
        <v>0</v>
      </c>
      <c r="T60" s="72">
        <v>1386523</v>
      </c>
      <c r="U60" s="72">
        <v>0</v>
      </c>
    </row>
    <row r="61" spans="1:21" x14ac:dyDescent="0.3">
      <c r="A61" s="20" t="s">
        <v>26</v>
      </c>
      <c r="B61" s="72">
        <v>1434000</v>
      </c>
      <c r="C61" s="72">
        <v>0</v>
      </c>
      <c r="D61" s="72">
        <v>0</v>
      </c>
      <c r="E61" s="72">
        <v>1434000</v>
      </c>
      <c r="F61" s="72">
        <v>0</v>
      </c>
      <c r="G61" s="72">
        <v>1434000</v>
      </c>
      <c r="H61" s="72">
        <v>0</v>
      </c>
      <c r="I61" s="72">
        <v>1386523</v>
      </c>
      <c r="J61" s="72">
        <v>47477</v>
      </c>
      <c r="K61" s="72">
        <v>0</v>
      </c>
      <c r="L61" s="72">
        <v>1386523</v>
      </c>
      <c r="M61" s="72">
        <v>0</v>
      </c>
      <c r="N61" s="72">
        <v>96.6892</v>
      </c>
      <c r="O61" s="72">
        <v>0</v>
      </c>
      <c r="P61" s="72">
        <v>1386523</v>
      </c>
      <c r="Q61" s="72">
        <v>0</v>
      </c>
      <c r="R61" s="72">
        <v>96.6892</v>
      </c>
      <c r="S61" s="72">
        <v>0</v>
      </c>
      <c r="T61" s="72">
        <v>1386523</v>
      </c>
      <c r="U61" s="72">
        <v>0</v>
      </c>
    </row>
    <row r="62" spans="1:21" x14ac:dyDescent="0.3">
      <c r="A62" s="20" t="s">
        <v>54</v>
      </c>
      <c r="B62" s="72">
        <v>4853000</v>
      </c>
      <c r="C62" s="72">
        <v>0</v>
      </c>
      <c r="D62" s="72">
        <v>0</v>
      </c>
      <c r="E62" s="72">
        <v>4853000</v>
      </c>
      <c r="F62" s="72">
        <v>0</v>
      </c>
      <c r="G62" s="72">
        <v>4853000</v>
      </c>
      <c r="H62" s="72">
        <v>0</v>
      </c>
      <c r="I62" s="72">
        <v>0</v>
      </c>
      <c r="J62" s="72">
        <v>4853000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</row>
    <row r="63" spans="1:21" x14ac:dyDescent="0.3">
      <c r="A63" s="20" t="s">
        <v>26</v>
      </c>
      <c r="B63" s="72">
        <v>4853000</v>
      </c>
      <c r="C63" s="72">
        <v>0</v>
      </c>
      <c r="D63" s="72">
        <v>0</v>
      </c>
      <c r="E63" s="72">
        <v>4853000</v>
      </c>
      <c r="F63" s="72">
        <v>0</v>
      </c>
      <c r="G63" s="72">
        <v>4853000</v>
      </c>
      <c r="H63" s="72">
        <v>0</v>
      </c>
      <c r="I63" s="72">
        <v>0</v>
      </c>
      <c r="J63" s="72">
        <v>4853000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</row>
    <row r="64" spans="1:21" x14ac:dyDescent="0.3">
      <c r="A64" s="20" t="s">
        <v>55</v>
      </c>
      <c r="B64" s="72">
        <v>2330000</v>
      </c>
      <c r="C64" s="72">
        <v>0</v>
      </c>
      <c r="D64" s="72">
        <v>0</v>
      </c>
      <c r="E64" s="72">
        <v>2330000</v>
      </c>
      <c r="F64" s="72">
        <v>0</v>
      </c>
      <c r="G64" s="72">
        <v>2330000</v>
      </c>
      <c r="H64" s="72">
        <v>0</v>
      </c>
      <c r="I64" s="72">
        <v>0</v>
      </c>
      <c r="J64" s="72">
        <v>2330000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</row>
    <row r="65" spans="1:21" x14ac:dyDescent="0.3">
      <c r="A65" s="20" t="s">
        <v>26</v>
      </c>
      <c r="B65" s="72">
        <v>2330000</v>
      </c>
      <c r="C65" s="72">
        <v>0</v>
      </c>
      <c r="D65" s="72">
        <v>0</v>
      </c>
      <c r="E65" s="72">
        <v>2330000</v>
      </c>
      <c r="F65" s="72">
        <v>0</v>
      </c>
      <c r="G65" s="72">
        <v>2330000</v>
      </c>
      <c r="H65" s="72">
        <v>0</v>
      </c>
      <c r="I65" s="72">
        <v>0</v>
      </c>
      <c r="J65" s="72">
        <v>2330000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</row>
    <row r="66" spans="1:21" x14ac:dyDescent="0.3">
      <c r="A66" s="20" t="s">
        <v>56</v>
      </c>
      <c r="B66" s="72">
        <v>5294000</v>
      </c>
      <c r="C66" s="72">
        <v>0</v>
      </c>
      <c r="D66" s="72">
        <v>0</v>
      </c>
      <c r="E66" s="72">
        <v>5294000</v>
      </c>
      <c r="F66" s="72">
        <v>0</v>
      </c>
      <c r="G66" s="72">
        <v>5294000</v>
      </c>
      <c r="H66" s="72">
        <v>0</v>
      </c>
      <c r="I66" s="72">
        <v>0</v>
      </c>
      <c r="J66" s="72">
        <v>5294000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</row>
    <row r="67" spans="1:21" x14ac:dyDescent="0.3">
      <c r="A67" s="20" t="s">
        <v>26</v>
      </c>
      <c r="B67" s="72">
        <v>5294000</v>
      </c>
      <c r="C67" s="72">
        <v>0</v>
      </c>
      <c r="D67" s="72">
        <v>0</v>
      </c>
      <c r="E67" s="72">
        <v>5294000</v>
      </c>
      <c r="F67" s="72">
        <v>0</v>
      </c>
      <c r="G67" s="72">
        <v>5294000</v>
      </c>
      <c r="H67" s="72">
        <v>0</v>
      </c>
      <c r="I67" s="72">
        <v>0</v>
      </c>
      <c r="J67" s="72">
        <v>5294000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</row>
    <row r="68" spans="1:21" x14ac:dyDescent="0.3">
      <c r="A68" s="20" t="s">
        <v>57</v>
      </c>
      <c r="B68" s="72">
        <v>2342000</v>
      </c>
      <c r="C68" s="72">
        <v>0</v>
      </c>
      <c r="D68" s="72">
        <v>0</v>
      </c>
      <c r="E68" s="72">
        <v>2342000</v>
      </c>
      <c r="F68" s="72">
        <v>0</v>
      </c>
      <c r="G68" s="72">
        <v>2342000</v>
      </c>
      <c r="H68" s="72">
        <v>188643</v>
      </c>
      <c r="I68" s="72">
        <v>1260154</v>
      </c>
      <c r="J68" s="72">
        <v>1081846</v>
      </c>
      <c r="K68" s="72">
        <v>188643</v>
      </c>
      <c r="L68" s="72">
        <v>1260154</v>
      </c>
      <c r="M68" s="72">
        <v>0</v>
      </c>
      <c r="N68" s="72">
        <v>53.806699999999999</v>
      </c>
      <c r="O68" s="72">
        <v>188643</v>
      </c>
      <c r="P68" s="72">
        <v>1260154</v>
      </c>
      <c r="Q68" s="72">
        <v>0</v>
      </c>
      <c r="R68" s="72">
        <v>53.806699999999999</v>
      </c>
      <c r="S68" s="72">
        <v>188643</v>
      </c>
      <c r="T68" s="72">
        <v>1260154</v>
      </c>
      <c r="U68" s="72">
        <v>0</v>
      </c>
    </row>
    <row r="69" spans="1:21" x14ac:dyDescent="0.3">
      <c r="A69" s="20" t="s">
        <v>26</v>
      </c>
      <c r="B69" s="72">
        <v>2342000</v>
      </c>
      <c r="C69" s="72">
        <v>0</v>
      </c>
      <c r="D69" s="72">
        <v>0</v>
      </c>
      <c r="E69" s="72">
        <v>2342000</v>
      </c>
      <c r="F69" s="72">
        <v>0</v>
      </c>
      <c r="G69" s="72">
        <v>2342000</v>
      </c>
      <c r="H69" s="72">
        <v>188643</v>
      </c>
      <c r="I69" s="72">
        <v>1260154</v>
      </c>
      <c r="J69" s="72">
        <v>1081846</v>
      </c>
      <c r="K69" s="72">
        <v>188643</v>
      </c>
      <c r="L69" s="72">
        <v>1260154</v>
      </c>
      <c r="M69" s="72">
        <v>0</v>
      </c>
      <c r="N69" s="72">
        <v>53.806699999999999</v>
      </c>
      <c r="O69" s="72">
        <v>188643</v>
      </c>
      <c r="P69" s="72">
        <v>1260154</v>
      </c>
      <c r="Q69" s="72">
        <v>0</v>
      </c>
      <c r="R69" s="72">
        <v>53.806699999999999</v>
      </c>
      <c r="S69" s="72">
        <v>188643</v>
      </c>
      <c r="T69" s="72">
        <v>1260154</v>
      </c>
      <c r="U69" s="72">
        <v>0</v>
      </c>
    </row>
    <row r="70" spans="1:21" x14ac:dyDescent="0.3">
      <c r="A70" s="20" t="s">
        <v>58</v>
      </c>
      <c r="B70" s="72">
        <v>6074000</v>
      </c>
      <c r="C70" s="72">
        <v>0</v>
      </c>
      <c r="D70" s="72">
        <v>0</v>
      </c>
      <c r="E70" s="72">
        <v>6074000</v>
      </c>
      <c r="F70" s="72">
        <v>0</v>
      </c>
      <c r="G70" s="72">
        <v>6074000</v>
      </c>
      <c r="H70" s="72">
        <v>642000</v>
      </c>
      <c r="I70" s="72">
        <v>2511300</v>
      </c>
      <c r="J70" s="72">
        <v>3562700</v>
      </c>
      <c r="K70" s="72">
        <v>642000</v>
      </c>
      <c r="L70" s="72">
        <v>2511300</v>
      </c>
      <c r="M70" s="72">
        <v>0</v>
      </c>
      <c r="N70" s="72">
        <v>41.345100000000002</v>
      </c>
      <c r="O70" s="72">
        <v>642000</v>
      </c>
      <c r="P70" s="72">
        <v>2511300</v>
      </c>
      <c r="Q70" s="72">
        <v>0</v>
      </c>
      <c r="R70" s="72">
        <v>41.345100000000002</v>
      </c>
      <c r="S70" s="72">
        <v>642000</v>
      </c>
      <c r="T70" s="72">
        <v>2511299</v>
      </c>
      <c r="U70" s="72">
        <v>1</v>
      </c>
    </row>
    <row r="71" spans="1:21" x14ac:dyDescent="0.3">
      <c r="A71" s="20" t="s">
        <v>26</v>
      </c>
      <c r="B71" s="72">
        <v>6074000</v>
      </c>
      <c r="C71" s="72">
        <v>0</v>
      </c>
      <c r="D71" s="72">
        <v>0</v>
      </c>
      <c r="E71" s="72">
        <v>6074000</v>
      </c>
      <c r="F71" s="72">
        <v>0</v>
      </c>
      <c r="G71" s="72">
        <v>6074000</v>
      </c>
      <c r="H71" s="72">
        <v>642000</v>
      </c>
      <c r="I71" s="72">
        <v>2511300</v>
      </c>
      <c r="J71" s="72">
        <v>3562700</v>
      </c>
      <c r="K71" s="72">
        <v>642000</v>
      </c>
      <c r="L71" s="72">
        <v>2511300</v>
      </c>
      <c r="M71" s="72">
        <v>0</v>
      </c>
      <c r="N71" s="72">
        <v>41.345100000000002</v>
      </c>
      <c r="O71" s="72">
        <v>642000</v>
      </c>
      <c r="P71" s="72">
        <v>2511300</v>
      </c>
      <c r="Q71" s="72">
        <v>0</v>
      </c>
      <c r="R71" s="72">
        <v>41.345100000000002</v>
      </c>
      <c r="S71" s="72">
        <v>642000</v>
      </c>
      <c r="T71" s="72">
        <v>2511299</v>
      </c>
      <c r="U71" s="72">
        <v>1</v>
      </c>
    </row>
    <row r="72" spans="1:21" x14ac:dyDescent="0.3">
      <c r="A72" s="20" t="s">
        <v>59</v>
      </c>
      <c r="B72" s="72">
        <v>4302000</v>
      </c>
      <c r="C72" s="72">
        <v>0</v>
      </c>
      <c r="D72" s="72">
        <v>0</v>
      </c>
      <c r="E72" s="72">
        <v>4302000</v>
      </c>
      <c r="F72" s="72">
        <v>0</v>
      </c>
      <c r="G72" s="72">
        <v>4302000</v>
      </c>
      <c r="H72" s="72">
        <v>454700</v>
      </c>
      <c r="I72" s="72">
        <v>1778728</v>
      </c>
      <c r="J72" s="72">
        <v>2523272</v>
      </c>
      <c r="K72" s="72">
        <v>454700</v>
      </c>
      <c r="L72" s="72">
        <v>1778728</v>
      </c>
      <c r="M72" s="72">
        <v>0</v>
      </c>
      <c r="N72" s="72">
        <v>41.346499999999999</v>
      </c>
      <c r="O72" s="72">
        <v>454700</v>
      </c>
      <c r="P72" s="72">
        <v>1778728</v>
      </c>
      <c r="Q72" s="72">
        <v>0</v>
      </c>
      <c r="R72" s="72">
        <v>41.346499999999999</v>
      </c>
      <c r="S72" s="72">
        <v>454700</v>
      </c>
      <c r="T72" s="72">
        <v>1778729</v>
      </c>
      <c r="U72" s="72">
        <v>-1</v>
      </c>
    </row>
    <row r="73" spans="1:21" x14ac:dyDescent="0.3">
      <c r="A73" s="20" t="s">
        <v>26</v>
      </c>
      <c r="B73" s="72">
        <v>4302000</v>
      </c>
      <c r="C73" s="72">
        <v>0</v>
      </c>
      <c r="D73" s="72">
        <v>0</v>
      </c>
      <c r="E73" s="72">
        <v>4302000</v>
      </c>
      <c r="F73" s="72">
        <v>0</v>
      </c>
      <c r="G73" s="72">
        <v>4302000</v>
      </c>
      <c r="H73" s="72">
        <v>454700</v>
      </c>
      <c r="I73" s="72">
        <v>1778728</v>
      </c>
      <c r="J73" s="72">
        <v>2523272</v>
      </c>
      <c r="K73" s="72">
        <v>454700</v>
      </c>
      <c r="L73" s="72">
        <v>1778728</v>
      </c>
      <c r="M73" s="72">
        <v>0</v>
      </c>
      <c r="N73" s="72">
        <v>41.346499999999999</v>
      </c>
      <c r="O73" s="72">
        <v>454700</v>
      </c>
      <c r="P73" s="72">
        <v>1778728</v>
      </c>
      <c r="Q73" s="72">
        <v>0</v>
      </c>
      <c r="R73" s="72">
        <v>41.346499999999999</v>
      </c>
      <c r="S73" s="72">
        <v>454700</v>
      </c>
      <c r="T73" s="72">
        <v>1778729</v>
      </c>
      <c r="U73" s="72">
        <v>-1</v>
      </c>
    </row>
    <row r="74" spans="1:21" x14ac:dyDescent="0.3">
      <c r="A74" s="20" t="s">
        <v>60</v>
      </c>
      <c r="B74" s="72">
        <v>5889000</v>
      </c>
      <c r="C74" s="72">
        <v>0</v>
      </c>
      <c r="D74" s="72">
        <v>0</v>
      </c>
      <c r="E74" s="72">
        <v>5889000</v>
      </c>
      <c r="F74" s="72">
        <v>0</v>
      </c>
      <c r="G74" s="72">
        <v>5889000</v>
      </c>
      <c r="H74" s="72">
        <v>0</v>
      </c>
      <c r="I74" s="72">
        <v>567829</v>
      </c>
      <c r="J74" s="72">
        <v>5321171</v>
      </c>
      <c r="K74" s="72">
        <v>0</v>
      </c>
      <c r="L74" s="72">
        <v>567829</v>
      </c>
      <c r="M74" s="72">
        <v>0</v>
      </c>
      <c r="N74" s="72">
        <v>9.6422000000000008</v>
      </c>
      <c r="O74" s="72">
        <v>0</v>
      </c>
      <c r="P74" s="72">
        <v>567829</v>
      </c>
      <c r="Q74" s="72">
        <v>0</v>
      </c>
      <c r="R74" s="72">
        <v>9.6422000000000008</v>
      </c>
      <c r="S74" s="72">
        <v>0</v>
      </c>
      <c r="T74" s="72">
        <v>567829</v>
      </c>
      <c r="U74" s="72">
        <v>0</v>
      </c>
    </row>
    <row r="75" spans="1:21" x14ac:dyDescent="0.3">
      <c r="A75" s="20" t="s">
        <v>26</v>
      </c>
      <c r="B75" s="72">
        <v>5889000</v>
      </c>
      <c r="C75" s="72">
        <v>0</v>
      </c>
      <c r="D75" s="72">
        <v>0</v>
      </c>
      <c r="E75" s="72">
        <v>5889000</v>
      </c>
      <c r="F75" s="72">
        <v>0</v>
      </c>
      <c r="G75" s="72">
        <v>5889000</v>
      </c>
      <c r="H75" s="72">
        <v>0</v>
      </c>
      <c r="I75" s="72">
        <v>567829</v>
      </c>
      <c r="J75" s="72">
        <v>5321171</v>
      </c>
      <c r="K75" s="72">
        <v>0</v>
      </c>
      <c r="L75" s="72">
        <v>567829</v>
      </c>
      <c r="M75" s="72">
        <v>0</v>
      </c>
      <c r="N75" s="72">
        <v>9.6422000000000008</v>
      </c>
      <c r="O75" s="72">
        <v>0</v>
      </c>
      <c r="P75" s="72">
        <v>567829</v>
      </c>
      <c r="Q75" s="72">
        <v>0</v>
      </c>
      <c r="R75" s="72">
        <v>9.6422000000000008</v>
      </c>
      <c r="S75" s="72">
        <v>0</v>
      </c>
      <c r="T75" s="72">
        <v>567829</v>
      </c>
      <c r="U75" s="72">
        <v>0</v>
      </c>
    </row>
    <row r="76" spans="1:21" x14ac:dyDescent="0.3">
      <c r="A76" s="20" t="s">
        <v>61</v>
      </c>
      <c r="B76" s="72">
        <v>2330000</v>
      </c>
      <c r="C76" s="72">
        <v>0</v>
      </c>
      <c r="D76" s="72">
        <v>0</v>
      </c>
      <c r="E76" s="72">
        <v>2330000</v>
      </c>
      <c r="F76" s="72">
        <v>0</v>
      </c>
      <c r="G76" s="72">
        <v>2330000</v>
      </c>
      <c r="H76" s="72">
        <v>214000</v>
      </c>
      <c r="I76" s="72">
        <v>837200</v>
      </c>
      <c r="J76" s="72">
        <v>1492800</v>
      </c>
      <c r="K76" s="72">
        <v>214000</v>
      </c>
      <c r="L76" s="72">
        <v>837200</v>
      </c>
      <c r="M76" s="72">
        <v>0</v>
      </c>
      <c r="N76" s="72">
        <v>35.9313</v>
      </c>
      <c r="O76" s="72">
        <v>214000</v>
      </c>
      <c r="P76" s="72">
        <v>837200</v>
      </c>
      <c r="Q76" s="72">
        <v>0</v>
      </c>
      <c r="R76" s="72">
        <v>35.9313</v>
      </c>
      <c r="S76" s="72">
        <v>214000</v>
      </c>
      <c r="T76" s="72">
        <v>837200</v>
      </c>
      <c r="U76" s="72">
        <v>0</v>
      </c>
    </row>
    <row r="77" spans="1:21" x14ac:dyDescent="0.3">
      <c r="A77" s="20" t="s">
        <v>26</v>
      </c>
      <c r="B77" s="72">
        <v>2330000</v>
      </c>
      <c r="C77" s="72">
        <v>0</v>
      </c>
      <c r="D77" s="72">
        <v>0</v>
      </c>
      <c r="E77" s="72">
        <v>2330000</v>
      </c>
      <c r="F77" s="72">
        <v>0</v>
      </c>
      <c r="G77" s="72">
        <v>2330000</v>
      </c>
      <c r="H77" s="72">
        <v>214000</v>
      </c>
      <c r="I77" s="72">
        <v>837200</v>
      </c>
      <c r="J77" s="72">
        <v>1492800</v>
      </c>
      <c r="K77" s="72">
        <v>214000</v>
      </c>
      <c r="L77" s="72">
        <v>837200</v>
      </c>
      <c r="M77" s="72">
        <v>0</v>
      </c>
      <c r="N77" s="72">
        <v>35.9313</v>
      </c>
      <c r="O77" s="72">
        <v>214000</v>
      </c>
      <c r="P77" s="72">
        <v>837200</v>
      </c>
      <c r="Q77" s="72">
        <v>0</v>
      </c>
      <c r="R77" s="72">
        <v>35.9313</v>
      </c>
      <c r="S77" s="72">
        <v>214000</v>
      </c>
      <c r="T77" s="72">
        <v>837200</v>
      </c>
      <c r="U77" s="72">
        <v>0</v>
      </c>
    </row>
    <row r="78" spans="1:21" x14ac:dyDescent="0.3">
      <c r="A78" s="20" t="s">
        <v>62</v>
      </c>
      <c r="B78" s="72">
        <v>264000</v>
      </c>
      <c r="C78" s="72">
        <v>0</v>
      </c>
      <c r="D78" s="72">
        <v>0</v>
      </c>
      <c r="E78" s="72">
        <v>264000</v>
      </c>
      <c r="F78" s="72">
        <v>0</v>
      </c>
      <c r="G78" s="72">
        <v>264000</v>
      </c>
      <c r="H78" s="72">
        <v>28000</v>
      </c>
      <c r="I78" s="72">
        <v>109400</v>
      </c>
      <c r="J78" s="72">
        <v>154600</v>
      </c>
      <c r="K78" s="72">
        <v>28000</v>
      </c>
      <c r="L78" s="72">
        <v>109400</v>
      </c>
      <c r="M78" s="72">
        <v>0</v>
      </c>
      <c r="N78" s="72">
        <v>41.439399999999999</v>
      </c>
      <c r="O78" s="72">
        <v>28000</v>
      </c>
      <c r="P78" s="72">
        <v>109400</v>
      </c>
      <c r="Q78" s="72">
        <v>0</v>
      </c>
      <c r="R78" s="72">
        <v>41.439399999999999</v>
      </c>
      <c r="S78" s="72">
        <v>28000</v>
      </c>
      <c r="T78" s="72">
        <v>109400</v>
      </c>
      <c r="U78" s="72">
        <v>0</v>
      </c>
    </row>
    <row r="79" spans="1:21" x14ac:dyDescent="0.3">
      <c r="A79" s="20" t="s">
        <v>26</v>
      </c>
      <c r="B79" s="72">
        <v>264000</v>
      </c>
      <c r="C79" s="72">
        <v>0</v>
      </c>
      <c r="D79" s="72">
        <v>0</v>
      </c>
      <c r="E79" s="72">
        <v>264000</v>
      </c>
      <c r="F79" s="72">
        <v>0</v>
      </c>
      <c r="G79" s="72">
        <v>264000</v>
      </c>
      <c r="H79" s="72">
        <v>28000</v>
      </c>
      <c r="I79" s="72">
        <v>109400</v>
      </c>
      <c r="J79" s="72">
        <v>154600</v>
      </c>
      <c r="K79" s="72">
        <v>28000</v>
      </c>
      <c r="L79" s="72">
        <v>109400</v>
      </c>
      <c r="M79" s="72">
        <v>0</v>
      </c>
      <c r="N79" s="72">
        <v>41.439399999999999</v>
      </c>
      <c r="O79" s="72">
        <v>28000</v>
      </c>
      <c r="P79" s="72">
        <v>109400</v>
      </c>
      <c r="Q79" s="72">
        <v>0</v>
      </c>
      <c r="R79" s="72">
        <v>41.439399999999999</v>
      </c>
      <c r="S79" s="72">
        <v>28000</v>
      </c>
      <c r="T79" s="72">
        <v>109400</v>
      </c>
      <c r="U79" s="72">
        <v>0</v>
      </c>
    </row>
    <row r="80" spans="1:21" x14ac:dyDescent="0.3">
      <c r="A80" s="20" t="s">
        <v>63</v>
      </c>
      <c r="B80" s="72">
        <v>1747000</v>
      </c>
      <c r="C80" s="72">
        <v>0</v>
      </c>
      <c r="D80" s="72">
        <v>0</v>
      </c>
      <c r="E80" s="72">
        <v>1747000</v>
      </c>
      <c r="F80" s="72">
        <v>0</v>
      </c>
      <c r="G80" s="72">
        <v>1747000</v>
      </c>
      <c r="H80" s="72">
        <v>160500</v>
      </c>
      <c r="I80" s="72">
        <v>628000</v>
      </c>
      <c r="J80" s="72">
        <v>1119000</v>
      </c>
      <c r="K80" s="72">
        <v>160500</v>
      </c>
      <c r="L80" s="72">
        <v>628000</v>
      </c>
      <c r="M80" s="72">
        <v>0</v>
      </c>
      <c r="N80" s="72">
        <v>35.947299999999998</v>
      </c>
      <c r="O80" s="72">
        <v>160500</v>
      </c>
      <c r="P80" s="72">
        <v>628000</v>
      </c>
      <c r="Q80" s="72">
        <v>0</v>
      </c>
      <c r="R80" s="72">
        <v>35.947299999999998</v>
      </c>
      <c r="S80" s="72">
        <v>160500</v>
      </c>
      <c r="T80" s="72">
        <v>628001</v>
      </c>
      <c r="U80" s="72">
        <v>-1</v>
      </c>
    </row>
    <row r="81" spans="1:21" x14ac:dyDescent="0.3">
      <c r="A81" s="20" t="s">
        <v>26</v>
      </c>
      <c r="B81" s="72">
        <v>1747000</v>
      </c>
      <c r="C81" s="72">
        <v>0</v>
      </c>
      <c r="D81" s="72">
        <v>0</v>
      </c>
      <c r="E81" s="72">
        <v>1747000</v>
      </c>
      <c r="F81" s="72">
        <v>0</v>
      </c>
      <c r="G81" s="72">
        <v>1747000</v>
      </c>
      <c r="H81" s="72">
        <v>160500</v>
      </c>
      <c r="I81" s="72">
        <v>628000</v>
      </c>
      <c r="J81" s="72">
        <v>1119000</v>
      </c>
      <c r="K81" s="72">
        <v>160500</v>
      </c>
      <c r="L81" s="72">
        <v>628000</v>
      </c>
      <c r="M81" s="72">
        <v>0</v>
      </c>
      <c r="N81" s="72">
        <v>35.947299999999998</v>
      </c>
      <c r="O81" s="72">
        <v>160500</v>
      </c>
      <c r="P81" s="72">
        <v>628000</v>
      </c>
      <c r="Q81" s="72">
        <v>0</v>
      </c>
      <c r="R81" s="72">
        <v>35.947299999999998</v>
      </c>
      <c r="S81" s="72">
        <v>160500</v>
      </c>
      <c r="T81" s="72">
        <v>628001</v>
      </c>
      <c r="U81" s="72">
        <v>-1</v>
      </c>
    </row>
    <row r="82" spans="1:21" x14ac:dyDescent="0.3">
      <c r="A82" s="20" t="s">
        <v>64</v>
      </c>
      <c r="B82" s="72">
        <v>1165000</v>
      </c>
      <c r="C82" s="72">
        <v>0</v>
      </c>
      <c r="D82" s="72">
        <v>0</v>
      </c>
      <c r="E82" s="72">
        <v>1165000</v>
      </c>
      <c r="F82" s="72">
        <v>0</v>
      </c>
      <c r="G82" s="72">
        <v>1165000</v>
      </c>
      <c r="H82" s="72">
        <v>107000</v>
      </c>
      <c r="I82" s="72">
        <v>418800</v>
      </c>
      <c r="J82" s="72">
        <v>746200</v>
      </c>
      <c r="K82" s="72">
        <v>107000</v>
      </c>
      <c r="L82" s="72">
        <v>418800</v>
      </c>
      <c r="M82" s="72">
        <v>0</v>
      </c>
      <c r="N82" s="72">
        <v>35.948500000000003</v>
      </c>
      <c r="O82" s="72">
        <v>107000</v>
      </c>
      <c r="P82" s="72">
        <v>418800</v>
      </c>
      <c r="Q82" s="72">
        <v>0</v>
      </c>
      <c r="R82" s="72">
        <v>35.948500000000003</v>
      </c>
      <c r="S82" s="72">
        <v>107000</v>
      </c>
      <c r="T82" s="72">
        <v>418799</v>
      </c>
      <c r="U82" s="72">
        <v>1</v>
      </c>
    </row>
    <row r="83" spans="1:21" x14ac:dyDescent="0.3">
      <c r="A83" s="20" t="s">
        <v>26</v>
      </c>
      <c r="B83" s="72">
        <v>1165000</v>
      </c>
      <c r="C83" s="72">
        <v>0</v>
      </c>
      <c r="D83" s="72">
        <v>0</v>
      </c>
      <c r="E83" s="72">
        <v>1165000</v>
      </c>
      <c r="F83" s="72">
        <v>0</v>
      </c>
      <c r="G83" s="72">
        <v>1165000</v>
      </c>
      <c r="H83" s="72">
        <v>107000</v>
      </c>
      <c r="I83" s="72">
        <v>418800</v>
      </c>
      <c r="J83" s="72">
        <v>746200</v>
      </c>
      <c r="K83" s="72">
        <v>107000</v>
      </c>
      <c r="L83" s="72">
        <v>418800</v>
      </c>
      <c r="M83" s="72">
        <v>0</v>
      </c>
      <c r="N83" s="72">
        <v>35.948500000000003</v>
      </c>
      <c r="O83" s="72">
        <v>107000</v>
      </c>
      <c r="P83" s="72">
        <v>418800</v>
      </c>
      <c r="Q83" s="72">
        <v>0</v>
      </c>
      <c r="R83" s="72">
        <v>35.948500000000003</v>
      </c>
      <c r="S83" s="72">
        <v>107000</v>
      </c>
      <c r="T83" s="72">
        <v>418799</v>
      </c>
      <c r="U83" s="72">
        <v>1</v>
      </c>
    </row>
    <row r="84" spans="1:21" x14ac:dyDescent="0.3">
      <c r="A84" s="20" t="s">
        <v>65</v>
      </c>
      <c r="B84" s="72">
        <v>260000</v>
      </c>
      <c r="C84" s="72">
        <v>0</v>
      </c>
      <c r="D84" s="72">
        <v>0</v>
      </c>
      <c r="E84" s="72">
        <v>260000</v>
      </c>
      <c r="F84" s="72">
        <v>0</v>
      </c>
      <c r="G84" s="72">
        <v>260000</v>
      </c>
      <c r="H84" s="72">
        <v>0</v>
      </c>
      <c r="I84" s="72">
        <v>0</v>
      </c>
      <c r="J84" s="72">
        <v>260000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  <c r="R84" s="72">
        <v>0</v>
      </c>
      <c r="S84" s="72">
        <v>0</v>
      </c>
      <c r="T84" s="72">
        <v>0</v>
      </c>
      <c r="U84" s="72">
        <v>0</v>
      </c>
    </row>
    <row r="85" spans="1:21" x14ac:dyDescent="0.3">
      <c r="A85" s="20" t="s">
        <v>26</v>
      </c>
      <c r="B85" s="72">
        <v>260000</v>
      </c>
      <c r="C85" s="72">
        <v>0</v>
      </c>
      <c r="D85" s="72">
        <v>0</v>
      </c>
      <c r="E85" s="72">
        <v>260000</v>
      </c>
      <c r="F85" s="72">
        <v>0</v>
      </c>
      <c r="G85" s="72">
        <v>260000</v>
      </c>
      <c r="H85" s="72">
        <v>0</v>
      </c>
      <c r="I85" s="72">
        <v>0</v>
      </c>
      <c r="J85" s="72">
        <v>260000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2">
        <v>0</v>
      </c>
      <c r="T85" s="72">
        <v>0</v>
      </c>
      <c r="U85" s="72">
        <v>0</v>
      </c>
    </row>
    <row r="86" spans="1:21" x14ac:dyDescent="0.3">
      <c r="A86" s="20" t="s">
        <v>66</v>
      </c>
      <c r="B86" s="72">
        <v>1686000</v>
      </c>
      <c r="C86" s="72">
        <v>0</v>
      </c>
      <c r="D86" s="72">
        <v>0</v>
      </c>
      <c r="E86" s="72">
        <v>1686000</v>
      </c>
      <c r="F86" s="72">
        <v>0</v>
      </c>
      <c r="G86" s="72">
        <v>1686000</v>
      </c>
      <c r="H86" s="72">
        <v>0</v>
      </c>
      <c r="I86" s="72">
        <v>1444344</v>
      </c>
      <c r="J86" s="72">
        <v>241656</v>
      </c>
      <c r="K86" s="72">
        <v>0</v>
      </c>
      <c r="L86" s="72">
        <v>1444344</v>
      </c>
      <c r="M86" s="72">
        <v>0</v>
      </c>
      <c r="N86" s="72">
        <v>85.666899999999998</v>
      </c>
      <c r="O86" s="72">
        <v>0</v>
      </c>
      <c r="P86" s="72">
        <v>1444344</v>
      </c>
      <c r="Q86" s="72">
        <v>0</v>
      </c>
      <c r="R86" s="72">
        <v>85.666899999999998</v>
      </c>
      <c r="S86" s="72">
        <v>0</v>
      </c>
      <c r="T86" s="72">
        <v>1444344</v>
      </c>
      <c r="U86" s="72">
        <v>0</v>
      </c>
    </row>
    <row r="87" spans="1:21" x14ac:dyDescent="0.3">
      <c r="A87" s="20" t="s">
        <v>26</v>
      </c>
      <c r="B87" s="72">
        <v>1686000</v>
      </c>
      <c r="C87" s="72">
        <v>0</v>
      </c>
      <c r="D87" s="72">
        <v>0</v>
      </c>
      <c r="E87" s="72">
        <v>1686000</v>
      </c>
      <c r="F87" s="72">
        <v>0</v>
      </c>
      <c r="G87" s="72">
        <v>1686000</v>
      </c>
      <c r="H87" s="72">
        <v>0</v>
      </c>
      <c r="I87" s="72">
        <v>1444344</v>
      </c>
      <c r="J87" s="72">
        <v>241656</v>
      </c>
      <c r="K87" s="72">
        <v>0</v>
      </c>
      <c r="L87" s="72">
        <v>1444344</v>
      </c>
      <c r="M87" s="72">
        <v>0</v>
      </c>
      <c r="N87" s="72">
        <v>85.666899999999998</v>
      </c>
      <c r="O87" s="72">
        <v>0</v>
      </c>
      <c r="P87" s="72">
        <v>1444344</v>
      </c>
      <c r="Q87" s="72">
        <v>0</v>
      </c>
      <c r="R87" s="72">
        <v>85.666899999999998</v>
      </c>
      <c r="S87" s="72">
        <v>0</v>
      </c>
      <c r="T87" s="72">
        <v>1444344</v>
      </c>
      <c r="U87" s="72">
        <v>0</v>
      </c>
    </row>
    <row r="88" spans="1:21" x14ac:dyDescent="0.3">
      <c r="A88" s="20" t="s">
        <v>67</v>
      </c>
      <c r="B88" s="72">
        <v>1000000</v>
      </c>
      <c r="C88" s="72">
        <v>0</v>
      </c>
      <c r="D88" s="72">
        <v>0</v>
      </c>
      <c r="E88" s="72">
        <v>1000000</v>
      </c>
      <c r="F88" s="72">
        <v>0</v>
      </c>
      <c r="G88" s="72">
        <v>1000000</v>
      </c>
      <c r="H88" s="72">
        <v>0</v>
      </c>
      <c r="I88" s="72">
        <v>975000</v>
      </c>
      <c r="J88" s="72">
        <v>25000</v>
      </c>
      <c r="K88" s="72">
        <v>0</v>
      </c>
      <c r="L88" s="72">
        <v>325000</v>
      </c>
      <c r="M88" s="72">
        <v>650000</v>
      </c>
      <c r="N88" s="72">
        <v>32.5</v>
      </c>
      <c r="O88" s="72">
        <v>0</v>
      </c>
      <c r="P88" s="72">
        <v>325000</v>
      </c>
      <c r="Q88" s="72">
        <v>0</v>
      </c>
      <c r="R88" s="72">
        <v>32.5</v>
      </c>
      <c r="S88" s="72">
        <v>0</v>
      </c>
      <c r="T88" s="72">
        <v>325000</v>
      </c>
      <c r="U88" s="72">
        <v>0</v>
      </c>
    </row>
    <row r="89" spans="1:21" x14ac:dyDescent="0.3">
      <c r="A89" s="20" t="s">
        <v>26</v>
      </c>
      <c r="B89" s="72">
        <v>1000000</v>
      </c>
      <c r="C89" s="72">
        <v>0</v>
      </c>
      <c r="D89" s="72">
        <v>0</v>
      </c>
      <c r="E89" s="72">
        <v>1000000</v>
      </c>
      <c r="F89" s="72">
        <v>0</v>
      </c>
      <c r="G89" s="72">
        <v>1000000</v>
      </c>
      <c r="H89" s="72">
        <v>0</v>
      </c>
      <c r="I89" s="72">
        <v>975000</v>
      </c>
      <c r="J89" s="72">
        <v>25000</v>
      </c>
      <c r="K89" s="72">
        <v>0</v>
      </c>
      <c r="L89" s="72">
        <v>325000</v>
      </c>
      <c r="M89" s="72">
        <v>650000</v>
      </c>
      <c r="N89" s="72">
        <v>32.5</v>
      </c>
      <c r="O89" s="72">
        <v>0</v>
      </c>
      <c r="P89" s="72">
        <v>325000</v>
      </c>
      <c r="Q89" s="72">
        <v>0</v>
      </c>
      <c r="R89" s="72">
        <v>32.5</v>
      </c>
      <c r="S89" s="72">
        <v>0</v>
      </c>
      <c r="T89" s="72">
        <v>325000</v>
      </c>
      <c r="U89" s="72">
        <v>0</v>
      </c>
    </row>
    <row r="90" spans="1:21" x14ac:dyDescent="0.3">
      <c r="A90" s="20" t="s">
        <v>68</v>
      </c>
      <c r="B90" s="72">
        <v>1000000</v>
      </c>
      <c r="C90" s="72">
        <v>0</v>
      </c>
      <c r="D90" s="72">
        <v>0</v>
      </c>
      <c r="E90" s="72">
        <v>1000000</v>
      </c>
      <c r="F90" s="72">
        <v>0</v>
      </c>
      <c r="G90" s="72">
        <v>1000000</v>
      </c>
      <c r="H90" s="72">
        <v>0</v>
      </c>
      <c r="I90" s="72">
        <v>975000</v>
      </c>
      <c r="J90" s="72">
        <v>25000</v>
      </c>
      <c r="K90" s="72">
        <v>0</v>
      </c>
      <c r="L90" s="72">
        <v>325000</v>
      </c>
      <c r="M90" s="72">
        <v>650000</v>
      </c>
      <c r="N90" s="72">
        <v>32.5</v>
      </c>
      <c r="O90" s="72">
        <v>0</v>
      </c>
      <c r="P90" s="72">
        <v>325000</v>
      </c>
      <c r="Q90" s="72">
        <v>0</v>
      </c>
      <c r="R90" s="72">
        <v>32.5</v>
      </c>
      <c r="S90" s="72">
        <v>0</v>
      </c>
      <c r="T90" s="72">
        <v>325000</v>
      </c>
      <c r="U90" s="72">
        <v>0</v>
      </c>
    </row>
    <row r="91" spans="1:21" x14ac:dyDescent="0.3">
      <c r="A91" s="20" t="s">
        <v>26</v>
      </c>
      <c r="B91" s="72">
        <v>1000000</v>
      </c>
      <c r="C91" s="72">
        <v>0</v>
      </c>
      <c r="D91" s="72">
        <v>0</v>
      </c>
      <c r="E91" s="72">
        <v>1000000</v>
      </c>
      <c r="F91" s="72">
        <v>0</v>
      </c>
      <c r="G91" s="72">
        <v>1000000</v>
      </c>
      <c r="H91" s="72">
        <v>0</v>
      </c>
      <c r="I91" s="72">
        <v>975000</v>
      </c>
      <c r="J91" s="72">
        <v>25000</v>
      </c>
      <c r="K91" s="72">
        <v>0</v>
      </c>
      <c r="L91" s="72">
        <v>325000</v>
      </c>
      <c r="M91" s="72">
        <v>650000</v>
      </c>
      <c r="N91" s="72">
        <v>32.5</v>
      </c>
      <c r="O91" s="72">
        <v>0</v>
      </c>
      <c r="P91" s="72">
        <v>325000</v>
      </c>
      <c r="Q91" s="72">
        <v>0</v>
      </c>
      <c r="R91" s="72">
        <v>32.5</v>
      </c>
      <c r="S91" s="72">
        <v>0</v>
      </c>
      <c r="T91" s="72">
        <v>325000</v>
      </c>
      <c r="U91" s="72">
        <v>0</v>
      </c>
    </row>
    <row r="92" spans="1:21" x14ac:dyDescent="0.3">
      <c r="A92" s="20" t="s">
        <v>69</v>
      </c>
      <c r="B92" s="72">
        <v>0</v>
      </c>
      <c r="C92" s="72">
        <v>0</v>
      </c>
      <c r="D92" s="72">
        <v>3000000</v>
      </c>
      <c r="E92" s="72">
        <v>3000000</v>
      </c>
      <c r="F92" s="72">
        <v>0</v>
      </c>
      <c r="G92" s="72">
        <v>3000000</v>
      </c>
      <c r="H92" s="72">
        <v>0</v>
      </c>
      <c r="I92" s="72">
        <v>3000000</v>
      </c>
      <c r="J92" s="72">
        <v>0</v>
      </c>
      <c r="K92" s="72">
        <v>0</v>
      </c>
      <c r="L92" s="72">
        <v>2695350</v>
      </c>
      <c r="M92" s="72">
        <v>304650</v>
      </c>
      <c r="N92" s="72">
        <v>89.844999999999999</v>
      </c>
      <c r="O92" s="72">
        <v>2695350</v>
      </c>
      <c r="P92" s="72">
        <v>2695350</v>
      </c>
      <c r="Q92" s="72">
        <v>0</v>
      </c>
      <c r="R92" s="72">
        <v>89.844999999999999</v>
      </c>
      <c r="S92" s="72">
        <v>2695350</v>
      </c>
      <c r="T92" s="72">
        <v>2695350</v>
      </c>
      <c r="U92" s="72">
        <v>0</v>
      </c>
    </row>
    <row r="93" spans="1:21" x14ac:dyDescent="0.3">
      <c r="A93" s="20" t="s">
        <v>26</v>
      </c>
      <c r="B93" s="72">
        <v>0</v>
      </c>
      <c r="C93" s="72">
        <v>0</v>
      </c>
      <c r="D93" s="72">
        <v>3000000</v>
      </c>
      <c r="E93" s="72">
        <v>3000000</v>
      </c>
      <c r="F93" s="72">
        <v>0</v>
      </c>
      <c r="G93" s="72">
        <v>3000000</v>
      </c>
      <c r="H93" s="72">
        <v>0</v>
      </c>
      <c r="I93" s="72">
        <v>3000000</v>
      </c>
      <c r="J93" s="72">
        <v>0</v>
      </c>
      <c r="K93" s="72">
        <v>0</v>
      </c>
      <c r="L93" s="72">
        <v>2695350</v>
      </c>
      <c r="M93" s="72">
        <v>304650</v>
      </c>
      <c r="N93" s="72">
        <v>89.844999999999999</v>
      </c>
      <c r="O93" s="72">
        <v>2695350</v>
      </c>
      <c r="P93" s="72">
        <v>2695350</v>
      </c>
      <c r="Q93" s="72">
        <v>0</v>
      </c>
      <c r="R93" s="72">
        <v>89.844999999999999</v>
      </c>
      <c r="S93" s="72">
        <v>2695350</v>
      </c>
      <c r="T93" s="72">
        <v>2695350</v>
      </c>
      <c r="U93" s="72">
        <v>0</v>
      </c>
    </row>
    <row r="94" spans="1:21" x14ac:dyDescent="0.3">
      <c r="A94" s="20" t="s">
        <v>70</v>
      </c>
      <c r="B94" s="72">
        <v>1000000</v>
      </c>
      <c r="C94" s="72">
        <v>0</v>
      </c>
      <c r="D94" s="72">
        <v>0</v>
      </c>
      <c r="E94" s="72">
        <v>1000000</v>
      </c>
      <c r="F94" s="72">
        <v>0</v>
      </c>
      <c r="G94" s="72">
        <v>1000000</v>
      </c>
      <c r="H94" s="72">
        <v>0</v>
      </c>
      <c r="I94" s="72">
        <v>975000</v>
      </c>
      <c r="J94" s="72">
        <v>25000</v>
      </c>
      <c r="K94" s="72">
        <v>0</v>
      </c>
      <c r="L94" s="72">
        <v>650000</v>
      </c>
      <c r="M94" s="72">
        <v>325000</v>
      </c>
      <c r="N94" s="72">
        <v>65</v>
      </c>
      <c r="O94" s="72">
        <v>0</v>
      </c>
      <c r="P94" s="72">
        <v>650000</v>
      </c>
      <c r="Q94" s="72">
        <v>0</v>
      </c>
      <c r="R94" s="72">
        <v>65</v>
      </c>
      <c r="S94" s="72">
        <v>0</v>
      </c>
      <c r="T94" s="72">
        <v>650000</v>
      </c>
      <c r="U94" s="72">
        <v>0</v>
      </c>
    </row>
    <row r="95" spans="1:21" x14ac:dyDescent="0.3">
      <c r="A95" s="20" t="s">
        <v>26</v>
      </c>
      <c r="B95" s="72">
        <v>1000000</v>
      </c>
      <c r="C95" s="72">
        <v>0</v>
      </c>
      <c r="D95" s="72">
        <v>0</v>
      </c>
      <c r="E95" s="72">
        <v>1000000</v>
      </c>
      <c r="F95" s="72">
        <v>0</v>
      </c>
      <c r="G95" s="72">
        <v>1000000</v>
      </c>
      <c r="H95" s="72">
        <v>0</v>
      </c>
      <c r="I95" s="72">
        <v>975000</v>
      </c>
      <c r="J95" s="72">
        <v>25000</v>
      </c>
      <c r="K95" s="72">
        <v>0</v>
      </c>
      <c r="L95" s="72">
        <v>650000</v>
      </c>
      <c r="M95" s="72">
        <v>325000</v>
      </c>
      <c r="N95" s="72">
        <v>65</v>
      </c>
      <c r="O95" s="72">
        <v>0</v>
      </c>
      <c r="P95" s="72">
        <v>650000</v>
      </c>
      <c r="Q95" s="72">
        <v>0</v>
      </c>
      <c r="R95" s="72">
        <v>65</v>
      </c>
      <c r="S95" s="72">
        <v>0</v>
      </c>
      <c r="T95" s="72">
        <v>650000</v>
      </c>
      <c r="U95" s="72">
        <v>0</v>
      </c>
    </row>
    <row r="96" spans="1:21" x14ac:dyDescent="0.3">
      <c r="A96" s="20" t="s">
        <v>71</v>
      </c>
      <c r="B96" s="72">
        <v>5340000</v>
      </c>
      <c r="C96" s="72">
        <v>0</v>
      </c>
      <c r="D96" s="72">
        <v>0</v>
      </c>
      <c r="E96" s="72">
        <v>5340000</v>
      </c>
      <c r="F96" s="72">
        <v>0</v>
      </c>
      <c r="G96" s="72">
        <v>5340000</v>
      </c>
      <c r="H96" s="72">
        <v>0</v>
      </c>
      <c r="I96" s="72">
        <v>5340000</v>
      </c>
      <c r="J96" s="72">
        <v>0</v>
      </c>
      <c r="K96" s="72">
        <v>0</v>
      </c>
      <c r="L96" s="72">
        <v>0</v>
      </c>
      <c r="M96" s="72">
        <v>5340000</v>
      </c>
      <c r="N96" s="72">
        <v>0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0</v>
      </c>
      <c r="U96" s="72">
        <v>0</v>
      </c>
    </row>
    <row r="97" spans="1:21" x14ac:dyDescent="0.3">
      <c r="A97" s="20" t="s">
        <v>26</v>
      </c>
      <c r="B97" s="72">
        <v>5340000</v>
      </c>
      <c r="C97" s="72">
        <v>0</v>
      </c>
      <c r="D97" s="72">
        <v>0</v>
      </c>
      <c r="E97" s="72">
        <v>5340000</v>
      </c>
      <c r="F97" s="72">
        <v>0</v>
      </c>
      <c r="G97" s="72">
        <v>5340000</v>
      </c>
      <c r="H97" s="72">
        <v>0</v>
      </c>
      <c r="I97" s="72">
        <v>5340000</v>
      </c>
      <c r="J97" s="72">
        <v>0</v>
      </c>
      <c r="K97" s="72">
        <v>0</v>
      </c>
      <c r="L97" s="72">
        <v>0</v>
      </c>
      <c r="M97" s="72">
        <v>5340000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</row>
    <row r="98" spans="1:21" x14ac:dyDescent="0.3">
      <c r="A98" s="20" t="s">
        <v>72</v>
      </c>
      <c r="B98" s="72">
        <v>9345000</v>
      </c>
      <c r="C98" s="72">
        <v>0</v>
      </c>
      <c r="D98" s="72">
        <v>0</v>
      </c>
      <c r="E98" s="72">
        <v>9345000</v>
      </c>
      <c r="F98" s="72">
        <v>0</v>
      </c>
      <c r="G98" s="72">
        <v>9345000</v>
      </c>
      <c r="H98" s="72">
        <v>0</v>
      </c>
      <c r="I98" s="72">
        <v>7803000</v>
      </c>
      <c r="J98" s="72">
        <v>1542000</v>
      </c>
      <c r="K98" s="72">
        <v>0</v>
      </c>
      <c r="L98" s="72">
        <v>0</v>
      </c>
      <c r="M98" s="72">
        <v>7803000</v>
      </c>
      <c r="N98" s="72">
        <v>0</v>
      </c>
      <c r="O98" s="72">
        <v>0</v>
      </c>
      <c r="P98" s="72">
        <v>0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</row>
    <row r="99" spans="1:21" x14ac:dyDescent="0.3">
      <c r="A99" s="20" t="s">
        <v>26</v>
      </c>
      <c r="B99" s="72">
        <v>9345000</v>
      </c>
      <c r="C99" s="72">
        <v>0</v>
      </c>
      <c r="D99" s="72">
        <v>0</v>
      </c>
      <c r="E99" s="72">
        <v>9345000</v>
      </c>
      <c r="F99" s="72">
        <v>0</v>
      </c>
      <c r="G99" s="72">
        <v>9345000</v>
      </c>
      <c r="H99" s="72">
        <v>0</v>
      </c>
      <c r="I99" s="72">
        <v>7803000</v>
      </c>
      <c r="J99" s="72">
        <v>1542000</v>
      </c>
      <c r="K99" s="72">
        <v>0</v>
      </c>
      <c r="L99" s="72">
        <v>0</v>
      </c>
      <c r="M99" s="72">
        <v>7803000</v>
      </c>
      <c r="N99" s="72">
        <v>0</v>
      </c>
      <c r="O99" s="72">
        <v>0</v>
      </c>
      <c r="P99" s="72">
        <v>0</v>
      </c>
      <c r="Q99" s="72">
        <v>0</v>
      </c>
      <c r="R99" s="72">
        <v>0</v>
      </c>
      <c r="S99" s="72">
        <v>0</v>
      </c>
      <c r="T99" s="72">
        <v>0</v>
      </c>
      <c r="U99" s="72">
        <v>0</v>
      </c>
    </row>
    <row r="100" spans="1:21" x14ac:dyDescent="0.3">
      <c r="A100" s="20" t="s">
        <v>73</v>
      </c>
      <c r="B100" s="72">
        <v>4800000</v>
      </c>
      <c r="C100" s="72">
        <v>0</v>
      </c>
      <c r="D100" s="72">
        <v>0</v>
      </c>
      <c r="E100" s="72">
        <v>4800000</v>
      </c>
      <c r="F100" s="72">
        <v>0</v>
      </c>
      <c r="G100" s="72">
        <v>4800000</v>
      </c>
      <c r="H100" s="72">
        <v>0</v>
      </c>
      <c r="I100" s="72">
        <v>0</v>
      </c>
      <c r="J100" s="72">
        <v>4800000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0</v>
      </c>
      <c r="R100" s="72">
        <v>0</v>
      </c>
      <c r="S100" s="72">
        <v>0</v>
      </c>
      <c r="T100" s="72">
        <v>0</v>
      </c>
      <c r="U100" s="72">
        <v>0</v>
      </c>
    </row>
    <row r="101" spans="1:21" x14ac:dyDescent="0.3">
      <c r="A101" s="20" t="s">
        <v>26</v>
      </c>
      <c r="B101" s="72">
        <v>4800000</v>
      </c>
      <c r="C101" s="72">
        <v>0</v>
      </c>
      <c r="D101" s="72">
        <v>0</v>
      </c>
      <c r="E101" s="72">
        <v>4800000</v>
      </c>
      <c r="F101" s="72">
        <v>0</v>
      </c>
      <c r="G101" s="72">
        <v>4800000</v>
      </c>
      <c r="H101" s="72">
        <v>0</v>
      </c>
      <c r="I101" s="72">
        <v>0</v>
      </c>
      <c r="J101" s="72">
        <v>4800000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v>0</v>
      </c>
      <c r="S101" s="72">
        <v>0</v>
      </c>
      <c r="T101" s="72">
        <v>0</v>
      </c>
      <c r="U101" s="72">
        <v>0</v>
      </c>
    </row>
    <row r="102" spans="1:21" x14ac:dyDescent="0.3">
      <c r="A102" s="20" t="s">
        <v>74</v>
      </c>
      <c r="B102" s="72">
        <v>2304000</v>
      </c>
      <c r="C102" s="72">
        <v>0</v>
      </c>
      <c r="D102" s="72">
        <v>0</v>
      </c>
      <c r="E102" s="72">
        <v>2304000</v>
      </c>
      <c r="F102" s="72">
        <v>0</v>
      </c>
      <c r="G102" s="72">
        <v>2304000</v>
      </c>
      <c r="H102" s="72">
        <v>0</v>
      </c>
      <c r="I102" s="72">
        <v>2304000</v>
      </c>
      <c r="J102" s="72">
        <v>0</v>
      </c>
      <c r="K102" s="72">
        <v>0</v>
      </c>
      <c r="L102" s="72">
        <v>0</v>
      </c>
      <c r="M102" s="72">
        <v>2304000</v>
      </c>
      <c r="N102" s="72">
        <v>0</v>
      </c>
      <c r="O102" s="72">
        <v>0</v>
      </c>
      <c r="P102" s="72">
        <v>0</v>
      </c>
      <c r="Q102" s="72">
        <v>0</v>
      </c>
      <c r="R102" s="72">
        <v>0</v>
      </c>
      <c r="S102" s="72">
        <v>0</v>
      </c>
      <c r="T102" s="72">
        <v>0</v>
      </c>
      <c r="U102" s="72">
        <v>0</v>
      </c>
    </row>
    <row r="103" spans="1:21" x14ac:dyDescent="0.3">
      <c r="A103" s="20" t="s">
        <v>26</v>
      </c>
      <c r="B103" s="72">
        <v>2304000</v>
      </c>
      <c r="C103" s="72">
        <v>0</v>
      </c>
      <c r="D103" s="72">
        <v>0</v>
      </c>
      <c r="E103" s="72">
        <v>2304000</v>
      </c>
      <c r="F103" s="72">
        <v>0</v>
      </c>
      <c r="G103" s="72">
        <v>2304000</v>
      </c>
      <c r="H103" s="72">
        <v>0</v>
      </c>
      <c r="I103" s="72">
        <v>2304000</v>
      </c>
      <c r="J103" s="72">
        <v>0</v>
      </c>
      <c r="K103" s="72">
        <v>0</v>
      </c>
      <c r="L103" s="72">
        <v>0</v>
      </c>
      <c r="M103" s="72">
        <v>2304000</v>
      </c>
      <c r="N103" s="72">
        <v>0</v>
      </c>
      <c r="O103" s="72">
        <v>0</v>
      </c>
      <c r="P103" s="72">
        <v>0</v>
      </c>
      <c r="Q103" s="72">
        <v>0</v>
      </c>
      <c r="R103" s="72">
        <v>0</v>
      </c>
      <c r="S103" s="72">
        <v>0</v>
      </c>
      <c r="T103" s="72">
        <v>0</v>
      </c>
      <c r="U103" s="72">
        <v>0</v>
      </c>
    </row>
    <row r="104" spans="1:21" x14ac:dyDescent="0.3">
      <c r="A104" s="20" t="s">
        <v>75</v>
      </c>
      <c r="B104" s="72">
        <v>4032000</v>
      </c>
      <c r="C104" s="72">
        <v>0</v>
      </c>
      <c r="D104" s="72">
        <v>0</v>
      </c>
      <c r="E104" s="72">
        <v>4032000</v>
      </c>
      <c r="F104" s="72">
        <v>0</v>
      </c>
      <c r="G104" s="72">
        <v>4032000</v>
      </c>
      <c r="H104" s="72">
        <v>0</v>
      </c>
      <c r="I104" s="72">
        <v>4032000</v>
      </c>
      <c r="J104" s="72">
        <v>0</v>
      </c>
      <c r="K104" s="72">
        <v>0</v>
      </c>
      <c r="L104" s="72">
        <v>0</v>
      </c>
      <c r="M104" s="72">
        <v>4032000</v>
      </c>
      <c r="N104" s="72">
        <v>0</v>
      </c>
      <c r="O104" s="72">
        <v>0</v>
      </c>
      <c r="P104" s="72">
        <v>0</v>
      </c>
      <c r="Q104" s="72">
        <v>0</v>
      </c>
      <c r="R104" s="72">
        <v>0</v>
      </c>
      <c r="S104" s="72">
        <v>0</v>
      </c>
      <c r="T104" s="72">
        <v>0</v>
      </c>
      <c r="U104" s="72">
        <v>0</v>
      </c>
    </row>
    <row r="105" spans="1:21" x14ac:dyDescent="0.3">
      <c r="A105" s="20" t="s">
        <v>26</v>
      </c>
      <c r="B105" s="72">
        <v>4032000</v>
      </c>
      <c r="C105" s="72">
        <v>0</v>
      </c>
      <c r="D105" s="72">
        <v>0</v>
      </c>
      <c r="E105" s="72">
        <v>4032000</v>
      </c>
      <c r="F105" s="72">
        <v>0</v>
      </c>
      <c r="G105" s="72">
        <v>4032000</v>
      </c>
      <c r="H105" s="72">
        <v>0</v>
      </c>
      <c r="I105" s="72">
        <v>4032000</v>
      </c>
      <c r="J105" s="72">
        <v>0</v>
      </c>
      <c r="K105" s="72">
        <v>0</v>
      </c>
      <c r="L105" s="72">
        <v>0</v>
      </c>
      <c r="M105" s="72">
        <v>4032000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</row>
    <row r="106" spans="1:21" x14ac:dyDescent="0.3">
      <c r="A106" s="20" t="s">
        <v>76</v>
      </c>
      <c r="B106" s="72">
        <v>9010000</v>
      </c>
      <c r="C106" s="72">
        <v>0</v>
      </c>
      <c r="D106" s="72">
        <v>0</v>
      </c>
      <c r="E106" s="72">
        <v>9010000</v>
      </c>
      <c r="F106" s="72">
        <v>0</v>
      </c>
      <c r="G106" s="72">
        <v>9010000</v>
      </c>
      <c r="H106" s="72">
        <v>0</v>
      </c>
      <c r="I106" s="72">
        <v>0</v>
      </c>
      <c r="J106" s="72">
        <v>9010000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0</v>
      </c>
    </row>
    <row r="107" spans="1:21" x14ac:dyDescent="0.3">
      <c r="A107" s="20" t="s">
        <v>26</v>
      </c>
      <c r="B107" s="72">
        <v>9010000</v>
      </c>
      <c r="C107" s="72">
        <v>0</v>
      </c>
      <c r="D107" s="72">
        <v>0</v>
      </c>
      <c r="E107" s="72">
        <v>9010000</v>
      </c>
      <c r="F107" s="72">
        <v>0</v>
      </c>
      <c r="G107" s="72">
        <v>9010000</v>
      </c>
      <c r="H107" s="72">
        <v>0</v>
      </c>
      <c r="I107" s="72">
        <v>0</v>
      </c>
      <c r="J107" s="72">
        <v>9010000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72">
        <v>0</v>
      </c>
      <c r="T107" s="72">
        <v>0</v>
      </c>
      <c r="U107" s="72">
        <v>0</v>
      </c>
    </row>
    <row r="108" spans="1:21" x14ac:dyDescent="0.3">
      <c r="A108" s="20" t="s">
        <v>77</v>
      </c>
      <c r="B108" s="72">
        <v>24000000</v>
      </c>
      <c r="C108" s="72">
        <v>0</v>
      </c>
      <c r="D108" s="72">
        <v>0</v>
      </c>
      <c r="E108" s="72">
        <v>24000000</v>
      </c>
      <c r="F108" s="72">
        <v>0</v>
      </c>
      <c r="G108" s="72">
        <v>24000000</v>
      </c>
      <c r="H108" s="72">
        <v>0</v>
      </c>
      <c r="I108" s="72">
        <v>0</v>
      </c>
      <c r="J108" s="72">
        <v>24000000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</row>
    <row r="109" spans="1:21" x14ac:dyDescent="0.3">
      <c r="A109" s="20" t="s">
        <v>26</v>
      </c>
      <c r="B109" s="72">
        <v>24000000</v>
      </c>
      <c r="C109" s="72">
        <v>0</v>
      </c>
      <c r="D109" s="72">
        <v>0</v>
      </c>
      <c r="E109" s="72">
        <v>24000000</v>
      </c>
      <c r="F109" s="72">
        <v>0</v>
      </c>
      <c r="G109" s="72">
        <v>24000000</v>
      </c>
      <c r="H109" s="72">
        <v>0</v>
      </c>
      <c r="I109" s="72">
        <v>0</v>
      </c>
      <c r="J109" s="72">
        <v>24000000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2">
        <v>0</v>
      </c>
      <c r="R109" s="72">
        <v>0</v>
      </c>
      <c r="S109" s="72">
        <v>0</v>
      </c>
      <c r="T109" s="72">
        <v>0</v>
      </c>
      <c r="U109" s="72">
        <v>0</v>
      </c>
    </row>
    <row r="110" spans="1:21" x14ac:dyDescent="0.3">
      <c r="A110" s="20" t="s">
        <v>78</v>
      </c>
      <c r="B110" s="72">
        <v>18000000</v>
      </c>
      <c r="C110" s="72">
        <v>0</v>
      </c>
      <c r="D110" s="72">
        <v>0</v>
      </c>
      <c r="E110" s="72">
        <v>18000000</v>
      </c>
      <c r="F110" s="72">
        <v>0</v>
      </c>
      <c r="G110" s="72">
        <v>18000000</v>
      </c>
      <c r="H110" s="72">
        <v>0</v>
      </c>
      <c r="I110" s="72">
        <v>0</v>
      </c>
      <c r="J110" s="72">
        <v>18000000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2">
        <v>0</v>
      </c>
      <c r="T110" s="72">
        <v>0</v>
      </c>
      <c r="U110" s="72">
        <v>0</v>
      </c>
    </row>
    <row r="111" spans="1:21" x14ac:dyDescent="0.3">
      <c r="A111" s="20" t="s">
        <v>26</v>
      </c>
      <c r="B111" s="72">
        <v>18000000</v>
      </c>
      <c r="C111" s="72">
        <v>0</v>
      </c>
      <c r="D111" s="72">
        <v>0</v>
      </c>
      <c r="E111" s="72">
        <v>18000000</v>
      </c>
      <c r="F111" s="72">
        <v>0</v>
      </c>
      <c r="G111" s="72">
        <v>18000000</v>
      </c>
      <c r="H111" s="72">
        <v>0</v>
      </c>
      <c r="I111" s="72">
        <v>0</v>
      </c>
      <c r="J111" s="72">
        <v>18000000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2">
        <v>0</v>
      </c>
      <c r="T111" s="72">
        <v>0</v>
      </c>
      <c r="U111" s="72">
        <v>0</v>
      </c>
    </row>
    <row r="112" spans="1:21" x14ac:dyDescent="0.3">
      <c r="A112" s="20" t="s">
        <v>79</v>
      </c>
      <c r="B112" s="72">
        <v>56250000</v>
      </c>
      <c r="C112" s="72">
        <v>0</v>
      </c>
      <c r="D112" s="72">
        <v>0</v>
      </c>
      <c r="E112" s="72">
        <v>56250000</v>
      </c>
      <c r="F112" s="72">
        <v>0</v>
      </c>
      <c r="G112" s="72">
        <v>56250000</v>
      </c>
      <c r="H112" s="72">
        <v>0</v>
      </c>
      <c r="I112" s="72">
        <v>24325799</v>
      </c>
      <c r="J112" s="72">
        <v>31924201</v>
      </c>
      <c r="K112" s="72">
        <v>0</v>
      </c>
      <c r="L112" s="72">
        <v>24040799</v>
      </c>
      <c r="M112" s="72">
        <v>285000</v>
      </c>
      <c r="N112" s="72">
        <v>42.739199999999997</v>
      </c>
      <c r="O112" s="72">
        <v>2496577</v>
      </c>
      <c r="P112" s="72">
        <v>3381577</v>
      </c>
      <c r="Q112" s="72">
        <v>20659222</v>
      </c>
      <c r="R112" s="72">
        <v>6.0117000000000003</v>
      </c>
      <c r="S112" s="72">
        <v>2496577</v>
      </c>
      <c r="T112" s="72">
        <v>3381577</v>
      </c>
      <c r="U112" s="72">
        <v>0</v>
      </c>
    </row>
    <row r="113" spans="1:21" x14ac:dyDescent="0.3">
      <c r="A113" s="20" t="s">
        <v>26</v>
      </c>
      <c r="B113" s="72">
        <v>56250000</v>
      </c>
      <c r="C113" s="72">
        <v>0</v>
      </c>
      <c r="D113" s="72">
        <v>0</v>
      </c>
      <c r="E113" s="72">
        <v>56250000</v>
      </c>
      <c r="F113" s="72">
        <v>0</v>
      </c>
      <c r="G113" s="72">
        <v>56250000</v>
      </c>
      <c r="H113" s="72">
        <v>0</v>
      </c>
      <c r="I113" s="72">
        <v>24325799</v>
      </c>
      <c r="J113" s="72">
        <v>31924201</v>
      </c>
      <c r="K113" s="72">
        <v>0</v>
      </c>
      <c r="L113" s="72">
        <v>24040799</v>
      </c>
      <c r="M113" s="72">
        <v>285000</v>
      </c>
      <c r="N113" s="72">
        <v>42.739199999999997</v>
      </c>
      <c r="O113" s="72">
        <v>2496577</v>
      </c>
      <c r="P113" s="72">
        <v>3381577</v>
      </c>
      <c r="Q113" s="72">
        <v>20659222</v>
      </c>
      <c r="R113" s="72">
        <v>6.0117000000000003</v>
      </c>
      <c r="S113" s="72">
        <v>2496577</v>
      </c>
      <c r="T113" s="72">
        <v>3381577</v>
      </c>
      <c r="U113" s="72">
        <v>0</v>
      </c>
    </row>
    <row r="114" spans="1:21" x14ac:dyDescent="0.3">
      <c r="A114" s="20" t="s">
        <v>80</v>
      </c>
      <c r="B114" s="72">
        <v>9009000</v>
      </c>
      <c r="C114" s="72">
        <v>0</v>
      </c>
      <c r="D114" s="72">
        <v>0</v>
      </c>
      <c r="E114" s="72">
        <v>9009000</v>
      </c>
      <c r="F114" s="72">
        <v>0</v>
      </c>
      <c r="G114" s="72">
        <v>9009000</v>
      </c>
      <c r="H114" s="72">
        <v>0</v>
      </c>
      <c r="I114" s="72">
        <v>0</v>
      </c>
      <c r="J114" s="72">
        <v>9009000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2">
        <v>0</v>
      </c>
      <c r="R114" s="72">
        <v>0</v>
      </c>
      <c r="S114" s="72">
        <v>0</v>
      </c>
      <c r="T114" s="72">
        <v>0</v>
      </c>
      <c r="U114" s="72">
        <v>0</v>
      </c>
    </row>
    <row r="115" spans="1:21" x14ac:dyDescent="0.3">
      <c r="A115" s="20" t="s">
        <v>26</v>
      </c>
      <c r="B115" s="72">
        <v>9009000</v>
      </c>
      <c r="C115" s="72">
        <v>0</v>
      </c>
      <c r="D115" s="72">
        <v>0</v>
      </c>
      <c r="E115" s="72">
        <v>9009000</v>
      </c>
      <c r="F115" s="72">
        <v>0</v>
      </c>
      <c r="G115" s="72">
        <v>9009000</v>
      </c>
      <c r="H115" s="72">
        <v>0</v>
      </c>
      <c r="I115" s="72">
        <v>0</v>
      </c>
      <c r="J115" s="72">
        <v>9009000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  <c r="Q115" s="72">
        <v>0</v>
      </c>
      <c r="R115" s="72">
        <v>0</v>
      </c>
      <c r="S115" s="72">
        <v>0</v>
      </c>
      <c r="T115" s="72">
        <v>0</v>
      </c>
      <c r="U115" s="72">
        <v>0</v>
      </c>
    </row>
    <row r="116" spans="1:21" x14ac:dyDescent="0.3">
      <c r="A116" s="20" t="s">
        <v>81</v>
      </c>
      <c r="B116" s="72">
        <v>5000000</v>
      </c>
      <c r="C116" s="72">
        <v>0</v>
      </c>
      <c r="D116" s="72">
        <v>0</v>
      </c>
      <c r="E116" s="72">
        <v>5000000</v>
      </c>
      <c r="F116" s="72">
        <v>0</v>
      </c>
      <c r="G116" s="72">
        <v>5000000</v>
      </c>
      <c r="H116" s="72">
        <v>0</v>
      </c>
      <c r="I116" s="72">
        <v>3074508</v>
      </c>
      <c r="J116" s="72">
        <v>1925492</v>
      </c>
      <c r="K116" s="72">
        <v>2424508</v>
      </c>
      <c r="L116" s="72">
        <v>2784508</v>
      </c>
      <c r="M116" s="72">
        <v>290000</v>
      </c>
      <c r="N116" s="72">
        <v>55.690199999999997</v>
      </c>
      <c r="O116" s="72">
        <v>0</v>
      </c>
      <c r="P116" s="72">
        <v>360000</v>
      </c>
      <c r="Q116" s="72">
        <v>2424508</v>
      </c>
      <c r="R116" s="72">
        <v>7.2</v>
      </c>
      <c r="S116" s="72">
        <v>0</v>
      </c>
      <c r="T116" s="72">
        <v>360000</v>
      </c>
      <c r="U116" s="72">
        <v>0</v>
      </c>
    </row>
    <row r="117" spans="1:21" x14ac:dyDescent="0.3">
      <c r="A117" s="20" t="s">
        <v>26</v>
      </c>
      <c r="B117" s="72">
        <v>5000000</v>
      </c>
      <c r="C117" s="72">
        <v>0</v>
      </c>
      <c r="D117" s="72">
        <v>0</v>
      </c>
      <c r="E117" s="72">
        <v>5000000</v>
      </c>
      <c r="F117" s="72">
        <v>0</v>
      </c>
      <c r="G117" s="72">
        <v>5000000</v>
      </c>
      <c r="H117" s="72">
        <v>0</v>
      </c>
      <c r="I117" s="72">
        <v>3074508</v>
      </c>
      <c r="J117" s="72">
        <v>1925492</v>
      </c>
      <c r="K117" s="72">
        <v>2424508</v>
      </c>
      <c r="L117" s="72">
        <v>2784508</v>
      </c>
      <c r="M117" s="72">
        <v>290000</v>
      </c>
      <c r="N117" s="72">
        <v>55.690199999999997</v>
      </c>
      <c r="O117" s="72">
        <v>0</v>
      </c>
      <c r="P117" s="72">
        <v>360000</v>
      </c>
      <c r="Q117" s="72">
        <v>2424508</v>
      </c>
      <c r="R117" s="72">
        <v>7.2</v>
      </c>
      <c r="S117" s="72">
        <v>0</v>
      </c>
      <c r="T117" s="72">
        <v>360000</v>
      </c>
      <c r="U117" s="72">
        <v>0</v>
      </c>
    </row>
    <row r="118" spans="1:21" x14ac:dyDescent="0.3">
      <c r="A118" s="20" t="s">
        <v>82</v>
      </c>
      <c r="B118" s="72">
        <v>1000000</v>
      </c>
      <c r="C118" s="72">
        <v>0</v>
      </c>
      <c r="D118" s="72">
        <v>0</v>
      </c>
      <c r="E118" s="72">
        <v>1000000</v>
      </c>
      <c r="F118" s="72">
        <v>0</v>
      </c>
      <c r="G118" s="72">
        <v>1000000</v>
      </c>
      <c r="H118" s="72">
        <v>0</v>
      </c>
      <c r="I118" s="72">
        <v>975000</v>
      </c>
      <c r="J118" s="72">
        <v>25000</v>
      </c>
      <c r="K118" s="72">
        <v>0</v>
      </c>
      <c r="L118" s="72">
        <v>325000</v>
      </c>
      <c r="M118" s="72">
        <v>650000</v>
      </c>
      <c r="N118" s="72">
        <v>32.5</v>
      </c>
      <c r="O118" s="72">
        <v>0</v>
      </c>
      <c r="P118" s="72">
        <v>325000</v>
      </c>
      <c r="Q118" s="72">
        <v>0</v>
      </c>
      <c r="R118" s="72">
        <v>32.5</v>
      </c>
      <c r="S118" s="72">
        <v>0</v>
      </c>
      <c r="T118" s="72">
        <v>325000</v>
      </c>
      <c r="U118" s="72">
        <v>0</v>
      </c>
    </row>
    <row r="119" spans="1:21" x14ac:dyDescent="0.3">
      <c r="A119" s="20" t="s">
        <v>26</v>
      </c>
      <c r="B119" s="72">
        <v>1000000</v>
      </c>
      <c r="C119" s="72">
        <v>0</v>
      </c>
      <c r="D119" s="72">
        <v>0</v>
      </c>
      <c r="E119" s="72">
        <v>1000000</v>
      </c>
      <c r="F119" s="72">
        <v>0</v>
      </c>
      <c r="G119" s="72">
        <v>1000000</v>
      </c>
      <c r="H119" s="72">
        <v>0</v>
      </c>
      <c r="I119" s="72">
        <v>975000</v>
      </c>
      <c r="J119" s="72">
        <v>25000</v>
      </c>
      <c r="K119" s="72">
        <v>0</v>
      </c>
      <c r="L119" s="72">
        <v>325000</v>
      </c>
      <c r="M119" s="72">
        <v>650000</v>
      </c>
      <c r="N119" s="72">
        <v>32.5</v>
      </c>
      <c r="O119" s="72">
        <v>0</v>
      </c>
      <c r="P119" s="72">
        <v>325000</v>
      </c>
      <c r="Q119" s="72">
        <v>0</v>
      </c>
      <c r="R119" s="72">
        <v>32.5</v>
      </c>
      <c r="S119" s="72">
        <v>0</v>
      </c>
      <c r="T119" s="72">
        <v>325000</v>
      </c>
      <c r="U119" s="72">
        <v>0</v>
      </c>
    </row>
    <row r="120" spans="1:21" x14ac:dyDescent="0.3">
      <c r="A120" s="20" t="s">
        <v>83</v>
      </c>
      <c r="B120" s="72">
        <v>4000000</v>
      </c>
      <c r="C120" s="72">
        <v>0</v>
      </c>
      <c r="D120" s="72">
        <v>0</v>
      </c>
      <c r="E120" s="72">
        <v>4000000</v>
      </c>
      <c r="F120" s="72">
        <v>0</v>
      </c>
      <c r="G120" s="72">
        <v>4000000</v>
      </c>
      <c r="H120" s="72">
        <v>0</v>
      </c>
      <c r="I120" s="72">
        <v>0</v>
      </c>
      <c r="J120" s="72">
        <v>4000000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  <c r="Q120" s="72">
        <v>0</v>
      </c>
      <c r="R120" s="72">
        <v>0</v>
      </c>
      <c r="S120" s="72">
        <v>0</v>
      </c>
      <c r="T120" s="72">
        <v>0</v>
      </c>
      <c r="U120" s="72">
        <v>0</v>
      </c>
    </row>
    <row r="121" spans="1:21" x14ac:dyDescent="0.3">
      <c r="A121" s="20" t="s">
        <v>26</v>
      </c>
      <c r="B121" s="72">
        <v>4000000</v>
      </c>
      <c r="C121" s="72">
        <v>0</v>
      </c>
      <c r="D121" s="72">
        <v>0</v>
      </c>
      <c r="E121" s="72">
        <v>4000000</v>
      </c>
      <c r="F121" s="72">
        <v>0</v>
      </c>
      <c r="G121" s="72">
        <v>4000000</v>
      </c>
      <c r="H121" s="72">
        <v>0</v>
      </c>
      <c r="I121" s="72">
        <v>0</v>
      </c>
      <c r="J121" s="72">
        <v>4000000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  <c r="Q121" s="72">
        <v>0</v>
      </c>
      <c r="R121" s="72">
        <v>0</v>
      </c>
      <c r="S121" s="72">
        <v>0</v>
      </c>
      <c r="T121" s="72">
        <v>0</v>
      </c>
      <c r="U121" s="72">
        <v>0</v>
      </c>
    </row>
    <row r="122" spans="1:21" x14ac:dyDescent="0.3">
      <c r="A122" s="20" t="s">
        <v>84</v>
      </c>
      <c r="B122" s="72">
        <v>10000000</v>
      </c>
      <c r="C122" s="72">
        <v>0</v>
      </c>
      <c r="D122" s="72">
        <v>0</v>
      </c>
      <c r="E122" s="72">
        <v>10000000</v>
      </c>
      <c r="F122" s="72">
        <v>0</v>
      </c>
      <c r="G122" s="72">
        <v>10000000</v>
      </c>
      <c r="H122" s="72">
        <v>0</v>
      </c>
      <c r="I122" s="72">
        <v>0</v>
      </c>
      <c r="J122" s="72">
        <v>10000000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  <c r="Q122" s="72">
        <v>0</v>
      </c>
      <c r="R122" s="72">
        <v>0</v>
      </c>
      <c r="S122" s="72">
        <v>0</v>
      </c>
      <c r="T122" s="72">
        <v>0</v>
      </c>
      <c r="U122" s="72">
        <v>0</v>
      </c>
    </row>
    <row r="123" spans="1:21" x14ac:dyDescent="0.3">
      <c r="A123" s="20" t="s">
        <v>26</v>
      </c>
      <c r="B123" s="72">
        <v>10000000</v>
      </c>
      <c r="C123" s="72">
        <v>0</v>
      </c>
      <c r="D123" s="72">
        <v>0</v>
      </c>
      <c r="E123" s="72">
        <v>10000000</v>
      </c>
      <c r="F123" s="72">
        <v>0</v>
      </c>
      <c r="G123" s="72">
        <v>10000000</v>
      </c>
      <c r="H123" s="72">
        <v>0</v>
      </c>
      <c r="I123" s="72">
        <v>0</v>
      </c>
      <c r="J123" s="72">
        <v>10000000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  <c r="Q123" s="72">
        <v>0</v>
      </c>
      <c r="R123" s="72">
        <v>0</v>
      </c>
      <c r="S123" s="72">
        <v>0</v>
      </c>
      <c r="T123" s="72">
        <v>0</v>
      </c>
      <c r="U123" s="72">
        <v>0</v>
      </c>
    </row>
    <row r="124" spans="1:21" x14ac:dyDescent="0.3">
      <c r="A124" s="20" t="s">
        <v>85</v>
      </c>
      <c r="B124" s="72">
        <v>12000000</v>
      </c>
      <c r="C124" s="72">
        <v>0</v>
      </c>
      <c r="D124" s="72">
        <v>0</v>
      </c>
      <c r="E124" s="72">
        <v>12000000</v>
      </c>
      <c r="F124" s="72">
        <v>0</v>
      </c>
      <c r="G124" s="72">
        <v>12000000</v>
      </c>
      <c r="H124" s="72">
        <v>0</v>
      </c>
      <c r="I124" s="72">
        <v>8282398</v>
      </c>
      <c r="J124" s="72">
        <v>3717602</v>
      </c>
      <c r="K124" s="72">
        <v>8282398</v>
      </c>
      <c r="L124" s="72">
        <v>8282398</v>
      </c>
      <c r="M124" s="72">
        <v>0</v>
      </c>
      <c r="N124" s="72">
        <v>69.02</v>
      </c>
      <c r="O124" s="72">
        <v>0</v>
      </c>
      <c r="P124" s="72">
        <v>0</v>
      </c>
      <c r="Q124" s="72">
        <v>8282398</v>
      </c>
      <c r="R124" s="72">
        <v>0</v>
      </c>
      <c r="S124" s="72">
        <v>0</v>
      </c>
      <c r="T124" s="72">
        <v>0</v>
      </c>
      <c r="U124" s="72">
        <v>0</v>
      </c>
    </row>
    <row r="125" spans="1:21" x14ac:dyDescent="0.3">
      <c r="A125" s="20" t="s">
        <v>26</v>
      </c>
      <c r="B125" s="72">
        <v>12000000</v>
      </c>
      <c r="C125" s="72">
        <v>0</v>
      </c>
      <c r="D125" s="72">
        <v>0</v>
      </c>
      <c r="E125" s="72">
        <v>12000000</v>
      </c>
      <c r="F125" s="72">
        <v>0</v>
      </c>
      <c r="G125" s="72">
        <v>12000000</v>
      </c>
      <c r="H125" s="72">
        <v>0</v>
      </c>
      <c r="I125" s="72">
        <v>8282398</v>
      </c>
      <c r="J125" s="72">
        <v>3717602</v>
      </c>
      <c r="K125" s="72">
        <v>8282398</v>
      </c>
      <c r="L125" s="72">
        <v>8282398</v>
      </c>
      <c r="M125" s="72">
        <v>0</v>
      </c>
      <c r="N125" s="72">
        <v>69.02</v>
      </c>
      <c r="O125" s="72">
        <v>0</v>
      </c>
      <c r="P125" s="72">
        <v>0</v>
      </c>
      <c r="Q125" s="72">
        <v>8282398</v>
      </c>
      <c r="R125" s="72">
        <v>0</v>
      </c>
      <c r="S125" s="72">
        <v>0</v>
      </c>
      <c r="T125" s="72">
        <v>0</v>
      </c>
      <c r="U125" s="72">
        <v>0</v>
      </c>
    </row>
    <row r="126" spans="1:21" x14ac:dyDescent="0.3">
      <c r="A126" s="20" t="s">
        <v>86</v>
      </c>
      <c r="B126" s="72">
        <v>7000000</v>
      </c>
      <c r="C126" s="72">
        <v>0</v>
      </c>
      <c r="D126" s="72">
        <v>0</v>
      </c>
      <c r="E126" s="72">
        <v>7000000</v>
      </c>
      <c r="F126" s="72">
        <v>0</v>
      </c>
      <c r="G126" s="72">
        <v>7000000</v>
      </c>
      <c r="H126" s="72">
        <v>0</v>
      </c>
      <c r="I126" s="72">
        <v>2783759</v>
      </c>
      <c r="J126" s="72">
        <v>4216241</v>
      </c>
      <c r="K126" s="72">
        <v>2783759</v>
      </c>
      <c r="L126" s="72">
        <v>2783759</v>
      </c>
      <c r="M126" s="72">
        <v>0</v>
      </c>
      <c r="N126" s="72">
        <v>39.768000000000001</v>
      </c>
      <c r="O126" s="72">
        <v>0</v>
      </c>
      <c r="P126" s="72">
        <v>0</v>
      </c>
      <c r="Q126" s="72">
        <v>2783759</v>
      </c>
      <c r="R126" s="72">
        <v>0</v>
      </c>
      <c r="S126" s="72">
        <v>0</v>
      </c>
      <c r="T126" s="72">
        <v>0</v>
      </c>
      <c r="U126" s="72">
        <v>0</v>
      </c>
    </row>
    <row r="127" spans="1:21" x14ac:dyDescent="0.3">
      <c r="A127" s="20" t="s">
        <v>26</v>
      </c>
      <c r="B127" s="72">
        <v>7000000</v>
      </c>
      <c r="C127" s="72">
        <v>0</v>
      </c>
      <c r="D127" s="72">
        <v>0</v>
      </c>
      <c r="E127" s="72">
        <v>7000000</v>
      </c>
      <c r="F127" s="72">
        <v>0</v>
      </c>
      <c r="G127" s="72">
        <v>7000000</v>
      </c>
      <c r="H127" s="72">
        <v>0</v>
      </c>
      <c r="I127" s="72">
        <v>2783759</v>
      </c>
      <c r="J127" s="72">
        <v>4216241</v>
      </c>
      <c r="K127" s="72">
        <v>2783759</v>
      </c>
      <c r="L127" s="72">
        <v>2783759</v>
      </c>
      <c r="M127" s="72">
        <v>0</v>
      </c>
      <c r="N127" s="72">
        <v>39.768000000000001</v>
      </c>
      <c r="O127" s="72">
        <v>0</v>
      </c>
      <c r="P127" s="72">
        <v>0</v>
      </c>
      <c r="Q127" s="72">
        <v>2783759</v>
      </c>
      <c r="R127" s="72">
        <v>0</v>
      </c>
      <c r="S127" s="72">
        <v>0</v>
      </c>
      <c r="T127" s="72">
        <v>0</v>
      </c>
      <c r="U127" s="72">
        <v>0</v>
      </c>
    </row>
    <row r="128" spans="1:21" x14ac:dyDescent="0.3">
      <c r="A128" s="20" t="s">
        <v>87</v>
      </c>
      <c r="B128" s="72">
        <v>3000000</v>
      </c>
      <c r="C128" s="72">
        <v>0</v>
      </c>
      <c r="D128" s="72">
        <v>0</v>
      </c>
      <c r="E128" s="72">
        <v>3000000</v>
      </c>
      <c r="F128" s="72">
        <v>0</v>
      </c>
      <c r="G128" s="72">
        <v>3000000</v>
      </c>
      <c r="H128" s="72">
        <v>0</v>
      </c>
      <c r="I128" s="72">
        <v>0</v>
      </c>
      <c r="J128" s="72">
        <v>3000000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  <c r="Q128" s="72">
        <v>0</v>
      </c>
      <c r="R128" s="72">
        <v>0</v>
      </c>
      <c r="S128" s="72">
        <v>0</v>
      </c>
      <c r="T128" s="72">
        <v>0</v>
      </c>
      <c r="U128" s="72">
        <v>0</v>
      </c>
    </row>
    <row r="129" spans="1:21" x14ac:dyDescent="0.3">
      <c r="A129" s="20" t="s">
        <v>26</v>
      </c>
      <c r="B129" s="72">
        <v>3000000</v>
      </c>
      <c r="C129" s="72">
        <v>0</v>
      </c>
      <c r="D129" s="72">
        <v>0</v>
      </c>
      <c r="E129" s="72">
        <v>3000000</v>
      </c>
      <c r="F129" s="72">
        <v>0</v>
      </c>
      <c r="G129" s="72">
        <v>3000000</v>
      </c>
      <c r="H129" s="72">
        <v>0</v>
      </c>
      <c r="I129" s="72">
        <v>0</v>
      </c>
      <c r="J129" s="72">
        <v>3000000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2">
        <v>0</v>
      </c>
      <c r="R129" s="72">
        <v>0</v>
      </c>
      <c r="S129" s="72">
        <v>0</v>
      </c>
      <c r="T129" s="72">
        <v>0</v>
      </c>
      <c r="U129" s="72">
        <v>0</v>
      </c>
    </row>
    <row r="130" spans="1:21" x14ac:dyDescent="0.3">
      <c r="A130" s="20" t="s">
        <v>88</v>
      </c>
      <c r="B130" s="72">
        <v>3300000</v>
      </c>
      <c r="C130" s="72">
        <v>0</v>
      </c>
      <c r="D130" s="72">
        <v>0</v>
      </c>
      <c r="E130" s="72">
        <v>3300000</v>
      </c>
      <c r="F130" s="72">
        <v>0</v>
      </c>
      <c r="G130" s="72">
        <v>3300000</v>
      </c>
      <c r="H130" s="72">
        <v>0</v>
      </c>
      <c r="I130" s="72">
        <v>0</v>
      </c>
      <c r="J130" s="72">
        <v>3300000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  <c r="Q130" s="72">
        <v>0</v>
      </c>
      <c r="R130" s="72">
        <v>0</v>
      </c>
      <c r="S130" s="72">
        <v>0</v>
      </c>
      <c r="T130" s="72">
        <v>0</v>
      </c>
      <c r="U130" s="72">
        <v>0</v>
      </c>
    </row>
    <row r="131" spans="1:21" x14ac:dyDescent="0.3">
      <c r="A131" s="20" t="s">
        <v>26</v>
      </c>
      <c r="B131" s="72">
        <v>3300000</v>
      </c>
      <c r="C131" s="72">
        <v>0</v>
      </c>
      <c r="D131" s="72">
        <v>0</v>
      </c>
      <c r="E131" s="72">
        <v>3300000</v>
      </c>
      <c r="F131" s="72">
        <v>0</v>
      </c>
      <c r="G131" s="72">
        <v>3300000</v>
      </c>
      <c r="H131" s="72">
        <v>0</v>
      </c>
      <c r="I131" s="72">
        <v>0</v>
      </c>
      <c r="J131" s="72">
        <v>3300000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  <c r="Q131" s="72">
        <v>0</v>
      </c>
      <c r="R131" s="72">
        <v>0</v>
      </c>
      <c r="S131" s="72">
        <v>0</v>
      </c>
      <c r="T131" s="72">
        <v>0</v>
      </c>
      <c r="U131" s="72">
        <v>0</v>
      </c>
    </row>
    <row r="132" spans="1:21" x14ac:dyDescent="0.3">
      <c r="A132" s="20" t="s">
        <v>89</v>
      </c>
      <c r="B132" s="72">
        <v>1500000</v>
      </c>
      <c r="C132" s="72">
        <v>0</v>
      </c>
      <c r="D132" s="72">
        <v>0</v>
      </c>
      <c r="E132" s="72">
        <v>1500000</v>
      </c>
      <c r="F132" s="72">
        <v>0</v>
      </c>
      <c r="G132" s="72">
        <v>1500000</v>
      </c>
      <c r="H132" s="72">
        <v>0</v>
      </c>
      <c r="I132" s="72">
        <v>0</v>
      </c>
      <c r="J132" s="72">
        <v>1500000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  <c r="Q132" s="72">
        <v>0</v>
      </c>
      <c r="R132" s="72">
        <v>0</v>
      </c>
      <c r="S132" s="72">
        <v>0</v>
      </c>
      <c r="T132" s="72">
        <v>0</v>
      </c>
      <c r="U132" s="72">
        <v>0</v>
      </c>
    </row>
    <row r="133" spans="1:21" x14ac:dyDescent="0.3">
      <c r="A133" s="20" t="s">
        <v>26</v>
      </c>
      <c r="B133" s="72">
        <v>1500000</v>
      </c>
      <c r="C133" s="72">
        <v>0</v>
      </c>
      <c r="D133" s="72">
        <v>0</v>
      </c>
      <c r="E133" s="72">
        <v>1500000</v>
      </c>
      <c r="F133" s="72">
        <v>0</v>
      </c>
      <c r="G133" s="72">
        <v>1500000</v>
      </c>
      <c r="H133" s="72">
        <v>0</v>
      </c>
      <c r="I133" s="72">
        <v>0</v>
      </c>
      <c r="J133" s="72">
        <v>1500000</v>
      </c>
      <c r="K133" s="72">
        <v>0</v>
      </c>
      <c r="L133" s="72">
        <v>0</v>
      </c>
      <c r="M133" s="72">
        <v>0</v>
      </c>
      <c r="N133" s="72">
        <v>0</v>
      </c>
      <c r="O133" s="72">
        <v>0</v>
      </c>
      <c r="P133" s="72">
        <v>0</v>
      </c>
      <c r="Q133" s="72">
        <v>0</v>
      </c>
      <c r="R133" s="72">
        <v>0</v>
      </c>
      <c r="S133" s="72">
        <v>0</v>
      </c>
      <c r="T133" s="72">
        <v>0</v>
      </c>
      <c r="U133" s="72">
        <v>0</v>
      </c>
    </row>
    <row r="134" spans="1:21" x14ac:dyDescent="0.3">
      <c r="A134" s="20" t="s">
        <v>90</v>
      </c>
      <c r="B134" s="72">
        <v>5400000</v>
      </c>
      <c r="C134" s="72">
        <v>0</v>
      </c>
      <c r="D134" s="72">
        <v>0</v>
      </c>
      <c r="E134" s="72">
        <v>5400000</v>
      </c>
      <c r="F134" s="72">
        <v>0</v>
      </c>
      <c r="G134" s="72">
        <v>5400000</v>
      </c>
      <c r="H134" s="72">
        <v>0</v>
      </c>
      <c r="I134" s="72">
        <v>0</v>
      </c>
      <c r="J134" s="72">
        <v>5400000</v>
      </c>
      <c r="K134" s="72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0</v>
      </c>
      <c r="R134" s="72">
        <v>0</v>
      </c>
      <c r="S134" s="72">
        <v>0</v>
      </c>
      <c r="T134" s="72">
        <v>0</v>
      </c>
      <c r="U134" s="72">
        <v>0</v>
      </c>
    </row>
    <row r="135" spans="1:21" x14ac:dyDescent="0.3">
      <c r="A135" s="20" t="s">
        <v>26</v>
      </c>
      <c r="B135" s="72">
        <v>5400000</v>
      </c>
      <c r="C135" s="72">
        <v>0</v>
      </c>
      <c r="D135" s="72">
        <v>0</v>
      </c>
      <c r="E135" s="72">
        <v>5400000</v>
      </c>
      <c r="F135" s="72">
        <v>0</v>
      </c>
      <c r="G135" s="72">
        <v>5400000</v>
      </c>
      <c r="H135" s="72">
        <v>0</v>
      </c>
      <c r="I135" s="72">
        <v>0</v>
      </c>
      <c r="J135" s="72">
        <v>5400000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  <c r="Q135" s="72">
        <v>0</v>
      </c>
      <c r="R135" s="72">
        <v>0</v>
      </c>
      <c r="S135" s="72">
        <v>0</v>
      </c>
      <c r="T135" s="72">
        <v>0</v>
      </c>
      <c r="U135" s="72">
        <v>0</v>
      </c>
    </row>
    <row r="136" spans="1:21" x14ac:dyDescent="0.3">
      <c r="A136" s="20" t="s">
        <v>91</v>
      </c>
      <c r="B136" s="72">
        <v>2000000</v>
      </c>
      <c r="C136" s="72">
        <v>0</v>
      </c>
      <c r="D136" s="72">
        <v>0</v>
      </c>
      <c r="E136" s="72">
        <v>2000000</v>
      </c>
      <c r="F136" s="72">
        <v>0</v>
      </c>
      <c r="G136" s="72">
        <v>2000000</v>
      </c>
      <c r="H136" s="72">
        <v>0</v>
      </c>
      <c r="I136" s="72">
        <v>0</v>
      </c>
      <c r="J136" s="72">
        <v>2000000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  <c r="Q136" s="72">
        <v>0</v>
      </c>
      <c r="R136" s="72">
        <v>0</v>
      </c>
      <c r="S136" s="72">
        <v>0</v>
      </c>
      <c r="T136" s="72">
        <v>0</v>
      </c>
      <c r="U136" s="72">
        <v>0</v>
      </c>
    </row>
    <row r="137" spans="1:21" x14ac:dyDescent="0.3">
      <c r="A137" s="20" t="s">
        <v>26</v>
      </c>
      <c r="B137" s="72">
        <v>2000000</v>
      </c>
      <c r="C137" s="72">
        <v>0</v>
      </c>
      <c r="D137" s="72">
        <v>0</v>
      </c>
      <c r="E137" s="72">
        <v>2000000</v>
      </c>
      <c r="F137" s="72">
        <v>0</v>
      </c>
      <c r="G137" s="72">
        <v>2000000</v>
      </c>
      <c r="H137" s="72">
        <v>0</v>
      </c>
      <c r="I137" s="72">
        <v>0</v>
      </c>
      <c r="J137" s="72">
        <v>2000000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0</v>
      </c>
      <c r="R137" s="72">
        <v>0</v>
      </c>
      <c r="S137" s="72">
        <v>0</v>
      </c>
      <c r="T137" s="72">
        <v>0</v>
      </c>
      <c r="U137" s="72">
        <v>0</v>
      </c>
    </row>
    <row r="138" spans="1:21" x14ac:dyDescent="0.3">
      <c r="A138" s="20" t="s">
        <v>92</v>
      </c>
      <c r="B138" s="72">
        <v>1648000</v>
      </c>
      <c r="C138" s="72">
        <v>0</v>
      </c>
      <c r="D138" s="72">
        <v>0</v>
      </c>
      <c r="E138" s="72">
        <v>1648000</v>
      </c>
      <c r="F138" s="72">
        <v>0</v>
      </c>
      <c r="G138" s="72">
        <v>1648000</v>
      </c>
      <c r="H138" s="72">
        <v>0</v>
      </c>
      <c r="I138" s="72">
        <v>0</v>
      </c>
      <c r="J138" s="72">
        <v>1648000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  <c r="Q138" s="72">
        <v>0</v>
      </c>
      <c r="R138" s="72">
        <v>0</v>
      </c>
      <c r="S138" s="72">
        <v>0</v>
      </c>
      <c r="T138" s="72">
        <v>0</v>
      </c>
      <c r="U138" s="72">
        <v>0</v>
      </c>
    </row>
    <row r="139" spans="1:21" x14ac:dyDescent="0.3">
      <c r="A139" s="20" t="s">
        <v>26</v>
      </c>
      <c r="B139" s="72">
        <v>1648000</v>
      </c>
      <c r="C139" s="72">
        <v>0</v>
      </c>
      <c r="D139" s="72">
        <v>0</v>
      </c>
      <c r="E139" s="72">
        <v>1648000</v>
      </c>
      <c r="F139" s="72">
        <v>0</v>
      </c>
      <c r="G139" s="72">
        <v>1648000</v>
      </c>
      <c r="H139" s="72">
        <v>0</v>
      </c>
      <c r="I139" s="72">
        <v>0</v>
      </c>
      <c r="J139" s="72">
        <v>1648000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</row>
    <row r="140" spans="1:21" x14ac:dyDescent="0.3">
      <c r="A140" s="20" t="s">
        <v>93</v>
      </c>
      <c r="B140" s="72">
        <v>0</v>
      </c>
      <c r="C140" s="72">
        <v>0</v>
      </c>
      <c r="D140" s="72">
        <v>520000</v>
      </c>
      <c r="E140" s="72">
        <v>520000</v>
      </c>
      <c r="F140" s="72">
        <v>0</v>
      </c>
      <c r="G140" s="72">
        <v>520000</v>
      </c>
      <c r="H140" s="72">
        <v>0</v>
      </c>
      <c r="I140" s="72">
        <v>520000</v>
      </c>
      <c r="J140" s="72">
        <v>0</v>
      </c>
      <c r="K140" s="72">
        <v>0</v>
      </c>
      <c r="L140" s="72">
        <v>457650</v>
      </c>
      <c r="M140" s="72">
        <v>62350</v>
      </c>
      <c r="N140" s="72">
        <v>88.009600000000006</v>
      </c>
      <c r="O140" s="72">
        <v>0</v>
      </c>
      <c r="P140" s="72">
        <v>0</v>
      </c>
      <c r="Q140" s="72">
        <v>457650</v>
      </c>
      <c r="R140" s="72">
        <v>0</v>
      </c>
      <c r="S140" s="72">
        <v>0</v>
      </c>
      <c r="T140" s="72">
        <v>0</v>
      </c>
      <c r="U140" s="72">
        <v>0</v>
      </c>
    </row>
    <row r="141" spans="1:21" x14ac:dyDescent="0.3">
      <c r="A141" s="20" t="s">
        <v>26</v>
      </c>
      <c r="B141" s="72">
        <v>0</v>
      </c>
      <c r="C141" s="72">
        <v>0</v>
      </c>
      <c r="D141" s="72">
        <v>520000</v>
      </c>
      <c r="E141" s="72">
        <v>520000</v>
      </c>
      <c r="F141" s="72">
        <v>0</v>
      </c>
      <c r="G141" s="72">
        <v>520000</v>
      </c>
      <c r="H141" s="72">
        <v>0</v>
      </c>
      <c r="I141" s="72">
        <v>520000</v>
      </c>
      <c r="J141" s="72">
        <v>0</v>
      </c>
      <c r="K141" s="72">
        <v>0</v>
      </c>
      <c r="L141" s="72">
        <v>457650</v>
      </c>
      <c r="M141" s="72">
        <v>62350</v>
      </c>
      <c r="N141" s="72">
        <v>88.009600000000006</v>
      </c>
      <c r="O141" s="72">
        <v>0</v>
      </c>
      <c r="P141" s="72">
        <v>0</v>
      </c>
      <c r="Q141" s="72">
        <v>457650</v>
      </c>
      <c r="R141" s="72">
        <v>0</v>
      </c>
      <c r="S141" s="72">
        <v>0</v>
      </c>
      <c r="T141" s="72">
        <v>0</v>
      </c>
      <c r="U141" s="72">
        <v>0</v>
      </c>
    </row>
    <row r="142" spans="1:21" x14ac:dyDescent="0.3">
      <c r="A142" s="20" t="s">
        <v>94</v>
      </c>
      <c r="B142" s="72">
        <v>100000000</v>
      </c>
      <c r="C142" s="72">
        <v>0</v>
      </c>
      <c r="D142" s="72">
        <v>0</v>
      </c>
      <c r="E142" s="72">
        <v>100000000</v>
      </c>
      <c r="F142" s="72">
        <v>0</v>
      </c>
      <c r="G142" s="72">
        <v>100000000</v>
      </c>
      <c r="H142" s="72">
        <v>0</v>
      </c>
      <c r="I142" s="72">
        <v>0</v>
      </c>
      <c r="J142" s="72">
        <v>100000000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  <c r="Q142" s="72">
        <v>0</v>
      </c>
      <c r="R142" s="72">
        <v>0</v>
      </c>
      <c r="S142" s="72">
        <v>0</v>
      </c>
      <c r="T142" s="72">
        <v>0</v>
      </c>
      <c r="U142" s="72">
        <v>0</v>
      </c>
    </row>
    <row r="143" spans="1:21" x14ac:dyDescent="0.3">
      <c r="A143" s="20" t="s">
        <v>26</v>
      </c>
      <c r="B143" s="72">
        <v>100000000</v>
      </c>
      <c r="C143" s="72">
        <v>0</v>
      </c>
      <c r="D143" s="72">
        <v>0</v>
      </c>
      <c r="E143" s="72">
        <v>100000000</v>
      </c>
      <c r="F143" s="72">
        <v>0</v>
      </c>
      <c r="G143" s="72">
        <v>100000000</v>
      </c>
      <c r="H143" s="72">
        <v>0</v>
      </c>
      <c r="I143" s="72">
        <v>0</v>
      </c>
      <c r="J143" s="72">
        <v>100000000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  <c r="Q143" s="72">
        <v>0</v>
      </c>
      <c r="R143" s="72">
        <v>0</v>
      </c>
      <c r="S143" s="72">
        <v>0</v>
      </c>
      <c r="T143" s="72">
        <v>0</v>
      </c>
      <c r="U143" s="72">
        <v>0</v>
      </c>
    </row>
    <row r="144" spans="1:21" x14ac:dyDescent="0.3">
      <c r="A144" s="20" t="s">
        <v>95</v>
      </c>
      <c r="B144" s="72">
        <v>1800000</v>
      </c>
      <c r="C144" s="72">
        <v>0</v>
      </c>
      <c r="D144" s="72">
        <v>0</v>
      </c>
      <c r="E144" s="72">
        <v>1800000</v>
      </c>
      <c r="F144" s="72">
        <v>0</v>
      </c>
      <c r="G144" s="72">
        <v>1800000</v>
      </c>
      <c r="H144" s="72">
        <v>0</v>
      </c>
      <c r="I144" s="72">
        <v>0</v>
      </c>
      <c r="J144" s="72">
        <v>1800000</v>
      </c>
      <c r="K144" s="72">
        <v>0</v>
      </c>
      <c r="L144" s="72">
        <v>0</v>
      </c>
      <c r="M144" s="72">
        <v>0</v>
      </c>
      <c r="N144" s="72">
        <v>0</v>
      </c>
      <c r="O144" s="72">
        <v>0</v>
      </c>
      <c r="P144" s="72">
        <v>0</v>
      </c>
      <c r="Q144" s="72">
        <v>0</v>
      </c>
      <c r="R144" s="72">
        <v>0</v>
      </c>
      <c r="S144" s="72">
        <v>0</v>
      </c>
      <c r="T144" s="72">
        <v>0</v>
      </c>
      <c r="U144" s="72">
        <v>0</v>
      </c>
    </row>
    <row r="145" spans="1:21" x14ac:dyDescent="0.3">
      <c r="A145" s="20" t="s">
        <v>26</v>
      </c>
      <c r="B145" s="72">
        <v>1800000</v>
      </c>
      <c r="C145" s="72">
        <v>0</v>
      </c>
      <c r="D145" s="72">
        <v>0</v>
      </c>
      <c r="E145" s="72">
        <v>1800000</v>
      </c>
      <c r="F145" s="72">
        <v>0</v>
      </c>
      <c r="G145" s="72">
        <v>1800000</v>
      </c>
      <c r="H145" s="72">
        <v>0</v>
      </c>
      <c r="I145" s="72">
        <v>0</v>
      </c>
      <c r="J145" s="72">
        <v>1800000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  <c r="Q145" s="72">
        <v>0</v>
      </c>
      <c r="R145" s="72">
        <v>0</v>
      </c>
      <c r="S145" s="72">
        <v>0</v>
      </c>
      <c r="T145" s="72">
        <v>0</v>
      </c>
      <c r="U145" s="72">
        <v>0</v>
      </c>
    </row>
    <row r="146" spans="1:21" x14ac:dyDescent="0.3">
      <c r="A146" s="20" t="s">
        <v>96</v>
      </c>
      <c r="B146" s="72">
        <v>1000000</v>
      </c>
      <c r="C146" s="72">
        <v>0</v>
      </c>
      <c r="D146" s="72">
        <v>0</v>
      </c>
      <c r="E146" s="72">
        <v>1000000</v>
      </c>
      <c r="F146" s="72">
        <v>0</v>
      </c>
      <c r="G146" s="72">
        <v>1000000</v>
      </c>
      <c r="H146" s="72">
        <v>0</v>
      </c>
      <c r="I146" s="72">
        <v>0</v>
      </c>
      <c r="J146" s="72">
        <v>1000000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  <c r="R146" s="72">
        <v>0</v>
      </c>
      <c r="S146" s="72">
        <v>0</v>
      </c>
      <c r="T146" s="72">
        <v>0</v>
      </c>
      <c r="U146" s="72">
        <v>0</v>
      </c>
    </row>
    <row r="147" spans="1:21" x14ac:dyDescent="0.3">
      <c r="A147" s="20" t="s">
        <v>26</v>
      </c>
      <c r="B147" s="72">
        <v>1000000</v>
      </c>
      <c r="C147" s="72">
        <v>0</v>
      </c>
      <c r="D147" s="72">
        <v>0</v>
      </c>
      <c r="E147" s="72">
        <v>1000000</v>
      </c>
      <c r="F147" s="72">
        <v>0</v>
      </c>
      <c r="G147" s="72">
        <v>1000000</v>
      </c>
      <c r="H147" s="72">
        <v>0</v>
      </c>
      <c r="I147" s="72">
        <v>0</v>
      </c>
      <c r="J147" s="72">
        <v>1000000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</row>
    <row r="148" spans="1:21" x14ac:dyDescent="0.3">
      <c r="A148" s="20" t="s">
        <v>97</v>
      </c>
      <c r="B148" s="72">
        <v>1200000</v>
      </c>
      <c r="C148" s="72">
        <v>0</v>
      </c>
      <c r="D148" s="72">
        <v>0</v>
      </c>
      <c r="E148" s="72">
        <v>1200000</v>
      </c>
      <c r="F148" s="72">
        <v>0</v>
      </c>
      <c r="G148" s="72">
        <v>1200000</v>
      </c>
      <c r="H148" s="72">
        <v>0</v>
      </c>
      <c r="I148" s="72">
        <v>0</v>
      </c>
      <c r="J148" s="72">
        <v>1200000</v>
      </c>
      <c r="K148" s="72">
        <v>0</v>
      </c>
      <c r="L148" s="72">
        <v>0</v>
      </c>
      <c r="M148" s="72">
        <v>0</v>
      </c>
      <c r="N148" s="72">
        <v>0</v>
      </c>
      <c r="O148" s="72">
        <v>0</v>
      </c>
      <c r="P148" s="72">
        <v>0</v>
      </c>
      <c r="Q148" s="72">
        <v>0</v>
      </c>
      <c r="R148" s="72">
        <v>0</v>
      </c>
      <c r="S148" s="72">
        <v>0</v>
      </c>
      <c r="T148" s="72">
        <v>0</v>
      </c>
      <c r="U148" s="72">
        <v>0</v>
      </c>
    </row>
    <row r="149" spans="1:21" x14ac:dyDescent="0.3">
      <c r="A149" s="20" t="s">
        <v>26</v>
      </c>
      <c r="B149" s="72">
        <v>1200000</v>
      </c>
      <c r="C149" s="72">
        <v>0</v>
      </c>
      <c r="D149" s="72">
        <v>0</v>
      </c>
      <c r="E149" s="72">
        <v>1200000</v>
      </c>
      <c r="F149" s="72">
        <v>0</v>
      </c>
      <c r="G149" s="72">
        <v>1200000</v>
      </c>
      <c r="H149" s="72">
        <v>0</v>
      </c>
      <c r="I149" s="72">
        <v>0</v>
      </c>
      <c r="J149" s="72">
        <v>1200000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  <c r="Q149" s="72">
        <v>0</v>
      </c>
      <c r="R149" s="72">
        <v>0</v>
      </c>
      <c r="S149" s="72">
        <v>0</v>
      </c>
      <c r="T149" s="72">
        <v>0</v>
      </c>
      <c r="U149" s="72">
        <v>0</v>
      </c>
    </row>
    <row r="150" spans="1:21" x14ac:dyDescent="0.3">
      <c r="A150" s="20" t="s">
        <v>98</v>
      </c>
      <c r="B150" s="72">
        <v>1300000</v>
      </c>
      <c r="C150" s="72">
        <v>0</v>
      </c>
      <c r="D150" s="72">
        <v>0</v>
      </c>
      <c r="E150" s="72">
        <v>1300000</v>
      </c>
      <c r="F150" s="72">
        <v>0</v>
      </c>
      <c r="G150" s="72">
        <v>1300000</v>
      </c>
      <c r="H150" s="72">
        <v>0</v>
      </c>
      <c r="I150" s="72">
        <v>0</v>
      </c>
      <c r="J150" s="72">
        <v>1300000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  <c r="Q150" s="72">
        <v>0</v>
      </c>
      <c r="R150" s="72">
        <v>0</v>
      </c>
      <c r="S150" s="72">
        <v>0</v>
      </c>
      <c r="T150" s="72">
        <v>0</v>
      </c>
      <c r="U150" s="72">
        <v>0</v>
      </c>
    </row>
    <row r="151" spans="1:21" x14ac:dyDescent="0.3">
      <c r="A151" s="20" t="s">
        <v>26</v>
      </c>
      <c r="B151" s="72">
        <v>1300000</v>
      </c>
      <c r="C151" s="72">
        <v>0</v>
      </c>
      <c r="D151" s="72">
        <v>0</v>
      </c>
      <c r="E151" s="72">
        <v>1300000</v>
      </c>
      <c r="F151" s="72">
        <v>0</v>
      </c>
      <c r="G151" s="72">
        <v>1300000</v>
      </c>
      <c r="H151" s="72">
        <v>0</v>
      </c>
      <c r="I151" s="72">
        <v>0</v>
      </c>
      <c r="J151" s="72">
        <v>1300000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</row>
    <row r="152" spans="1:21" x14ac:dyDescent="0.3">
      <c r="A152" s="20" t="s">
        <v>99</v>
      </c>
      <c r="B152" s="72">
        <v>25000000</v>
      </c>
      <c r="C152" s="72">
        <v>0</v>
      </c>
      <c r="D152" s="72">
        <v>-4170000</v>
      </c>
      <c r="E152" s="72">
        <v>20830000</v>
      </c>
      <c r="F152" s="72">
        <v>0</v>
      </c>
      <c r="G152" s="72">
        <v>20830000</v>
      </c>
      <c r="H152" s="72">
        <v>0</v>
      </c>
      <c r="I152" s="72">
        <v>6500000</v>
      </c>
      <c r="J152" s="72">
        <v>14330000</v>
      </c>
      <c r="K152" s="72">
        <v>0</v>
      </c>
      <c r="L152" s="72">
        <v>5663676</v>
      </c>
      <c r="M152" s="72">
        <v>836324</v>
      </c>
      <c r="N152" s="72">
        <v>27.19</v>
      </c>
      <c r="O152" s="72">
        <v>0</v>
      </c>
      <c r="P152" s="72">
        <v>2600000</v>
      </c>
      <c r="Q152" s="72">
        <v>3063676</v>
      </c>
      <c r="R152" s="72">
        <v>12.481999999999999</v>
      </c>
      <c r="S152" s="72">
        <v>0</v>
      </c>
      <c r="T152" s="72">
        <v>2600000</v>
      </c>
      <c r="U152" s="72">
        <v>0</v>
      </c>
    </row>
    <row r="153" spans="1:21" x14ac:dyDescent="0.3">
      <c r="A153" s="20" t="s">
        <v>26</v>
      </c>
      <c r="B153" s="72">
        <v>25000000</v>
      </c>
      <c r="C153" s="72">
        <v>0</v>
      </c>
      <c r="D153" s="72">
        <v>-4170000</v>
      </c>
      <c r="E153" s="72">
        <v>20830000</v>
      </c>
      <c r="F153" s="72">
        <v>0</v>
      </c>
      <c r="G153" s="72">
        <v>20830000</v>
      </c>
      <c r="H153" s="72">
        <v>0</v>
      </c>
      <c r="I153" s="72">
        <v>6500000</v>
      </c>
      <c r="J153" s="72">
        <v>14330000</v>
      </c>
      <c r="K153" s="72">
        <v>0</v>
      </c>
      <c r="L153" s="72">
        <v>5663676</v>
      </c>
      <c r="M153" s="72">
        <v>836324</v>
      </c>
      <c r="N153" s="72">
        <v>27.19</v>
      </c>
      <c r="O153" s="72">
        <v>0</v>
      </c>
      <c r="P153" s="72">
        <v>2600000</v>
      </c>
      <c r="Q153" s="72">
        <v>3063676</v>
      </c>
      <c r="R153" s="72">
        <v>12.481999999999999</v>
      </c>
      <c r="S153" s="72">
        <v>0</v>
      </c>
      <c r="T153" s="72">
        <v>2600000</v>
      </c>
      <c r="U153" s="72">
        <v>0</v>
      </c>
    </row>
    <row r="154" spans="1:21" x14ac:dyDescent="0.3">
      <c r="A154" s="20" t="s">
        <v>100</v>
      </c>
      <c r="B154" s="72">
        <v>2500000</v>
      </c>
      <c r="C154" s="72">
        <v>0</v>
      </c>
      <c r="D154" s="72">
        <v>0</v>
      </c>
      <c r="E154" s="72">
        <v>2500000</v>
      </c>
      <c r="F154" s="72">
        <v>0</v>
      </c>
      <c r="G154" s="72">
        <v>2500000</v>
      </c>
      <c r="H154" s="72">
        <v>0</v>
      </c>
      <c r="I154" s="72">
        <v>780000</v>
      </c>
      <c r="J154" s="72">
        <v>1720000</v>
      </c>
      <c r="K154" s="72">
        <v>0</v>
      </c>
      <c r="L154" s="72">
        <v>585000</v>
      </c>
      <c r="M154" s="72">
        <v>195000</v>
      </c>
      <c r="N154" s="72">
        <v>23.4</v>
      </c>
      <c r="O154" s="72">
        <v>0</v>
      </c>
      <c r="P154" s="72">
        <v>585000</v>
      </c>
      <c r="Q154" s="72">
        <v>0</v>
      </c>
      <c r="R154" s="72">
        <v>23.4</v>
      </c>
      <c r="S154" s="72">
        <v>0</v>
      </c>
      <c r="T154" s="72">
        <v>585000</v>
      </c>
      <c r="U154" s="72">
        <v>0</v>
      </c>
    </row>
    <row r="155" spans="1:21" x14ac:dyDescent="0.3">
      <c r="A155" s="20" t="s">
        <v>26</v>
      </c>
      <c r="B155" s="72">
        <v>2500000</v>
      </c>
      <c r="C155" s="72">
        <v>0</v>
      </c>
      <c r="D155" s="72">
        <v>0</v>
      </c>
      <c r="E155" s="72">
        <v>2500000</v>
      </c>
      <c r="F155" s="72">
        <v>0</v>
      </c>
      <c r="G155" s="72">
        <v>2500000</v>
      </c>
      <c r="H155" s="72">
        <v>0</v>
      </c>
      <c r="I155" s="72">
        <v>780000</v>
      </c>
      <c r="J155" s="72">
        <v>1720000</v>
      </c>
      <c r="K155" s="72">
        <v>0</v>
      </c>
      <c r="L155" s="72">
        <v>585000</v>
      </c>
      <c r="M155" s="72">
        <v>195000</v>
      </c>
      <c r="N155" s="72">
        <v>23.4</v>
      </c>
      <c r="O155" s="72">
        <v>0</v>
      </c>
      <c r="P155" s="72">
        <v>585000</v>
      </c>
      <c r="Q155" s="72">
        <v>0</v>
      </c>
      <c r="R155" s="72">
        <v>23.4</v>
      </c>
      <c r="S155" s="72">
        <v>0</v>
      </c>
      <c r="T155" s="72">
        <v>585000</v>
      </c>
      <c r="U155" s="72">
        <v>0</v>
      </c>
    </row>
    <row r="156" spans="1:21" x14ac:dyDescent="0.3">
      <c r="A156" s="20" t="s">
        <v>101</v>
      </c>
      <c r="B156" s="72">
        <v>0</v>
      </c>
      <c r="C156" s="72">
        <v>0</v>
      </c>
      <c r="D156" s="72">
        <v>650000</v>
      </c>
      <c r="E156" s="72">
        <v>650000</v>
      </c>
      <c r="F156" s="72">
        <v>0</v>
      </c>
      <c r="G156" s="72">
        <v>650000</v>
      </c>
      <c r="H156" s="72">
        <v>0</v>
      </c>
      <c r="I156" s="72">
        <v>650000</v>
      </c>
      <c r="J156" s="72">
        <v>0</v>
      </c>
      <c r="K156" s="72">
        <v>0</v>
      </c>
      <c r="L156" s="72">
        <v>628478</v>
      </c>
      <c r="M156" s="72">
        <v>21522</v>
      </c>
      <c r="N156" s="72">
        <v>96.688900000000004</v>
      </c>
      <c r="O156" s="72">
        <v>0</v>
      </c>
      <c r="P156" s="72">
        <v>0</v>
      </c>
      <c r="Q156" s="72">
        <v>628478</v>
      </c>
      <c r="R156" s="72">
        <v>0</v>
      </c>
      <c r="S156" s="72">
        <v>0</v>
      </c>
      <c r="T156" s="72">
        <v>0</v>
      </c>
      <c r="U156" s="72">
        <v>0</v>
      </c>
    </row>
    <row r="157" spans="1:21" x14ac:dyDescent="0.3">
      <c r="A157" s="20" t="s">
        <v>26</v>
      </c>
      <c r="B157" s="72">
        <v>0</v>
      </c>
      <c r="C157" s="72">
        <v>0</v>
      </c>
      <c r="D157" s="72">
        <v>650000</v>
      </c>
      <c r="E157" s="72">
        <v>650000</v>
      </c>
      <c r="F157" s="72">
        <v>0</v>
      </c>
      <c r="G157" s="72">
        <v>650000</v>
      </c>
      <c r="H157" s="72">
        <v>0</v>
      </c>
      <c r="I157" s="72">
        <v>650000</v>
      </c>
      <c r="J157" s="72">
        <v>0</v>
      </c>
      <c r="K157" s="72">
        <v>0</v>
      </c>
      <c r="L157" s="72">
        <v>628478</v>
      </c>
      <c r="M157" s="72">
        <v>21522</v>
      </c>
      <c r="N157" s="72">
        <v>96.688900000000004</v>
      </c>
      <c r="O157" s="72">
        <v>0</v>
      </c>
      <c r="P157" s="72">
        <v>0</v>
      </c>
      <c r="Q157" s="72">
        <v>628478</v>
      </c>
      <c r="R157" s="72">
        <v>0</v>
      </c>
      <c r="S157" s="72">
        <v>0</v>
      </c>
      <c r="T157" s="72">
        <v>0</v>
      </c>
      <c r="U157" s="72">
        <v>0</v>
      </c>
    </row>
    <row r="158" spans="1:21" x14ac:dyDescent="0.3">
      <c r="A158" s="20" t="s">
        <v>102</v>
      </c>
      <c r="B158" s="72">
        <v>780000</v>
      </c>
      <c r="C158" s="72">
        <v>0</v>
      </c>
      <c r="D158" s="72">
        <v>0</v>
      </c>
      <c r="E158" s="72">
        <v>780000</v>
      </c>
      <c r="F158" s="72">
        <v>0</v>
      </c>
      <c r="G158" s="72">
        <v>780000</v>
      </c>
      <c r="H158" s="72">
        <v>0</v>
      </c>
      <c r="I158" s="72">
        <v>0</v>
      </c>
      <c r="J158" s="72">
        <v>780000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72">
        <v>0</v>
      </c>
      <c r="T158" s="72">
        <v>0</v>
      </c>
      <c r="U158" s="72">
        <v>0</v>
      </c>
    </row>
    <row r="159" spans="1:21" x14ac:dyDescent="0.3">
      <c r="A159" s="20" t="s">
        <v>26</v>
      </c>
      <c r="B159" s="72">
        <v>780000</v>
      </c>
      <c r="C159" s="72">
        <v>0</v>
      </c>
      <c r="D159" s="72">
        <v>0</v>
      </c>
      <c r="E159" s="72">
        <v>780000</v>
      </c>
      <c r="F159" s="72">
        <v>0</v>
      </c>
      <c r="G159" s="72">
        <v>780000</v>
      </c>
      <c r="H159" s="72">
        <v>0</v>
      </c>
      <c r="I159" s="72">
        <v>0</v>
      </c>
      <c r="J159" s="72">
        <v>780000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  <c r="Q159" s="72">
        <v>0</v>
      </c>
      <c r="R159" s="72">
        <v>0</v>
      </c>
      <c r="S159" s="72">
        <v>0</v>
      </c>
      <c r="T159" s="72">
        <v>0</v>
      </c>
      <c r="U159" s="72">
        <v>0</v>
      </c>
    </row>
    <row r="160" spans="1:21" x14ac:dyDescent="0.3">
      <c r="A160" s="20" t="s">
        <v>103</v>
      </c>
      <c r="B160" s="72">
        <v>1000000</v>
      </c>
      <c r="C160" s="72">
        <v>0</v>
      </c>
      <c r="D160" s="72">
        <v>0</v>
      </c>
      <c r="E160" s="72">
        <v>1000000</v>
      </c>
      <c r="F160" s="72">
        <v>0</v>
      </c>
      <c r="G160" s="72">
        <v>1000000</v>
      </c>
      <c r="H160" s="72">
        <v>0</v>
      </c>
      <c r="I160" s="72">
        <v>0</v>
      </c>
      <c r="J160" s="72">
        <v>1000000</v>
      </c>
      <c r="K160" s="72">
        <v>0</v>
      </c>
      <c r="L160" s="72">
        <v>0</v>
      </c>
      <c r="M160" s="72">
        <v>0</v>
      </c>
      <c r="N160" s="72">
        <v>0</v>
      </c>
      <c r="O160" s="72">
        <v>0</v>
      </c>
      <c r="P160" s="72">
        <v>0</v>
      </c>
      <c r="Q160" s="72">
        <v>0</v>
      </c>
      <c r="R160" s="72">
        <v>0</v>
      </c>
      <c r="S160" s="72">
        <v>0</v>
      </c>
      <c r="T160" s="72">
        <v>0</v>
      </c>
      <c r="U160" s="72">
        <v>0</v>
      </c>
    </row>
    <row r="161" spans="1:21" x14ac:dyDescent="0.3">
      <c r="A161" s="20" t="s">
        <v>26</v>
      </c>
      <c r="B161" s="72">
        <v>1000000</v>
      </c>
      <c r="C161" s="72">
        <v>0</v>
      </c>
      <c r="D161" s="72">
        <v>0</v>
      </c>
      <c r="E161" s="72">
        <v>1000000</v>
      </c>
      <c r="F161" s="72">
        <v>0</v>
      </c>
      <c r="G161" s="72">
        <v>1000000</v>
      </c>
      <c r="H161" s="72">
        <v>0</v>
      </c>
      <c r="I161" s="72">
        <v>0</v>
      </c>
      <c r="J161" s="72">
        <v>1000000</v>
      </c>
      <c r="K161" s="72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  <c r="Q161" s="72">
        <v>0</v>
      </c>
      <c r="R161" s="72">
        <v>0</v>
      </c>
      <c r="S161" s="72">
        <v>0</v>
      </c>
      <c r="T161" s="72">
        <v>0</v>
      </c>
      <c r="U161" s="72">
        <v>0</v>
      </c>
    </row>
    <row r="162" spans="1:21" x14ac:dyDescent="0.3">
      <c r="A162" s="20" t="s">
        <v>104</v>
      </c>
      <c r="B162" s="72">
        <v>300000</v>
      </c>
      <c r="C162" s="72">
        <v>0</v>
      </c>
      <c r="D162" s="72">
        <v>0</v>
      </c>
      <c r="E162" s="72">
        <v>300000</v>
      </c>
      <c r="F162" s="72">
        <v>0</v>
      </c>
      <c r="G162" s="72">
        <v>300000</v>
      </c>
      <c r="H162" s="72">
        <v>0</v>
      </c>
      <c r="I162" s="72">
        <v>0</v>
      </c>
      <c r="J162" s="72">
        <v>300000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72">
        <v>0</v>
      </c>
      <c r="T162" s="72">
        <v>0</v>
      </c>
      <c r="U162" s="72">
        <v>0</v>
      </c>
    </row>
    <row r="163" spans="1:21" x14ac:dyDescent="0.3">
      <c r="A163" s="20" t="s">
        <v>26</v>
      </c>
      <c r="B163" s="72">
        <v>300000</v>
      </c>
      <c r="C163" s="72">
        <v>0</v>
      </c>
      <c r="D163" s="72">
        <v>0</v>
      </c>
      <c r="E163" s="72">
        <v>300000</v>
      </c>
      <c r="F163" s="72">
        <v>0</v>
      </c>
      <c r="G163" s="72">
        <v>300000</v>
      </c>
      <c r="H163" s="72">
        <v>0</v>
      </c>
      <c r="I163" s="72">
        <v>0</v>
      </c>
      <c r="J163" s="72">
        <v>300000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2">
        <v>0</v>
      </c>
      <c r="R163" s="72">
        <v>0</v>
      </c>
      <c r="S163" s="72">
        <v>0</v>
      </c>
      <c r="T163" s="72">
        <v>0</v>
      </c>
      <c r="U163" s="72">
        <v>0</v>
      </c>
    </row>
    <row r="164" spans="1:21" x14ac:dyDescent="0.3">
      <c r="A164" s="20" t="s">
        <v>105</v>
      </c>
      <c r="B164" s="72">
        <v>182000</v>
      </c>
      <c r="C164" s="72">
        <v>0</v>
      </c>
      <c r="D164" s="72">
        <v>0</v>
      </c>
      <c r="E164" s="72">
        <v>182000</v>
      </c>
      <c r="F164" s="72">
        <v>0</v>
      </c>
      <c r="G164" s="72">
        <v>182000</v>
      </c>
      <c r="H164" s="72">
        <v>0</v>
      </c>
      <c r="I164" s="72">
        <v>0</v>
      </c>
      <c r="J164" s="72">
        <v>182000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  <c r="Q164" s="72">
        <v>0</v>
      </c>
      <c r="R164" s="72">
        <v>0</v>
      </c>
      <c r="S164" s="72">
        <v>0</v>
      </c>
      <c r="T164" s="72">
        <v>0</v>
      </c>
      <c r="U164" s="72">
        <v>0</v>
      </c>
    </row>
    <row r="165" spans="1:21" x14ac:dyDescent="0.3">
      <c r="A165" s="20" t="s">
        <v>26</v>
      </c>
      <c r="B165" s="72">
        <v>182000</v>
      </c>
      <c r="C165" s="72">
        <v>0</v>
      </c>
      <c r="D165" s="72">
        <v>0</v>
      </c>
      <c r="E165" s="72">
        <v>182000</v>
      </c>
      <c r="F165" s="72">
        <v>0</v>
      </c>
      <c r="G165" s="72">
        <v>182000</v>
      </c>
      <c r="H165" s="72">
        <v>0</v>
      </c>
      <c r="I165" s="72">
        <v>0</v>
      </c>
      <c r="J165" s="72">
        <v>182000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  <c r="Q165" s="72">
        <v>0</v>
      </c>
      <c r="R165" s="72">
        <v>0</v>
      </c>
      <c r="S165" s="72">
        <v>0</v>
      </c>
      <c r="T165" s="72">
        <v>0</v>
      </c>
      <c r="U165" s="72">
        <v>0</v>
      </c>
    </row>
    <row r="166" spans="1:21" x14ac:dyDescent="0.3">
      <c r="A166" s="20" t="s">
        <v>106</v>
      </c>
      <c r="B166" s="72">
        <v>7000000</v>
      </c>
      <c r="C166" s="72">
        <v>0</v>
      </c>
      <c r="D166" s="72">
        <v>0</v>
      </c>
      <c r="E166" s="72">
        <v>7000000</v>
      </c>
      <c r="F166" s="72">
        <v>0</v>
      </c>
      <c r="G166" s="72">
        <v>7000000</v>
      </c>
      <c r="H166" s="72">
        <v>0</v>
      </c>
      <c r="I166" s="72">
        <v>2600000</v>
      </c>
      <c r="J166" s="72">
        <v>4400000</v>
      </c>
      <c r="K166" s="72">
        <v>0</v>
      </c>
      <c r="L166" s="72">
        <v>1385000</v>
      </c>
      <c r="M166" s="72">
        <v>1215000</v>
      </c>
      <c r="N166" s="72">
        <v>19.785699999999999</v>
      </c>
      <c r="O166" s="72">
        <v>0</v>
      </c>
      <c r="P166" s="72">
        <v>1035000</v>
      </c>
      <c r="Q166" s="72">
        <v>350000</v>
      </c>
      <c r="R166" s="72">
        <v>14.7857</v>
      </c>
      <c r="S166" s="72">
        <v>0</v>
      </c>
      <c r="T166" s="72">
        <v>1035000</v>
      </c>
      <c r="U166" s="72">
        <v>0</v>
      </c>
    </row>
    <row r="167" spans="1:21" x14ac:dyDescent="0.3">
      <c r="A167" s="20" t="s">
        <v>26</v>
      </c>
      <c r="B167" s="72">
        <v>7000000</v>
      </c>
      <c r="C167" s="72">
        <v>0</v>
      </c>
      <c r="D167" s="72">
        <v>0</v>
      </c>
      <c r="E167" s="72">
        <v>7000000</v>
      </c>
      <c r="F167" s="72">
        <v>0</v>
      </c>
      <c r="G167" s="72">
        <v>7000000</v>
      </c>
      <c r="H167" s="72">
        <v>0</v>
      </c>
      <c r="I167" s="72">
        <v>2600000</v>
      </c>
      <c r="J167" s="72">
        <v>4400000</v>
      </c>
      <c r="K167" s="72">
        <v>0</v>
      </c>
      <c r="L167" s="72">
        <v>1385000</v>
      </c>
      <c r="M167" s="72">
        <v>1215000</v>
      </c>
      <c r="N167" s="72">
        <v>19.785699999999999</v>
      </c>
      <c r="O167" s="72">
        <v>0</v>
      </c>
      <c r="P167" s="72">
        <v>1035000</v>
      </c>
      <c r="Q167" s="72">
        <v>350000</v>
      </c>
      <c r="R167" s="72">
        <v>14.7857</v>
      </c>
      <c r="S167" s="72">
        <v>0</v>
      </c>
      <c r="T167" s="72">
        <v>1035000</v>
      </c>
      <c r="U167" s="72">
        <v>0</v>
      </c>
    </row>
    <row r="168" spans="1:21" x14ac:dyDescent="0.3">
      <c r="A168" s="20" t="s">
        <v>107</v>
      </c>
      <c r="B168" s="72">
        <v>10500000</v>
      </c>
      <c r="C168" s="72">
        <v>0</v>
      </c>
      <c r="D168" s="72">
        <v>0</v>
      </c>
      <c r="E168" s="72">
        <v>10500000</v>
      </c>
      <c r="F168" s="72">
        <v>0</v>
      </c>
      <c r="G168" s="72">
        <v>10500000</v>
      </c>
      <c r="H168" s="72">
        <v>0</v>
      </c>
      <c r="I168" s="72">
        <v>5200000</v>
      </c>
      <c r="J168" s="72">
        <v>5300000</v>
      </c>
      <c r="K168" s="72">
        <v>0</v>
      </c>
      <c r="L168" s="72">
        <v>1814900</v>
      </c>
      <c r="M168" s="72">
        <v>3385100</v>
      </c>
      <c r="N168" s="72">
        <v>17.284800000000001</v>
      </c>
      <c r="O168" s="72">
        <v>0</v>
      </c>
      <c r="P168" s="72">
        <v>715000</v>
      </c>
      <c r="Q168" s="72">
        <v>1099900</v>
      </c>
      <c r="R168" s="72">
        <v>6.8094999999999999</v>
      </c>
      <c r="S168" s="72">
        <v>0</v>
      </c>
      <c r="T168" s="72">
        <v>715000</v>
      </c>
      <c r="U168" s="72">
        <v>0</v>
      </c>
    </row>
    <row r="169" spans="1:21" x14ac:dyDescent="0.3">
      <c r="A169" s="20" t="s">
        <v>26</v>
      </c>
      <c r="B169" s="72">
        <v>10500000</v>
      </c>
      <c r="C169" s="72">
        <v>0</v>
      </c>
      <c r="D169" s="72">
        <v>0</v>
      </c>
      <c r="E169" s="72">
        <v>10500000</v>
      </c>
      <c r="F169" s="72">
        <v>0</v>
      </c>
      <c r="G169" s="72">
        <v>10500000</v>
      </c>
      <c r="H169" s="72">
        <v>0</v>
      </c>
      <c r="I169" s="72">
        <v>5200000</v>
      </c>
      <c r="J169" s="72">
        <v>5300000</v>
      </c>
      <c r="K169" s="72">
        <v>0</v>
      </c>
      <c r="L169" s="72">
        <v>1814900</v>
      </c>
      <c r="M169" s="72">
        <v>3385100</v>
      </c>
      <c r="N169" s="72">
        <v>17.284800000000001</v>
      </c>
      <c r="O169" s="72">
        <v>0</v>
      </c>
      <c r="P169" s="72">
        <v>715000</v>
      </c>
      <c r="Q169" s="72">
        <v>1099900</v>
      </c>
      <c r="R169" s="72">
        <v>6.8094999999999999</v>
      </c>
      <c r="S169" s="72">
        <v>0</v>
      </c>
      <c r="T169" s="72">
        <v>715000</v>
      </c>
      <c r="U169" s="72">
        <v>0</v>
      </c>
    </row>
    <row r="170" spans="1:21" x14ac:dyDescent="0.3">
      <c r="A170" s="20" t="s">
        <v>108</v>
      </c>
      <c r="B170" s="72">
        <v>6000000</v>
      </c>
      <c r="C170" s="72">
        <v>0</v>
      </c>
      <c r="D170" s="72">
        <v>0</v>
      </c>
      <c r="E170" s="72">
        <v>6000000</v>
      </c>
      <c r="F170" s="72">
        <v>0</v>
      </c>
      <c r="G170" s="72">
        <v>6000000</v>
      </c>
      <c r="H170" s="72">
        <v>0</v>
      </c>
      <c r="I170" s="72">
        <v>5200000</v>
      </c>
      <c r="J170" s="72">
        <v>800000</v>
      </c>
      <c r="K170" s="72">
        <v>0</v>
      </c>
      <c r="L170" s="72">
        <v>2600000</v>
      </c>
      <c r="M170" s="72">
        <v>2600000</v>
      </c>
      <c r="N170" s="72">
        <v>43.333300000000001</v>
      </c>
      <c r="O170" s="72">
        <v>0</v>
      </c>
      <c r="P170" s="72">
        <v>2600000</v>
      </c>
      <c r="Q170" s="72">
        <v>0</v>
      </c>
      <c r="R170" s="72">
        <v>43.333300000000001</v>
      </c>
      <c r="S170" s="72">
        <v>0</v>
      </c>
      <c r="T170" s="72">
        <v>2600000</v>
      </c>
      <c r="U170" s="72">
        <v>0</v>
      </c>
    </row>
    <row r="171" spans="1:21" x14ac:dyDescent="0.3">
      <c r="A171" s="20" t="s">
        <v>26</v>
      </c>
      <c r="B171" s="72">
        <v>6000000</v>
      </c>
      <c r="C171" s="72">
        <v>0</v>
      </c>
      <c r="D171" s="72">
        <v>0</v>
      </c>
      <c r="E171" s="72">
        <v>6000000</v>
      </c>
      <c r="F171" s="72">
        <v>0</v>
      </c>
      <c r="G171" s="72">
        <v>6000000</v>
      </c>
      <c r="H171" s="72">
        <v>0</v>
      </c>
      <c r="I171" s="72">
        <v>5200000</v>
      </c>
      <c r="J171" s="72">
        <v>800000</v>
      </c>
      <c r="K171" s="72">
        <v>0</v>
      </c>
      <c r="L171" s="72">
        <v>2600000</v>
      </c>
      <c r="M171" s="72">
        <v>2600000</v>
      </c>
      <c r="N171" s="72">
        <v>43.333300000000001</v>
      </c>
      <c r="O171" s="72">
        <v>0</v>
      </c>
      <c r="P171" s="72">
        <v>2600000</v>
      </c>
      <c r="Q171" s="72">
        <v>0</v>
      </c>
      <c r="R171" s="72">
        <v>43.333300000000001</v>
      </c>
      <c r="S171" s="72">
        <v>0</v>
      </c>
      <c r="T171" s="72">
        <v>2600000</v>
      </c>
      <c r="U171" s="72">
        <v>0</v>
      </c>
    </row>
    <row r="172" spans="1:21" x14ac:dyDescent="0.3">
      <c r="A172" s="20" t="s">
        <v>109</v>
      </c>
      <c r="B172" s="72">
        <v>1200000</v>
      </c>
      <c r="C172" s="72">
        <v>0</v>
      </c>
      <c r="D172" s="72">
        <v>0</v>
      </c>
      <c r="E172" s="72">
        <v>1200000</v>
      </c>
      <c r="F172" s="72">
        <v>0</v>
      </c>
      <c r="G172" s="72">
        <v>1200000</v>
      </c>
      <c r="H172" s="72">
        <v>0</v>
      </c>
      <c r="I172" s="72">
        <v>1170000</v>
      </c>
      <c r="J172" s="72">
        <v>30000</v>
      </c>
      <c r="K172" s="72">
        <v>0</v>
      </c>
      <c r="L172" s="72">
        <v>975000</v>
      </c>
      <c r="M172" s="72">
        <v>195000</v>
      </c>
      <c r="N172" s="72">
        <v>81.25</v>
      </c>
      <c r="O172" s="72">
        <v>0</v>
      </c>
      <c r="P172" s="72">
        <v>975000</v>
      </c>
      <c r="Q172" s="72">
        <v>0</v>
      </c>
      <c r="R172" s="72">
        <v>81.25</v>
      </c>
      <c r="S172" s="72">
        <v>0</v>
      </c>
      <c r="T172" s="72">
        <v>975000</v>
      </c>
      <c r="U172" s="72">
        <v>0</v>
      </c>
    </row>
    <row r="173" spans="1:21" x14ac:dyDescent="0.3">
      <c r="A173" s="20" t="s">
        <v>26</v>
      </c>
      <c r="B173" s="72">
        <v>1200000</v>
      </c>
      <c r="C173" s="72">
        <v>0</v>
      </c>
      <c r="D173" s="72">
        <v>0</v>
      </c>
      <c r="E173" s="72">
        <v>1200000</v>
      </c>
      <c r="F173" s="72">
        <v>0</v>
      </c>
      <c r="G173" s="72">
        <v>1200000</v>
      </c>
      <c r="H173" s="72">
        <v>0</v>
      </c>
      <c r="I173" s="72">
        <v>1170000</v>
      </c>
      <c r="J173" s="72">
        <v>30000</v>
      </c>
      <c r="K173" s="72">
        <v>0</v>
      </c>
      <c r="L173" s="72">
        <v>975000</v>
      </c>
      <c r="M173" s="72">
        <v>195000</v>
      </c>
      <c r="N173" s="72">
        <v>81.25</v>
      </c>
      <c r="O173" s="72">
        <v>0</v>
      </c>
      <c r="P173" s="72">
        <v>975000</v>
      </c>
      <c r="Q173" s="72">
        <v>0</v>
      </c>
      <c r="R173" s="72">
        <v>81.25</v>
      </c>
      <c r="S173" s="72">
        <v>0</v>
      </c>
      <c r="T173" s="72">
        <v>975000</v>
      </c>
      <c r="U173" s="72">
        <v>0</v>
      </c>
    </row>
    <row r="174" spans="1:21" x14ac:dyDescent="0.3">
      <c r="A174" s="20" t="s">
        <v>110</v>
      </c>
      <c r="B174" s="72">
        <v>500000</v>
      </c>
      <c r="C174" s="72">
        <v>0</v>
      </c>
      <c r="D174" s="72">
        <v>0</v>
      </c>
      <c r="E174" s="72">
        <v>500000</v>
      </c>
      <c r="F174" s="72">
        <v>0</v>
      </c>
      <c r="G174" s="72">
        <v>500000</v>
      </c>
      <c r="H174" s="72">
        <v>0</v>
      </c>
      <c r="I174" s="72">
        <v>455000</v>
      </c>
      <c r="J174" s="72">
        <v>45000</v>
      </c>
      <c r="K174" s="72">
        <v>0</v>
      </c>
      <c r="L174" s="72">
        <v>130000</v>
      </c>
      <c r="M174" s="72">
        <v>325000</v>
      </c>
      <c r="N174" s="72">
        <v>26</v>
      </c>
      <c r="O174" s="72">
        <v>0</v>
      </c>
      <c r="P174" s="72">
        <v>130000</v>
      </c>
      <c r="Q174" s="72">
        <v>0</v>
      </c>
      <c r="R174" s="72">
        <v>26</v>
      </c>
      <c r="S174" s="72">
        <v>0</v>
      </c>
      <c r="T174" s="72">
        <v>130000</v>
      </c>
      <c r="U174" s="72">
        <v>0</v>
      </c>
    </row>
    <row r="175" spans="1:21" x14ac:dyDescent="0.3">
      <c r="A175" s="20" t="s">
        <v>26</v>
      </c>
      <c r="B175" s="72">
        <v>500000</v>
      </c>
      <c r="C175" s="72">
        <v>0</v>
      </c>
      <c r="D175" s="72">
        <v>0</v>
      </c>
      <c r="E175" s="72">
        <v>500000</v>
      </c>
      <c r="F175" s="72">
        <v>0</v>
      </c>
      <c r="G175" s="72">
        <v>500000</v>
      </c>
      <c r="H175" s="72">
        <v>0</v>
      </c>
      <c r="I175" s="72">
        <v>455000</v>
      </c>
      <c r="J175" s="72">
        <v>45000</v>
      </c>
      <c r="K175" s="72">
        <v>0</v>
      </c>
      <c r="L175" s="72">
        <v>130000</v>
      </c>
      <c r="M175" s="72">
        <v>325000</v>
      </c>
      <c r="N175" s="72">
        <v>26</v>
      </c>
      <c r="O175" s="72">
        <v>0</v>
      </c>
      <c r="P175" s="72">
        <v>130000</v>
      </c>
      <c r="Q175" s="72">
        <v>0</v>
      </c>
      <c r="R175" s="72">
        <v>26</v>
      </c>
      <c r="S175" s="72">
        <v>0</v>
      </c>
      <c r="T175" s="72">
        <v>130000</v>
      </c>
      <c r="U175" s="72">
        <v>0</v>
      </c>
    </row>
    <row r="176" spans="1:21" x14ac:dyDescent="0.3">
      <c r="A176" s="20" t="s">
        <v>111</v>
      </c>
      <c r="B176" s="72">
        <v>6000000</v>
      </c>
      <c r="C176" s="72">
        <v>0</v>
      </c>
      <c r="D176" s="72">
        <v>0</v>
      </c>
      <c r="E176" s="72">
        <v>6000000</v>
      </c>
      <c r="F176" s="72">
        <v>0</v>
      </c>
      <c r="G176" s="72">
        <v>6000000</v>
      </c>
      <c r="H176" s="72">
        <v>0</v>
      </c>
      <c r="I176" s="72">
        <v>0</v>
      </c>
      <c r="J176" s="72">
        <v>6000000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2">
        <v>0</v>
      </c>
      <c r="R176" s="72">
        <v>0</v>
      </c>
      <c r="S176" s="72">
        <v>0</v>
      </c>
      <c r="T176" s="72">
        <v>0</v>
      </c>
      <c r="U176" s="72">
        <v>0</v>
      </c>
    </row>
    <row r="177" spans="1:21" x14ac:dyDescent="0.3">
      <c r="A177" s="20" t="s">
        <v>26</v>
      </c>
      <c r="B177" s="72">
        <v>6000000</v>
      </c>
      <c r="C177" s="72">
        <v>0</v>
      </c>
      <c r="D177" s="72">
        <v>0</v>
      </c>
      <c r="E177" s="72">
        <v>6000000</v>
      </c>
      <c r="F177" s="72">
        <v>0</v>
      </c>
      <c r="G177" s="72">
        <v>6000000</v>
      </c>
      <c r="H177" s="72">
        <v>0</v>
      </c>
      <c r="I177" s="72">
        <v>0</v>
      </c>
      <c r="J177" s="72">
        <v>6000000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>
        <v>0</v>
      </c>
      <c r="T177" s="72">
        <v>0</v>
      </c>
      <c r="U177" s="72">
        <v>0</v>
      </c>
    </row>
    <row r="178" spans="1:21" x14ac:dyDescent="0.3">
      <c r="A178" s="20" t="s">
        <v>112</v>
      </c>
      <c r="B178" s="72">
        <v>105000</v>
      </c>
      <c r="C178" s="72">
        <v>0</v>
      </c>
      <c r="D178" s="72">
        <v>0</v>
      </c>
      <c r="E178" s="72">
        <v>105000</v>
      </c>
      <c r="F178" s="72">
        <v>0</v>
      </c>
      <c r="G178" s="72">
        <v>105000</v>
      </c>
      <c r="H178" s="72">
        <v>0</v>
      </c>
      <c r="I178" s="72">
        <v>0</v>
      </c>
      <c r="J178" s="72">
        <v>105000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0</v>
      </c>
      <c r="Q178" s="72">
        <v>0</v>
      </c>
      <c r="R178" s="72">
        <v>0</v>
      </c>
      <c r="S178" s="72">
        <v>0</v>
      </c>
      <c r="T178" s="72">
        <v>0</v>
      </c>
      <c r="U178" s="72">
        <v>0</v>
      </c>
    </row>
    <row r="179" spans="1:21" x14ac:dyDescent="0.3">
      <c r="A179" s="20" t="s">
        <v>26</v>
      </c>
      <c r="B179" s="72">
        <v>105000</v>
      </c>
      <c r="C179" s="72">
        <v>0</v>
      </c>
      <c r="D179" s="72">
        <v>0</v>
      </c>
      <c r="E179" s="72">
        <v>105000</v>
      </c>
      <c r="F179" s="72">
        <v>0</v>
      </c>
      <c r="G179" s="72">
        <v>105000</v>
      </c>
      <c r="H179" s="72">
        <v>0</v>
      </c>
      <c r="I179" s="72">
        <v>0</v>
      </c>
      <c r="J179" s="72">
        <v>105000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  <c r="Q179" s="72">
        <v>0</v>
      </c>
      <c r="R179" s="72">
        <v>0</v>
      </c>
      <c r="S179" s="72">
        <v>0</v>
      </c>
      <c r="T179" s="72">
        <v>0</v>
      </c>
      <c r="U179" s="72">
        <v>0</v>
      </c>
    </row>
    <row r="180" spans="1:21" x14ac:dyDescent="0.3">
      <c r="A180" s="20" t="s">
        <v>113</v>
      </c>
      <c r="B180" s="72">
        <v>120000</v>
      </c>
      <c r="C180" s="72">
        <v>0</v>
      </c>
      <c r="D180" s="72">
        <v>0</v>
      </c>
      <c r="E180" s="72">
        <v>120000</v>
      </c>
      <c r="F180" s="72">
        <v>0</v>
      </c>
      <c r="G180" s="72">
        <v>120000</v>
      </c>
      <c r="H180" s="72">
        <v>0</v>
      </c>
      <c r="I180" s="72">
        <v>0</v>
      </c>
      <c r="J180" s="72">
        <v>120000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  <c r="Q180" s="72">
        <v>0</v>
      </c>
      <c r="R180" s="72">
        <v>0</v>
      </c>
      <c r="S180" s="72">
        <v>0</v>
      </c>
      <c r="T180" s="72">
        <v>0</v>
      </c>
      <c r="U180" s="72">
        <v>0</v>
      </c>
    </row>
    <row r="181" spans="1:21" x14ac:dyDescent="0.3">
      <c r="A181" s="20" t="s">
        <v>26</v>
      </c>
      <c r="B181" s="72">
        <v>120000</v>
      </c>
      <c r="C181" s="72">
        <v>0</v>
      </c>
      <c r="D181" s="72">
        <v>0</v>
      </c>
      <c r="E181" s="72">
        <v>120000</v>
      </c>
      <c r="F181" s="72">
        <v>0</v>
      </c>
      <c r="G181" s="72">
        <v>120000</v>
      </c>
      <c r="H181" s="72">
        <v>0</v>
      </c>
      <c r="I181" s="72">
        <v>0</v>
      </c>
      <c r="J181" s="72">
        <v>120000</v>
      </c>
      <c r="K181" s="72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v>0</v>
      </c>
      <c r="S181" s="72">
        <v>0</v>
      </c>
      <c r="T181" s="72">
        <v>0</v>
      </c>
      <c r="U181" s="72">
        <v>0</v>
      </c>
    </row>
    <row r="182" spans="1:21" x14ac:dyDescent="0.3">
      <c r="A182" s="20" t="s">
        <v>114</v>
      </c>
      <c r="B182" s="72">
        <v>2000000</v>
      </c>
      <c r="C182" s="72">
        <v>0</v>
      </c>
      <c r="D182" s="72">
        <v>0</v>
      </c>
      <c r="E182" s="72">
        <v>2000000</v>
      </c>
      <c r="F182" s="72">
        <v>0</v>
      </c>
      <c r="G182" s="72">
        <v>2000000</v>
      </c>
      <c r="H182" s="72">
        <v>0</v>
      </c>
      <c r="I182" s="72">
        <v>1950000</v>
      </c>
      <c r="J182" s="72">
        <v>50000</v>
      </c>
      <c r="K182" s="72">
        <v>0</v>
      </c>
      <c r="L182" s="72">
        <v>1105000</v>
      </c>
      <c r="M182" s="72">
        <v>845000</v>
      </c>
      <c r="N182" s="72">
        <v>55.25</v>
      </c>
      <c r="O182" s="72">
        <v>0</v>
      </c>
      <c r="P182" s="72">
        <v>1105000</v>
      </c>
      <c r="Q182" s="72">
        <v>0</v>
      </c>
      <c r="R182" s="72">
        <v>55.25</v>
      </c>
      <c r="S182" s="72">
        <v>0</v>
      </c>
      <c r="T182" s="72">
        <v>1105000</v>
      </c>
      <c r="U182" s="72">
        <v>0</v>
      </c>
    </row>
    <row r="183" spans="1:21" x14ac:dyDescent="0.3">
      <c r="A183" s="20" t="s">
        <v>26</v>
      </c>
      <c r="B183" s="72">
        <v>2000000</v>
      </c>
      <c r="C183" s="72">
        <v>0</v>
      </c>
      <c r="D183" s="72">
        <v>0</v>
      </c>
      <c r="E183" s="72">
        <v>2000000</v>
      </c>
      <c r="F183" s="72">
        <v>0</v>
      </c>
      <c r="G183" s="72">
        <v>2000000</v>
      </c>
      <c r="H183" s="72">
        <v>0</v>
      </c>
      <c r="I183" s="72">
        <v>1950000</v>
      </c>
      <c r="J183" s="72">
        <v>50000</v>
      </c>
      <c r="K183" s="72">
        <v>0</v>
      </c>
      <c r="L183" s="72">
        <v>1105000</v>
      </c>
      <c r="M183" s="72">
        <v>845000</v>
      </c>
      <c r="N183" s="72">
        <v>55.25</v>
      </c>
      <c r="O183" s="72">
        <v>0</v>
      </c>
      <c r="P183" s="72">
        <v>1105000</v>
      </c>
      <c r="Q183" s="72">
        <v>0</v>
      </c>
      <c r="R183" s="72">
        <v>55.25</v>
      </c>
      <c r="S183" s="72">
        <v>0</v>
      </c>
      <c r="T183" s="72">
        <v>1105000</v>
      </c>
      <c r="U183" s="72">
        <v>0</v>
      </c>
    </row>
    <row r="184" spans="1:21" x14ac:dyDescent="0.3">
      <c r="A184" s="20" t="s">
        <v>115</v>
      </c>
      <c r="B184" s="72">
        <v>1500000</v>
      </c>
      <c r="C184" s="72">
        <v>0</v>
      </c>
      <c r="D184" s="72">
        <v>0</v>
      </c>
      <c r="E184" s="72">
        <v>1500000</v>
      </c>
      <c r="F184" s="72">
        <v>0</v>
      </c>
      <c r="G184" s="72">
        <v>1500000</v>
      </c>
      <c r="H184" s="72">
        <v>0</v>
      </c>
      <c r="I184" s="72">
        <v>1170000</v>
      </c>
      <c r="J184" s="72">
        <v>330000</v>
      </c>
      <c r="K184" s="72">
        <v>0</v>
      </c>
      <c r="L184" s="72">
        <v>1105000</v>
      </c>
      <c r="M184" s="72">
        <v>65000</v>
      </c>
      <c r="N184" s="72">
        <v>73.666700000000006</v>
      </c>
      <c r="O184" s="72">
        <v>0</v>
      </c>
      <c r="P184" s="72">
        <v>1105000</v>
      </c>
      <c r="Q184" s="72">
        <v>0</v>
      </c>
      <c r="R184" s="72">
        <v>73.666700000000006</v>
      </c>
      <c r="S184" s="72">
        <v>0</v>
      </c>
      <c r="T184" s="72">
        <v>1105000</v>
      </c>
      <c r="U184" s="72">
        <v>0</v>
      </c>
    </row>
    <row r="185" spans="1:21" x14ac:dyDescent="0.3">
      <c r="A185" s="20" t="s">
        <v>26</v>
      </c>
      <c r="B185" s="72">
        <v>1500000</v>
      </c>
      <c r="C185" s="72">
        <v>0</v>
      </c>
      <c r="D185" s="72">
        <v>0</v>
      </c>
      <c r="E185" s="72">
        <v>1500000</v>
      </c>
      <c r="F185" s="72">
        <v>0</v>
      </c>
      <c r="G185" s="72">
        <v>1500000</v>
      </c>
      <c r="H185" s="72">
        <v>0</v>
      </c>
      <c r="I185" s="72">
        <v>1170000</v>
      </c>
      <c r="J185" s="72">
        <v>330000</v>
      </c>
      <c r="K185" s="72">
        <v>0</v>
      </c>
      <c r="L185" s="72">
        <v>1105000</v>
      </c>
      <c r="M185" s="72">
        <v>65000</v>
      </c>
      <c r="N185" s="72">
        <v>73.666700000000006</v>
      </c>
      <c r="O185" s="72">
        <v>0</v>
      </c>
      <c r="P185" s="72">
        <v>1105000</v>
      </c>
      <c r="Q185" s="72">
        <v>0</v>
      </c>
      <c r="R185" s="72">
        <v>73.666700000000006</v>
      </c>
      <c r="S185" s="72">
        <v>0</v>
      </c>
      <c r="T185" s="72">
        <v>1105000</v>
      </c>
      <c r="U185" s="72">
        <v>0</v>
      </c>
    </row>
    <row r="186" spans="1:21" x14ac:dyDescent="0.3">
      <c r="A186" s="20" t="s">
        <v>116</v>
      </c>
      <c r="B186" s="72">
        <v>2000000</v>
      </c>
      <c r="C186" s="72">
        <v>0</v>
      </c>
      <c r="D186" s="72">
        <v>0</v>
      </c>
      <c r="E186" s="72">
        <v>2000000</v>
      </c>
      <c r="F186" s="72">
        <v>0</v>
      </c>
      <c r="G186" s="72">
        <v>2000000</v>
      </c>
      <c r="H186" s="72">
        <v>0</v>
      </c>
      <c r="I186" s="72">
        <v>1950000</v>
      </c>
      <c r="J186" s="72">
        <v>50000</v>
      </c>
      <c r="K186" s="72">
        <v>0</v>
      </c>
      <c r="L186" s="72">
        <v>1105000</v>
      </c>
      <c r="M186" s="72">
        <v>845000</v>
      </c>
      <c r="N186" s="72">
        <v>55.25</v>
      </c>
      <c r="O186" s="72">
        <v>0</v>
      </c>
      <c r="P186" s="72">
        <v>1105000</v>
      </c>
      <c r="Q186" s="72">
        <v>0</v>
      </c>
      <c r="R186" s="72">
        <v>55.25</v>
      </c>
      <c r="S186" s="72">
        <v>0</v>
      </c>
      <c r="T186" s="72">
        <v>1105000</v>
      </c>
      <c r="U186" s="72">
        <v>0</v>
      </c>
    </row>
    <row r="187" spans="1:21" x14ac:dyDescent="0.3">
      <c r="A187" s="20" t="s">
        <v>26</v>
      </c>
      <c r="B187" s="72">
        <v>2000000</v>
      </c>
      <c r="C187" s="72">
        <v>0</v>
      </c>
      <c r="D187" s="72">
        <v>0</v>
      </c>
      <c r="E187" s="72">
        <v>2000000</v>
      </c>
      <c r="F187" s="72">
        <v>0</v>
      </c>
      <c r="G187" s="72">
        <v>2000000</v>
      </c>
      <c r="H187" s="72">
        <v>0</v>
      </c>
      <c r="I187" s="72">
        <v>1950000</v>
      </c>
      <c r="J187" s="72">
        <v>50000</v>
      </c>
      <c r="K187" s="72">
        <v>0</v>
      </c>
      <c r="L187" s="72">
        <v>1105000</v>
      </c>
      <c r="M187" s="72">
        <v>845000</v>
      </c>
      <c r="N187" s="72">
        <v>55.25</v>
      </c>
      <c r="O187" s="72">
        <v>0</v>
      </c>
      <c r="P187" s="72">
        <v>1105000</v>
      </c>
      <c r="Q187" s="72">
        <v>0</v>
      </c>
      <c r="R187" s="72">
        <v>55.25</v>
      </c>
      <c r="S187" s="72">
        <v>0</v>
      </c>
      <c r="T187" s="72">
        <v>1105000</v>
      </c>
      <c r="U187" s="72">
        <v>0</v>
      </c>
    </row>
    <row r="188" spans="1:21" x14ac:dyDescent="0.3">
      <c r="A188" s="20" t="s">
        <v>117</v>
      </c>
      <c r="B188" s="72">
        <v>1500000</v>
      </c>
      <c r="C188" s="72">
        <v>0</v>
      </c>
      <c r="D188" s="72">
        <v>0</v>
      </c>
      <c r="E188" s="72">
        <v>1500000</v>
      </c>
      <c r="F188" s="72">
        <v>0</v>
      </c>
      <c r="G188" s="72">
        <v>1500000</v>
      </c>
      <c r="H188" s="72">
        <v>0</v>
      </c>
      <c r="I188" s="72">
        <v>1040000</v>
      </c>
      <c r="J188" s="72">
        <v>460000</v>
      </c>
      <c r="K188" s="72">
        <v>0</v>
      </c>
      <c r="L188" s="72">
        <v>520000</v>
      </c>
      <c r="M188" s="72">
        <v>520000</v>
      </c>
      <c r="N188" s="72">
        <v>34.666699999999999</v>
      </c>
      <c r="O188" s="72">
        <v>0</v>
      </c>
      <c r="P188" s="72">
        <v>520000</v>
      </c>
      <c r="Q188" s="72">
        <v>0</v>
      </c>
      <c r="R188" s="72">
        <v>34.666699999999999</v>
      </c>
      <c r="S188" s="72">
        <v>0</v>
      </c>
      <c r="T188" s="72">
        <v>520000</v>
      </c>
      <c r="U188" s="72">
        <v>0</v>
      </c>
    </row>
    <row r="189" spans="1:21" x14ac:dyDescent="0.3">
      <c r="A189" s="20" t="s">
        <v>26</v>
      </c>
      <c r="B189" s="72">
        <v>1500000</v>
      </c>
      <c r="C189" s="72">
        <v>0</v>
      </c>
      <c r="D189" s="72">
        <v>0</v>
      </c>
      <c r="E189" s="72">
        <v>1500000</v>
      </c>
      <c r="F189" s="72">
        <v>0</v>
      </c>
      <c r="G189" s="72">
        <v>1500000</v>
      </c>
      <c r="H189" s="72">
        <v>0</v>
      </c>
      <c r="I189" s="72">
        <v>1040000</v>
      </c>
      <c r="J189" s="72">
        <v>460000</v>
      </c>
      <c r="K189" s="72">
        <v>0</v>
      </c>
      <c r="L189" s="72">
        <v>520000</v>
      </c>
      <c r="M189" s="72">
        <v>520000</v>
      </c>
      <c r="N189" s="72">
        <v>34.666699999999999</v>
      </c>
      <c r="O189" s="72">
        <v>0</v>
      </c>
      <c r="P189" s="72">
        <v>520000</v>
      </c>
      <c r="Q189" s="72">
        <v>0</v>
      </c>
      <c r="R189" s="72">
        <v>34.666699999999999</v>
      </c>
      <c r="S189" s="72">
        <v>0</v>
      </c>
      <c r="T189" s="72">
        <v>520000</v>
      </c>
      <c r="U189" s="72">
        <v>0</v>
      </c>
    </row>
    <row r="190" spans="1:21" x14ac:dyDescent="0.3">
      <c r="A190" s="20" t="s">
        <v>118</v>
      </c>
      <c r="B190" s="72">
        <v>400000000</v>
      </c>
      <c r="C190" s="72">
        <v>0</v>
      </c>
      <c r="D190" s="72">
        <v>-300000000</v>
      </c>
      <c r="E190" s="72">
        <v>100000000</v>
      </c>
      <c r="F190" s="72">
        <v>0</v>
      </c>
      <c r="G190" s="72">
        <v>100000000</v>
      </c>
      <c r="H190" s="72">
        <v>0</v>
      </c>
      <c r="I190" s="72">
        <v>4680000</v>
      </c>
      <c r="J190" s="72">
        <v>95320000</v>
      </c>
      <c r="K190" s="72">
        <v>0</v>
      </c>
      <c r="L190" s="72">
        <v>2247220</v>
      </c>
      <c r="M190" s="72">
        <v>2432780</v>
      </c>
      <c r="N190" s="72">
        <v>2.2471999999999999</v>
      </c>
      <c r="O190" s="72">
        <v>0</v>
      </c>
      <c r="P190" s="72">
        <v>2247220</v>
      </c>
      <c r="Q190" s="72">
        <v>0</v>
      </c>
      <c r="R190" s="72">
        <v>2.2471999999999999</v>
      </c>
      <c r="S190" s="72">
        <v>0</v>
      </c>
      <c r="T190" s="72">
        <v>2247220</v>
      </c>
      <c r="U190" s="72">
        <v>0</v>
      </c>
    </row>
    <row r="191" spans="1:21" x14ac:dyDescent="0.3">
      <c r="A191" s="20" t="s">
        <v>26</v>
      </c>
      <c r="B191" s="72">
        <v>400000000</v>
      </c>
      <c r="C191" s="72">
        <v>0</v>
      </c>
      <c r="D191" s="72">
        <v>-300000000</v>
      </c>
      <c r="E191" s="72">
        <v>100000000</v>
      </c>
      <c r="F191" s="72">
        <v>0</v>
      </c>
      <c r="G191" s="72">
        <v>100000000</v>
      </c>
      <c r="H191" s="72">
        <v>0</v>
      </c>
      <c r="I191" s="72">
        <v>4680000</v>
      </c>
      <c r="J191" s="72">
        <v>95320000</v>
      </c>
      <c r="K191" s="72">
        <v>0</v>
      </c>
      <c r="L191" s="72">
        <v>2247220</v>
      </c>
      <c r="M191" s="72">
        <v>2432780</v>
      </c>
      <c r="N191" s="72">
        <v>2.2471999999999999</v>
      </c>
      <c r="O191" s="72">
        <v>0</v>
      </c>
      <c r="P191" s="72">
        <v>2247220</v>
      </c>
      <c r="Q191" s="72">
        <v>0</v>
      </c>
      <c r="R191" s="72">
        <v>2.2471999999999999</v>
      </c>
      <c r="S191" s="72">
        <v>0</v>
      </c>
      <c r="T191" s="72">
        <v>2247220</v>
      </c>
      <c r="U191" s="72">
        <v>0</v>
      </c>
    </row>
    <row r="192" spans="1:21" x14ac:dyDescent="0.3">
      <c r="A192" s="20" t="s">
        <v>119</v>
      </c>
      <c r="B192" s="72">
        <v>4000000</v>
      </c>
      <c r="C192" s="72">
        <v>0</v>
      </c>
      <c r="D192" s="72">
        <v>0</v>
      </c>
      <c r="E192" s="72">
        <v>4000000</v>
      </c>
      <c r="F192" s="72">
        <v>0</v>
      </c>
      <c r="G192" s="72">
        <v>4000000</v>
      </c>
      <c r="H192" s="72">
        <v>0</v>
      </c>
      <c r="I192" s="72">
        <v>1300000</v>
      </c>
      <c r="J192" s="72">
        <v>2700000</v>
      </c>
      <c r="K192" s="72">
        <v>0</v>
      </c>
      <c r="L192" s="72">
        <v>650000</v>
      </c>
      <c r="M192" s="72">
        <v>650000</v>
      </c>
      <c r="N192" s="72">
        <v>16.25</v>
      </c>
      <c r="O192" s="72">
        <v>0</v>
      </c>
      <c r="P192" s="72">
        <v>650000</v>
      </c>
      <c r="Q192" s="72">
        <v>0</v>
      </c>
      <c r="R192" s="72">
        <v>16.25</v>
      </c>
      <c r="S192" s="72">
        <v>0</v>
      </c>
      <c r="T192" s="72">
        <v>650000</v>
      </c>
      <c r="U192" s="72">
        <v>0</v>
      </c>
    </row>
    <row r="193" spans="1:21" x14ac:dyDescent="0.3">
      <c r="A193" s="20" t="s">
        <v>26</v>
      </c>
      <c r="B193" s="72">
        <v>4000000</v>
      </c>
      <c r="C193" s="72">
        <v>0</v>
      </c>
      <c r="D193" s="72">
        <v>0</v>
      </c>
      <c r="E193" s="72">
        <v>4000000</v>
      </c>
      <c r="F193" s="72">
        <v>0</v>
      </c>
      <c r="G193" s="72">
        <v>4000000</v>
      </c>
      <c r="H193" s="72">
        <v>0</v>
      </c>
      <c r="I193" s="72">
        <v>1300000</v>
      </c>
      <c r="J193" s="72">
        <v>2700000</v>
      </c>
      <c r="K193" s="72">
        <v>0</v>
      </c>
      <c r="L193" s="72">
        <v>650000</v>
      </c>
      <c r="M193" s="72">
        <v>650000</v>
      </c>
      <c r="N193" s="72">
        <v>16.25</v>
      </c>
      <c r="O193" s="72">
        <v>0</v>
      </c>
      <c r="P193" s="72">
        <v>650000</v>
      </c>
      <c r="Q193" s="72">
        <v>0</v>
      </c>
      <c r="R193" s="72">
        <v>16.25</v>
      </c>
      <c r="S193" s="72">
        <v>0</v>
      </c>
      <c r="T193" s="72">
        <v>650000</v>
      </c>
      <c r="U193" s="72">
        <v>0</v>
      </c>
    </row>
    <row r="194" spans="1:21" x14ac:dyDescent="0.3">
      <c r="A194" s="20" t="s">
        <v>120</v>
      </c>
      <c r="B194" s="72">
        <v>70000000</v>
      </c>
      <c r="C194" s="72">
        <v>0</v>
      </c>
      <c r="D194" s="72">
        <v>0</v>
      </c>
      <c r="E194" s="72">
        <v>70000000</v>
      </c>
      <c r="F194" s="72">
        <v>0</v>
      </c>
      <c r="G194" s="72">
        <v>70000000</v>
      </c>
      <c r="H194" s="72">
        <v>0</v>
      </c>
      <c r="I194" s="72">
        <v>0</v>
      </c>
      <c r="J194" s="72">
        <v>70000000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  <c r="Q194" s="72">
        <v>0</v>
      </c>
      <c r="R194" s="72">
        <v>0</v>
      </c>
      <c r="S194" s="72">
        <v>0</v>
      </c>
      <c r="T194" s="72">
        <v>0</v>
      </c>
      <c r="U194" s="72">
        <v>0</v>
      </c>
    </row>
    <row r="195" spans="1:21" x14ac:dyDescent="0.3">
      <c r="A195" s="20" t="s">
        <v>26</v>
      </c>
      <c r="B195" s="72">
        <v>70000000</v>
      </c>
      <c r="C195" s="72">
        <v>0</v>
      </c>
      <c r="D195" s="72">
        <v>0</v>
      </c>
      <c r="E195" s="72">
        <v>70000000</v>
      </c>
      <c r="F195" s="72">
        <v>0</v>
      </c>
      <c r="G195" s="72">
        <v>70000000</v>
      </c>
      <c r="H195" s="72">
        <v>0</v>
      </c>
      <c r="I195" s="72">
        <v>0</v>
      </c>
      <c r="J195" s="72">
        <v>70000000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  <c r="Q195" s="72">
        <v>0</v>
      </c>
      <c r="R195" s="72">
        <v>0</v>
      </c>
      <c r="S195" s="72">
        <v>0</v>
      </c>
      <c r="T195" s="72">
        <v>0</v>
      </c>
      <c r="U195" s="72">
        <v>0</v>
      </c>
    </row>
    <row r="196" spans="1:21" x14ac:dyDescent="0.3">
      <c r="A196" s="20" t="s">
        <v>121</v>
      </c>
      <c r="B196" s="72">
        <v>2500000</v>
      </c>
      <c r="C196" s="72">
        <v>0</v>
      </c>
      <c r="D196" s="72">
        <v>0</v>
      </c>
      <c r="E196" s="72">
        <v>2500000</v>
      </c>
      <c r="F196" s="72">
        <v>0</v>
      </c>
      <c r="G196" s="72">
        <v>2500000</v>
      </c>
      <c r="H196" s="72">
        <v>0</v>
      </c>
      <c r="I196" s="72">
        <v>1000000</v>
      </c>
      <c r="J196" s="72">
        <v>1500000</v>
      </c>
      <c r="K196" s="72">
        <v>0</v>
      </c>
      <c r="L196" s="72">
        <v>0</v>
      </c>
      <c r="M196" s="72">
        <v>1000000</v>
      </c>
      <c r="N196" s="72">
        <v>0</v>
      </c>
      <c r="O196" s="72">
        <v>0</v>
      </c>
      <c r="P196" s="72">
        <v>0</v>
      </c>
      <c r="Q196" s="72">
        <v>0</v>
      </c>
      <c r="R196" s="72">
        <v>0</v>
      </c>
      <c r="S196" s="72">
        <v>0</v>
      </c>
      <c r="T196" s="72">
        <v>0</v>
      </c>
      <c r="U196" s="72">
        <v>0</v>
      </c>
    </row>
    <row r="197" spans="1:21" x14ac:dyDescent="0.3">
      <c r="A197" s="20" t="s">
        <v>26</v>
      </c>
      <c r="B197" s="72">
        <v>2500000</v>
      </c>
      <c r="C197" s="72">
        <v>0</v>
      </c>
      <c r="D197" s="72">
        <v>0</v>
      </c>
      <c r="E197" s="72">
        <v>2500000</v>
      </c>
      <c r="F197" s="72">
        <v>0</v>
      </c>
      <c r="G197" s="72">
        <v>2500000</v>
      </c>
      <c r="H197" s="72">
        <v>0</v>
      </c>
      <c r="I197" s="72">
        <v>1000000</v>
      </c>
      <c r="J197" s="72">
        <v>1500000</v>
      </c>
      <c r="K197" s="72">
        <v>0</v>
      </c>
      <c r="L197" s="72">
        <v>0</v>
      </c>
      <c r="M197" s="72">
        <v>1000000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</row>
    <row r="198" spans="1:21" x14ac:dyDescent="0.3">
      <c r="A198" s="20" t="s">
        <v>122</v>
      </c>
      <c r="B198" s="72">
        <v>9000000</v>
      </c>
      <c r="C198" s="72">
        <v>0</v>
      </c>
      <c r="D198" s="72">
        <v>0</v>
      </c>
      <c r="E198" s="72">
        <v>9000000</v>
      </c>
      <c r="F198" s="72">
        <v>0</v>
      </c>
      <c r="G198" s="72">
        <v>9000000</v>
      </c>
      <c r="H198" s="72">
        <v>0</v>
      </c>
      <c r="I198" s="72">
        <v>8625000</v>
      </c>
      <c r="J198" s="72">
        <v>375000</v>
      </c>
      <c r="K198" s="72">
        <v>0</v>
      </c>
      <c r="L198" s="72">
        <v>8625000</v>
      </c>
      <c r="M198" s="72">
        <v>0</v>
      </c>
      <c r="N198" s="72">
        <v>95.833299999999994</v>
      </c>
      <c r="O198" s="72">
        <v>8625000</v>
      </c>
      <c r="P198" s="72">
        <v>8625000</v>
      </c>
      <c r="Q198" s="72">
        <v>0</v>
      </c>
      <c r="R198" s="72">
        <v>95.833299999999994</v>
      </c>
      <c r="S198" s="72">
        <v>8625000</v>
      </c>
      <c r="T198" s="72">
        <v>8625000</v>
      </c>
      <c r="U198" s="72">
        <v>0</v>
      </c>
    </row>
    <row r="199" spans="1:21" x14ac:dyDescent="0.3">
      <c r="A199" s="20" t="s">
        <v>26</v>
      </c>
      <c r="B199" s="72">
        <v>9000000</v>
      </c>
      <c r="C199" s="72">
        <v>0</v>
      </c>
      <c r="D199" s="72">
        <v>0</v>
      </c>
      <c r="E199" s="72">
        <v>9000000</v>
      </c>
      <c r="F199" s="72">
        <v>0</v>
      </c>
      <c r="G199" s="72">
        <v>9000000</v>
      </c>
      <c r="H199" s="72">
        <v>0</v>
      </c>
      <c r="I199" s="72">
        <v>8625000</v>
      </c>
      <c r="J199" s="72">
        <v>375000</v>
      </c>
      <c r="K199" s="72">
        <v>0</v>
      </c>
      <c r="L199" s="72">
        <v>8625000</v>
      </c>
      <c r="M199" s="72">
        <v>0</v>
      </c>
      <c r="N199" s="72">
        <v>95.833299999999994</v>
      </c>
      <c r="O199" s="72">
        <v>8625000</v>
      </c>
      <c r="P199" s="72">
        <v>8625000</v>
      </c>
      <c r="Q199" s="72">
        <v>0</v>
      </c>
      <c r="R199" s="72">
        <v>95.833299999999994</v>
      </c>
      <c r="S199" s="72">
        <v>8625000</v>
      </c>
      <c r="T199" s="72">
        <v>8625000</v>
      </c>
      <c r="U199" s="72">
        <v>0</v>
      </c>
    </row>
    <row r="200" spans="1:21" x14ac:dyDescent="0.3">
      <c r="A200" s="20" t="s">
        <v>123</v>
      </c>
      <c r="B200" s="72">
        <v>30527000</v>
      </c>
      <c r="C200" s="72">
        <v>0</v>
      </c>
      <c r="D200" s="72">
        <v>0</v>
      </c>
      <c r="E200" s="72">
        <v>30527000</v>
      </c>
      <c r="F200" s="72">
        <v>0</v>
      </c>
      <c r="G200" s="72">
        <v>30527000</v>
      </c>
      <c r="H200" s="72">
        <v>0</v>
      </c>
      <c r="I200" s="72">
        <v>0</v>
      </c>
      <c r="J200" s="72">
        <v>30527000</v>
      </c>
      <c r="K200" s="72">
        <v>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</row>
    <row r="201" spans="1:21" x14ac:dyDescent="0.3">
      <c r="A201" s="20" t="s">
        <v>26</v>
      </c>
      <c r="B201" s="72">
        <v>30527000</v>
      </c>
      <c r="C201" s="72">
        <v>0</v>
      </c>
      <c r="D201" s="72">
        <v>0</v>
      </c>
      <c r="E201" s="72">
        <v>30527000</v>
      </c>
      <c r="F201" s="72">
        <v>0</v>
      </c>
      <c r="G201" s="72">
        <v>30527000</v>
      </c>
      <c r="H201" s="72">
        <v>0</v>
      </c>
      <c r="I201" s="72">
        <v>0</v>
      </c>
      <c r="J201" s="72">
        <v>30527000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v>0</v>
      </c>
      <c r="S201" s="72">
        <v>0</v>
      </c>
      <c r="T201" s="72">
        <v>0</v>
      </c>
      <c r="U201" s="72">
        <v>0</v>
      </c>
    </row>
    <row r="202" spans="1:21" x14ac:dyDescent="0.3">
      <c r="A202" s="20" t="s">
        <v>124</v>
      </c>
      <c r="B202" s="72">
        <v>200000000</v>
      </c>
      <c r="C202" s="72">
        <v>0</v>
      </c>
      <c r="D202" s="72">
        <v>0</v>
      </c>
      <c r="E202" s="72">
        <v>200000000</v>
      </c>
      <c r="F202" s="72">
        <v>0</v>
      </c>
      <c r="G202" s="72">
        <v>200000000</v>
      </c>
      <c r="H202" s="72">
        <v>0</v>
      </c>
      <c r="I202" s="72">
        <v>0</v>
      </c>
      <c r="J202" s="72">
        <v>200000000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  <c r="Q202" s="72">
        <v>0</v>
      </c>
      <c r="R202" s="72">
        <v>0</v>
      </c>
      <c r="S202" s="72">
        <v>0</v>
      </c>
      <c r="T202" s="72">
        <v>0</v>
      </c>
      <c r="U202" s="72">
        <v>0</v>
      </c>
    </row>
    <row r="203" spans="1:21" x14ac:dyDescent="0.3">
      <c r="A203" s="20" t="s">
        <v>26</v>
      </c>
      <c r="B203" s="72">
        <v>200000000</v>
      </c>
      <c r="C203" s="72">
        <v>0</v>
      </c>
      <c r="D203" s="72">
        <v>0</v>
      </c>
      <c r="E203" s="72">
        <v>200000000</v>
      </c>
      <c r="F203" s="72">
        <v>0</v>
      </c>
      <c r="G203" s="72">
        <v>200000000</v>
      </c>
      <c r="H203" s="72">
        <v>0</v>
      </c>
      <c r="I203" s="72">
        <v>0</v>
      </c>
      <c r="J203" s="72">
        <v>200000000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v>0</v>
      </c>
      <c r="S203" s="72">
        <v>0</v>
      </c>
      <c r="T203" s="72">
        <v>0</v>
      </c>
      <c r="U203" s="72">
        <v>0</v>
      </c>
    </row>
    <row r="204" spans="1:21" x14ac:dyDescent="0.3">
      <c r="A204" s="20" t="s">
        <v>125</v>
      </c>
      <c r="B204" s="72">
        <v>1000000000</v>
      </c>
      <c r="C204" s="72">
        <v>0</v>
      </c>
      <c r="D204" s="72">
        <v>0</v>
      </c>
      <c r="E204" s="72">
        <v>1000000000</v>
      </c>
      <c r="F204" s="72">
        <v>0</v>
      </c>
      <c r="G204" s="72">
        <v>1000000000</v>
      </c>
      <c r="H204" s="72">
        <v>0</v>
      </c>
      <c r="I204" s="72">
        <v>265421909</v>
      </c>
      <c r="J204" s="72">
        <v>734578091</v>
      </c>
      <c r="K204" s="72">
        <v>0</v>
      </c>
      <c r="L204" s="72">
        <v>265421909</v>
      </c>
      <c r="M204" s="72">
        <v>0</v>
      </c>
      <c r="N204" s="72">
        <v>26.542200000000001</v>
      </c>
      <c r="O204" s="72">
        <v>0</v>
      </c>
      <c r="P204" s="72">
        <v>0</v>
      </c>
      <c r="Q204" s="72">
        <v>265421909</v>
      </c>
      <c r="R204" s="72">
        <v>0</v>
      </c>
      <c r="S204" s="72">
        <v>0</v>
      </c>
      <c r="T204" s="72">
        <v>0</v>
      </c>
      <c r="U204" s="72">
        <v>0</v>
      </c>
    </row>
    <row r="205" spans="1:21" x14ac:dyDescent="0.3">
      <c r="A205" s="20" t="s">
        <v>26</v>
      </c>
      <c r="B205" s="72">
        <v>1000000000</v>
      </c>
      <c r="C205" s="72">
        <v>0</v>
      </c>
      <c r="D205" s="72">
        <v>0</v>
      </c>
      <c r="E205" s="72">
        <v>1000000000</v>
      </c>
      <c r="F205" s="72">
        <v>0</v>
      </c>
      <c r="G205" s="72">
        <v>1000000000</v>
      </c>
      <c r="H205" s="72">
        <v>0</v>
      </c>
      <c r="I205" s="72">
        <v>265421909</v>
      </c>
      <c r="J205" s="72">
        <v>734578091</v>
      </c>
      <c r="K205" s="72">
        <v>0</v>
      </c>
      <c r="L205" s="72">
        <v>265421909</v>
      </c>
      <c r="M205" s="72">
        <v>0</v>
      </c>
      <c r="N205" s="72">
        <v>26.542200000000001</v>
      </c>
      <c r="O205" s="72">
        <v>0</v>
      </c>
      <c r="P205" s="72">
        <v>0</v>
      </c>
      <c r="Q205" s="72">
        <v>265421909</v>
      </c>
      <c r="R205" s="72">
        <v>0</v>
      </c>
      <c r="S205" s="72">
        <v>0</v>
      </c>
      <c r="T205" s="72">
        <v>0</v>
      </c>
      <c r="U205" s="72">
        <v>0</v>
      </c>
    </row>
    <row r="206" spans="1:21" x14ac:dyDescent="0.3">
      <c r="A206" s="20" t="s">
        <v>126</v>
      </c>
      <c r="B206" s="72">
        <v>201563000</v>
      </c>
      <c r="C206" s="72">
        <v>0</v>
      </c>
      <c r="D206" s="72">
        <v>0</v>
      </c>
      <c r="E206" s="72">
        <v>201563000</v>
      </c>
      <c r="F206" s="72">
        <v>0</v>
      </c>
      <c r="G206" s="72">
        <v>201563000</v>
      </c>
      <c r="H206" s="72">
        <v>0</v>
      </c>
      <c r="I206" s="72">
        <v>0</v>
      </c>
      <c r="J206" s="72">
        <v>201563000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  <c r="Q206" s="72">
        <v>0</v>
      </c>
      <c r="R206" s="72">
        <v>0</v>
      </c>
      <c r="S206" s="72">
        <v>0</v>
      </c>
      <c r="T206" s="72">
        <v>0</v>
      </c>
      <c r="U206" s="72">
        <v>0</v>
      </c>
    </row>
    <row r="207" spans="1:21" x14ac:dyDescent="0.3">
      <c r="A207" s="20" t="s">
        <v>26</v>
      </c>
      <c r="B207" s="72">
        <v>201563000</v>
      </c>
      <c r="C207" s="72">
        <v>0</v>
      </c>
      <c r="D207" s="72">
        <v>0</v>
      </c>
      <c r="E207" s="72">
        <v>201563000</v>
      </c>
      <c r="F207" s="72">
        <v>0</v>
      </c>
      <c r="G207" s="72">
        <v>201563000</v>
      </c>
      <c r="H207" s="72">
        <v>0</v>
      </c>
      <c r="I207" s="72">
        <v>0</v>
      </c>
      <c r="J207" s="72">
        <v>201563000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  <c r="Q207" s="72">
        <v>0</v>
      </c>
      <c r="R207" s="72">
        <v>0</v>
      </c>
      <c r="S207" s="72">
        <v>0</v>
      </c>
      <c r="T207" s="72">
        <v>0</v>
      </c>
      <c r="U207" s="72">
        <v>0</v>
      </c>
    </row>
    <row r="208" spans="1:21" x14ac:dyDescent="0.3">
      <c r="A208" s="20" t="s">
        <v>127</v>
      </c>
      <c r="B208" s="72">
        <v>250000</v>
      </c>
      <c r="C208" s="72">
        <v>1560015</v>
      </c>
      <c r="D208" s="72">
        <v>1560015</v>
      </c>
      <c r="E208" s="72">
        <v>1810015</v>
      </c>
      <c r="F208" s="72">
        <v>0</v>
      </c>
      <c r="G208" s="72">
        <v>1810015</v>
      </c>
      <c r="H208" s="72">
        <v>1580243</v>
      </c>
      <c r="I208" s="72">
        <v>1627471</v>
      </c>
      <c r="J208" s="72">
        <v>182544</v>
      </c>
      <c r="K208" s="72">
        <v>1580243</v>
      </c>
      <c r="L208" s="72">
        <v>1627471</v>
      </c>
      <c r="M208" s="72">
        <v>0</v>
      </c>
      <c r="N208" s="72">
        <v>89.9148</v>
      </c>
      <c r="O208" s="72">
        <v>16864</v>
      </c>
      <c r="P208" s="72">
        <v>64092</v>
      </c>
      <c r="Q208" s="72">
        <v>1563379</v>
      </c>
      <c r="R208" s="72">
        <v>3.5409999999999999</v>
      </c>
      <c r="S208" s="72">
        <v>16864</v>
      </c>
      <c r="T208" s="72">
        <v>64092</v>
      </c>
      <c r="U208" s="72">
        <v>0</v>
      </c>
    </row>
    <row r="209" spans="1:21" x14ac:dyDescent="0.3">
      <c r="A209" s="20" t="s">
        <v>26</v>
      </c>
      <c r="B209" s="72">
        <v>250000</v>
      </c>
      <c r="C209" s="72">
        <v>1560015</v>
      </c>
      <c r="D209" s="72">
        <v>1560015</v>
      </c>
      <c r="E209" s="72">
        <v>1810015</v>
      </c>
      <c r="F209" s="72">
        <v>0</v>
      </c>
      <c r="G209" s="72">
        <v>1810015</v>
      </c>
      <c r="H209" s="72">
        <v>1580243</v>
      </c>
      <c r="I209" s="72">
        <v>1627471</v>
      </c>
      <c r="J209" s="72">
        <v>182544</v>
      </c>
      <c r="K209" s="72">
        <v>1580243</v>
      </c>
      <c r="L209" s="72">
        <v>1627471</v>
      </c>
      <c r="M209" s="72">
        <v>0</v>
      </c>
      <c r="N209" s="72">
        <v>89.9148</v>
      </c>
      <c r="O209" s="72">
        <v>16864</v>
      </c>
      <c r="P209" s="72">
        <v>64092</v>
      </c>
      <c r="Q209" s="72">
        <v>1563379</v>
      </c>
      <c r="R209" s="72">
        <v>3.5409999999999999</v>
      </c>
      <c r="S209" s="72">
        <v>16864</v>
      </c>
      <c r="T209" s="72">
        <v>64092</v>
      </c>
      <c r="U209" s="72">
        <v>0</v>
      </c>
    </row>
    <row r="210" spans="1:21" x14ac:dyDescent="0.3">
      <c r="A210" s="20" t="s">
        <v>128</v>
      </c>
      <c r="B210" s="72">
        <v>400000000</v>
      </c>
      <c r="C210" s="72">
        <v>0</v>
      </c>
      <c r="D210" s="72">
        <v>0</v>
      </c>
      <c r="E210" s="72">
        <v>400000000</v>
      </c>
      <c r="F210" s="72">
        <v>0</v>
      </c>
      <c r="G210" s="72">
        <v>400000000</v>
      </c>
      <c r="H210" s="72">
        <v>0</v>
      </c>
      <c r="I210" s="72">
        <v>0</v>
      </c>
      <c r="J210" s="72">
        <v>400000000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</row>
    <row r="211" spans="1:21" x14ac:dyDescent="0.3">
      <c r="A211" s="20" t="s">
        <v>26</v>
      </c>
      <c r="B211" s="72">
        <v>400000000</v>
      </c>
      <c r="C211" s="72">
        <v>0</v>
      </c>
      <c r="D211" s="72">
        <v>0</v>
      </c>
      <c r="E211" s="72">
        <v>400000000</v>
      </c>
      <c r="F211" s="72">
        <v>0</v>
      </c>
      <c r="G211" s="72">
        <v>400000000</v>
      </c>
      <c r="H211" s="72">
        <v>0</v>
      </c>
      <c r="I211" s="72">
        <v>0</v>
      </c>
      <c r="J211" s="72">
        <v>400000000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</row>
    <row r="212" spans="1:21" x14ac:dyDescent="0.3">
      <c r="A212" s="20" t="s">
        <v>129</v>
      </c>
      <c r="B212" s="72">
        <v>20000000</v>
      </c>
      <c r="C212" s="72">
        <v>0</v>
      </c>
      <c r="D212" s="72">
        <v>0</v>
      </c>
      <c r="E212" s="72">
        <v>20000000</v>
      </c>
      <c r="F212" s="72">
        <v>0</v>
      </c>
      <c r="G212" s="72">
        <v>20000000</v>
      </c>
      <c r="H212" s="72">
        <v>0</v>
      </c>
      <c r="I212" s="72">
        <v>5200000</v>
      </c>
      <c r="J212" s="72">
        <v>14800000</v>
      </c>
      <c r="K212" s="72">
        <v>0</v>
      </c>
      <c r="L212" s="72">
        <v>5200000</v>
      </c>
      <c r="M212" s="72">
        <v>0</v>
      </c>
      <c r="N212" s="72">
        <v>26</v>
      </c>
      <c r="O212" s="72">
        <v>0</v>
      </c>
      <c r="P212" s="72">
        <v>4326215</v>
      </c>
      <c r="Q212" s="72">
        <v>873785</v>
      </c>
      <c r="R212" s="72">
        <v>21.6311</v>
      </c>
      <c r="S212" s="72">
        <v>0</v>
      </c>
      <c r="T212" s="72">
        <v>4326215</v>
      </c>
      <c r="U212" s="72">
        <v>0</v>
      </c>
    </row>
    <row r="213" spans="1:21" x14ac:dyDescent="0.3">
      <c r="A213" s="20" t="s">
        <v>26</v>
      </c>
      <c r="B213" s="72">
        <v>20000000</v>
      </c>
      <c r="C213" s="72">
        <v>0</v>
      </c>
      <c r="D213" s="72">
        <v>0</v>
      </c>
      <c r="E213" s="72">
        <v>20000000</v>
      </c>
      <c r="F213" s="72">
        <v>0</v>
      </c>
      <c r="G213" s="72">
        <v>20000000</v>
      </c>
      <c r="H213" s="72">
        <v>0</v>
      </c>
      <c r="I213" s="72">
        <v>5200000</v>
      </c>
      <c r="J213" s="72">
        <v>14800000</v>
      </c>
      <c r="K213" s="72">
        <v>0</v>
      </c>
      <c r="L213" s="72">
        <v>5200000</v>
      </c>
      <c r="M213" s="72">
        <v>0</v>
      </c>
      <c r="N213" s="72">
        <v>26</v>
      </c>
      <c r="O213" s="72">
        <v>0</v>
      </c>
      <c r="P213" s="72">
        <v>4326215</v>
      </c>
      <c r="Q213" s="72">
        <v>873785</v>
      </c>
      <c r="R213" s="72">
        <v>21.6311</v>
      </c>
      <c r="S213" s="72">
        <v>0</v>
      </c>
      <c r="T213" s="72">
        <v>4326215</v>
      </c>
      <c r="U213" s="72">
        <v>0</v>
      </c>
    </row>
    <row r="214" spans="1:21" x14ac:dyDescent="0.3">
      <c r="A214" s="20" t="s">
        <v>130</v>
      </c>
      <c r="B214" s="72">
        <v>1100000000</v>
      </c>
      <c r="C214" s="72">
        <v>0</v>
      </c>
      <c r="D214" s="72">
        <v>0</v>
      </c>
      <c r="E214" s="72">
        <v>1100000000</v>
      </c>
      <c r="F214" s="72">
        <v>0</v>
      </c>
      <c r="G214" s="72">
        <v>1100000000</v>
      </c>
      <c r="H214" s="72">
        <v>0</v>
      </c>
      <c r="I214" s="72">
        <v>0</v>
      </c>
      <c r="J214" s="72">
        <v>1100000000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</row>
    <row r="215" spans="1:21" x14ac:dyDescent="0.3">
      <c r="A215" s="20" t="s">
        <v>26</v>
      </c>
      <c r="B215" s="72">
        <v>1100000000</v>
      </c>
      <c r="C215" s="72">
        <v>0</v>
      </c>
      <c r="D215" s="72">
        <v>0</v>
      </c>
      <c r="E215" s="72">
        <v>1100000000</v>
      </c>
      <c r="F215" s="72">
        <v>0</v>
      </c>
      <c r="G215" s="72">
        <v>1100000000</v>
      </c>
      <c r="H215" s="72">
        <v>0</v>
      </c>
      <c r="I215" s="72">
        <v>0</v>
      </c>
      <c r="J215" s="72">
        <v>1100000000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  <c r="Q215" s="72">
        <v>0</v>
      </c>
      <c r="R215" s="72">
        <v>0</v>
      </c>
      <c r="S215" s="72">
        <v>0</v>
      </c>
      <c r="T215" s="72">
        <v>0</v>
      </c>
      <c r="U215" s="72">
        <v>0</v>
      </c>
    </row>
    <row r="216" spans="1:21" x14ac:dyDescent="0.3">
      <c r="A216" s="20" t="s">
        <v>131</v>
      </c>
      <c r="B216" s="72">
        <v>1100000000</v>
      </c>
      <c r="C216" s="72">
        <v>0</v>
      </c>
      <c r="D216" s="72">
        <v>0</v>
      </c>
      <c r="E216" s="72">
        <v>1100000000</v>
      </c>
      <c r="F216" s="72">
        <v>0</v>
      </c>
      <c r="G216" s="72">
        <v>1100000000</v>
      </c>
      <c r="H216" s="72">
        <v>0</v>
      </c>
      <c r="I216" s="72">
        <v>323845000</v>
      </c>
      <c r="J216" s="72">
        <v>776155000</v>
      </c>
      <c r="K216" s="72">
        <v>24000000</v>
      </c>
      <c r="L216" s="72">
        <v>284845000</v>
      </c>
      <c r="M216" s="72">
        <v>39000000</v>
      </c>
      <c r="N216" s="72">
        <v>25.895</v>
      </c>
      <c r="O216" s="72">
        <v>18930000</v>
      </c>
      <c r="P216" s="72">
        <v>41820000</v>
      </c>
      <c r="Q216" s="72">
        <v>243025000</v>
      </c>
      <c r="R216" s="72">
        <v>3.8018000000000001</v>
      </c>
      <c r="S216" s="72">
        <v>18930000</v>
      </c>
      <c r="T216" s="72">
        <v>41820000</v>
      </c>
      <c r="U216" s="72">
        <v>0</v>
      </c>
    </row>
    <row r="217" spans="1:21" x14ac:dyDescent="0.3">
      <c r="A217" s="20" t="s">
        <v>26</v>
      </c>
      <c r="B217" s="72">
        <v>1100000000</v>
      </c>
      <c r="C217" s="72">
        <v>0</v>
      </c>
      <c r="D217" s="72">
        <v>0</v>
      </c>
      <c r="E217" s="72">
        <v>1100000000</v>
      </c>
      <c r="F217" s="72">
        <v>0</v>
      </c>
      <c r="G217" s="72">
        <v>1100000000</v>
      </c>
      <c r="H217" s="72">
        <v>0</v>
      </c>
      <c r="I217" s="72">
        <v>323845000</v>
      </c>
      <c r="J217" s="72">
        <v>776155000</v>
      </c>
      <c r="K217" s="72">
        <v>24000000</v>
      </c>
      <c r="L217" s="72">
        <v>284845000</v>
      </c>
      <c r="M217" s="72">
        <v>39000000</v>
      </c>
      <c r="N217" s="72">
        <v>25.895</v>
      </c>
      <c r="O217" s="72">
        <v>18930000</v>
      </c>
      <c r="P217" s="72">
        <v>41820000</v>
      </c>
      <c r="Q217" s="72">
        <v>243025000</v>
      </c>
      <c r="R217" s="72">
        <v>3.8018000000000001</v>
      </c>
      <c r="S217" s="72">
        <v>18930000</v>
      </c>
      <c r="T217" s="72">
        <v>41820000</v>
      </c>
      <c r="U217" s="72">
        <v>0</v>
      </c>
    </row>
    <row r="218" spans="1:21" x14ac:dyDescent="0.3">
      <c r="A218" s="20" t="s">
        <v>132</v>
      </c>
      <c r="B218" s="72">
        <v>10000000</v>
      </c>
      <c r="C218" s="72">
        <v>-1000000</v>
      </c>
      <c r="D218" s="72">
        <v>-1000000</v>
      </c>
      <c r="E218" s="72">
        <v>9000000</v>
      </c>
      <c r="F218" s="72">
        <v>0</v>
      </c>
      <c r="G218" s="72">
        <v>9000000</v>
      </c>
      <c r="H218" s="72">
        <v>-1000000</v>
      </c>
      <c r="I218" s="72">
        <v>4200000</v>
      </c>
      <c r="J218" s="72">
        <v>4800000</v>
      </c>
      <c r="K218" s="72">
        <v>0</v>
      </c>
      <c r="L218" s="72">
        <v>650000</v>
      </c>
      <c r="M218" s="72">
        <v>3550000</v>
      </c>
      <c r="N218" s="72">
        <v>7.2222</v>
      </c>
      <c r="O218" s="72">
        <v>0</v>
      </c>
      <c r="P218" s="72">
        <v>650000</v>
      </c>
      <c r="Q218" s="72">
        <v>0</v>
      </c>
      <c r="R218" s="72">
        <v>7.2222</v>
      </c>
      <c r="S218" s="72">
        <v>0</v>
      </c>
      <c r="T218" s="72">
        <v>650000</v>
      </c>
      <c r="U218" s="72">
        <v>0</v>
      </c>
    </row>
    <row r="219" spans="1:21" x14ac:dyDescent="0.3">
      <c r="A219" s="20" t="s">
        <v>26</v>
      </c>
      <c r="B219" s="72">
        <v>10000000</v>
      </c>
      <c r="C219" s="72">
        <v>-1000000</v>
      </c>
      <c r="D219" s="72">
        <v>-1000000</v>
      </c>
      <c r="E219" s="72">
        <v>9000000</v>
      </c>
      <c r="F219" s="72">
        <v>0</v>
      </c>
      <c r="G219" s="72">
        <v>9000000</v>
      </c>
      <c r="H219" s="72">
        <v>-1000000</v>
      </c>
      <c r="I219" s="72">
        <v>4200000</v>
      </c>
      <c r="J219" s="72">
        <v>4800000</v>
      </c>
      <c r="K219" s="72">
        <v>0</v>
      </c>
      <c r="L219" s="72">
        <v>650000</v>
      </c>
      <c r="M219" s="72">
        <v>3550000</v>
      </c>
      <c r="N219" s="72">
        <v>7.2222</v>
      </c>
      <c r="O219" s="72">
        <v>0</v>
      </c>
      <c r="P219" s="72">
        <v>650000</v>
      </c>
      <c r="Q219" s="72">
        <v>0</v>
      </c>
      <c r="R219" s="72">
        <v>7.2222</v>
      </c>
      <c r="S219" s="72">
        <v>0</v>
      </c>
      <c r="T219" s="72">
        <v>650000</v>
      </c>
      <c r="U219" s="72">
        <v>0</v>
      </c>
    </row>
    <row r="220" spans="1:21" x14ac:dyDescent="0.3">
      <c r="A220" s="20" t="s">
        <v>133</v>
      </c>
      <c r="B220" s="72">
        <v>900000000</v>
      </c>
      <c r="C220" s="72">
        <v>0</v>
      </c>
      <c r="D220" s="72">
        <v>0</v>
      </c>
      <c r="E220" s="72">
        <v>900000000</v>
      </c>
      <c r="F220" s="72">
        <v>0</v>
      </c>
      <c r="G220" s="72">
        <v>900000000</v>
      </c>
      <c r="H220" s="72">
        <v>0</v>
      </c>
      <c r="I220" s="72">
        <v>867000000</v>
      </c>
      <c r="J220" s="72">
        <v>33000000</v>
      </c>
      <c r="K220" s="72">
        <v>0</v>
      </c>
      <c r="L220" s="72">
        <v>858000000</v>
      </c>
      <c r="M220" s="72">
        <v>9000000</v>
      </c>
      <c r="N220" s="72">
        <v>95.333299999999994</v>
      </c>
      <c r="O220" s="72">
        <v>83000000</v>
      </c>
      <c r="P220" s="72">
        <v>231433333</v>
      </c>
      <c r="Q220" s="72">
        <v>626566667</v>
      </c>
      <c r="R220" s="72">
        <v>25.7148</v>
      </c>
      <c r="S220" s="72">
        <v>83000000</v>
      </c>
      <c r="T220" s="72">
        <v>231433333</v>
      </c>
      <c r="U220" s="72">
        <v>0</v>
      </c>
    </row>
    <row r="221" spans="1:21" x14ac:dyDescent="0.3">
      <c r="A221" s="20" t="s">
        <v>26</v>
      </c>
      <c r="B221" s="72">
        <v>900000000</v>
      </c>
      <c r="C221" s="72">
        <v>0</v>
      </c>
      <c r="D221" s="72">
        <v>0</v>
      </c>
      <c r="E221" s="72">
        <v>900000000</v>
      </c>
      <c r="F221" s="72">
        <v>0</v>
      </c>
      <c r="G221" s="72">
        <v>900000000</v>
      </c>
      <c r="H221" s="72">
        <v>0</v>
      </c>
      <c r="I221" s="72">
        <v>867000000</v>
      </c>
      <c r="J221" s="72">
        <v>33000000</v>
      </c>
      <c r="K221" s="72">
        <v>0</v>
      </c>
      <c r="L221" s="72">
        <v>858000000</v>
      </c>
      <c r="M221" s="72">
        <v>9000000</v>
      </c>
      <c r="N221" s="72">
        <v>95.333299999999994</v>
      </c>
      <c r="O221" s="72">
        <v>83000000</v>
      </c>
      <c r="P221" s="72">
        <v>231433333</v>
      </c>
      <c r="Q221" s="72">
        <v>626566667</v>
      </c>
      <c r="R221" s="72">
        <v>25.7148</v>
      </c>
      <c r="S221" s="72">
        <v>83000000</v>
      </c>
      <c r="T221" s="72">
        <v>231433333</v>
      </c>
      <c r="U221" s="72">
        <v>0</v>
      </c>
    </row>
    <row r="222" spans="1:21" x14ac:dyDescent="0.3">
      <c r="A222" s="20" t="s">
        <v>134</v>
      </c>
      <c r="B222" s="72">
        <v>50000000</v>
      </c>
      <c r="C222" s="72">
        <v>0</v>
      </c>
      <c r="D222" s="72">
        <v>0</v>
      </c>
      <c r="E222" s="72">
        <v>50000000</v>
      </c>
      <c r="F222" s="72">
        <v>0</v>
      </c>
      <c r="G222" s="72">
        <v>50000000</v>
      </c>
      <c r="H222" s="72">
        <v>0</v>
      </c>
      <c r="I222" s="72">
        <v>50000000</v>
      </c>
      <c r="J222" s="72">
        <v>0</v>
      </c>
      <c r="K222" s="72">
        <v>0</v>
      </c>
      <c r="L222" s="72">
        <v>50000000</v>
      </c>
      <c r="M222" s="72">
        <v>0</v>
      </c>
      <c r="N222" s="72">
        <v>100</v>
      </c>
      <c r="O222" s="72">
        <v>2486660</v>
      </c>
      <c r="P222" s="72">
        <v>9947370</v>
      </c>
      <c r="Q222" s="72">
        <v>40052630</v>
      </c>
      <c r="R222" s="72">
        <v>19.8947</v>
      </c>
      <c r="S222" s="72">
        <v>2486660</v>
      </c>
      <c r="T222" s="72">
        <v>9947370</v>
      </c>
      <c r="U222" s="72">
        <v>0</v>
      </c>
    </row>
    <row r="223" spans="1:21" x14ac:dyDescent="0.3">
      <c r="A223" s="20" t="s">
        <v>26</v>
      </c>
      <c r="B223" s="72">
        <v>50000000</v>
      </c>
      <c r="C223" s="72">
        <v>0</v>
      </c>
      <c r="D223" s="72">
        <v>0</v>
      </c>
      <c r="E223" s="72">
        <v>50000000</v>
      </c>
      <c r="F223" s="72">
        <v>0</v>
      </c>
      <c r="G223" s="72">
        <v>50000000</v>
      </c>
      <c r="H223" s="72">
        <v>0</v>
      </c>
      <c r="I223" s="72">
        <v>50000000</v>
      </c>
      <c r="J223" s="72">
        <v>0</v>
      </c>
      <c r="K223" s="72">
        <v>0</v>
      </c>
      <c r="L223" s="72">
        <v>50000000</v>
      </c>
      <c r="M223" s="72">
        <v>0</v>
      </c>
      <c r="N223" s="72">
        <v>100</v>
      </c>
      <c r="O223" s="72">
        <v>2486660</v>
      </c>
      <c r="P223" s="72">
        <v>9947370</v>
      </c>
      <c r="Q223" s="72">
        <v>40052630</v>
      </c>
      <c r="R223" s="72">
        <v>19.8947</v>
      </c>
      <c r="S223" s="72">
        <v>2486660</v>
      </c>
      <c r="T223" s="72">
        <v>9947370</v>
      </c>
      <c r="U223" s="72">
        <v>0</v>
      </c>
    </row>
    <row r="224" spans="1:21" x14ac:dyDescent="0.3">
      <c r="A224" s="20" t="s">
        <v>135</v>
      </c>
      <c r="B224" s="72">
        <v>10000000</v>
      </c>
      <c r="C224" s="72">
        <v>0</v>
      </c>
      <c r="D224" s="72">
        <v>0</v>
      </c>
      <c r="E224" s="72">
        <v>10000000</v>
      </c>
      <c r="F224" s="72">
        <v>0</v>
      </c>
      <c r="G224" s="72">
        <v>10000000</v>
      </c>
      <c r="H224" s="72">
        <v>0</v>
      </c>
      <c r="I224" s="72">
        <v>0</v>
      </c>
      <c r="J224" s="72">
        <v>10000000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  <c r="Q224" s="72">
        <v>0</v>
      </c>
      <c r="R224" s="72">
        <v>0</v>
      </c>
      <c r="S224" s="72">
        <v>0</v>
      </c>
      <c r="T224" s="72">
        <v>0</v>
      </c>
      <c r="U224" s="72">
        <v>0</v>
      </c>
    </row>
    <row r="225" spans="1:21" x14ac:dyDescent="0.3">
      <c r="A225" s="20" t="s">
        <v>26</v>
      </c>
      <c r="B225" s="72">
        <v>10000000</v>
      </c>
      <c r="C225" s="72">
        <v>0</v>
      </c>
      <c r="D225" s="72">
        <v>0</v>
      </c>
      <c r="E225" s="72">
        <v>10000000</v>
      </c>
      <c r="F225" s="72">
        <v>0</v>
      </c>
      <c r="G225" s="72">
        <v>10000000</v>
      </c>
      <c r="H225" s="72">
        <v>0</v>
      </c>
      <c r="I225" s="72">
        <v>0</v>
      </c>
      <c r="J225" s="72">
        <v>10000000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  <c r="Q225" s="72">
        <v>0</v>
      </c>
      <c r="R225" s="72">
        <v>0</v>
      </c>
      <c r="S225" s="72">
        <v>0</v>
      </c>
      <c r="T225" s="72">
        <v>0</v>
      </c>
      <c r="U225" s="72">
        <v>0</v>
      </c>
    </row>
    <row r="226" spans="1:21" x14ac:dyDescent="0.3">
      <c r="A226" s="20" t="s">
        <v>136</v>
      </c>
      <c r="B226" s="72">
        <v>8000000</v>
      </c>
      <c r="C226" s="72">
        <v>0</v>
      </c>
      <c r="D226" s="72">
        <v>0</v>
      </c>
      <c r="E226" s="72">
        <v>8000000</v>
      </c>
      <c r="F226" s="72">
        <v>0</v>
      </c>
      <c r="G226" s="72">
        <v>8000000</v>
      </c>
      <c r="H226" s="72">
        <v>0</v>
      </c>
      <c r="I226" s="72">
        <v>0</v>
      </c>
      <c r="J226" s="72">
        <v>8000000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</row>
    <row r="227" spans="1:21" x14ac:dyDescent="0.3">
      <c r="A227" s="20" t="s">
        <v>26</v>
      </c>
      <c r="B227" s="72">
        <v>8000000</v>
      </c>
      <c r="C227" s="72">
        <v>0</v>
      </c>
      <c r="D227" s="72">
        <v>0</v>
      </c>
      <c r="E227" s="72">
        <v>8000000</v>
      </c>
      <c r="F227" s="72">
        <v>0</v>
      </c>
      <c r="G227" s="72">
        <v>8000000</v>
      </c>
      <c r="H227" s="72">
        <v>0</v>
      </c>
      <c r="I227" s="72">
        <v>0</v>
      </c>
      <c r="J227" s="72">
        <v>8000000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>
        <v>0</v>
      </c>
      <c r="T227" s="72">
        <v>0</v>
      </c>
      <c r="U227" s="72">
        <v>0</v>
      </c>
    </row>
    <row r="228" spans="1:21" x14ac:dyDescent="0.3">
      <c r="A228" s="20" t="s">
        <v>137</v>
      </c>
      <c r="B228" s="72">
        <v>1000000000</v>
      </c>
      <c r="C228" s="72">
        <v>0</v>
      </c>
      <c r="D228" s="72">
        <v>0</v>
      </c>
      <c r="E228" s="72">
        <v>1000000000</v>
      </c>
      <c r="F228" s="72">
        <v>0</v>
      </c>
      <c r="G228" s="72">
        <v>1000000000</v>
      </c>
      <c r="H228" s="72">
        <v>343995869</v>
      </c>
      <c r="I228" s="72">
        <v>343995869</v>
      </c>
      <c r="J228" s="72">
        <v>656004131</v>
      </c>
      <c r="K228" s="72">
        <v>343995869</v>
      </c>
      <c r="L228" s="72">
        <v>343995869</v>
      </c>
      <c r="M228" s="72">
        <v>0</v>
      </c>
      <c r="N228" s="72">
        <v>34.3996</v>
      </c>
      <c r="O228" s="72">
        <v>0</v>
      </c>
      <c r="P228" s="72">
        <v>0</v>
      </c>
      <c r="Q228" s="72">
        <v>343995869</v>
      </c>
      <c r="R228" s="72">
        <v>0</v>
      </c>
      <c r="S228" s="72">
        <v>0</v>
      </c>
      <c r="T228" s="72">
        <v>0</v>
      </c>
      <c r="U228" s="72">
        <v>0</v>
      </c>
    </row>
    <row r="229" spans="1:21" x14ac:dyDescent="0.3">
      <c r="A229" s="20" t="s">
        <v>26</v>
      </c>
      <c r="B229" s="72">
        <v>1000000000</v>
      </c>
      <c r="C229" s="72">
        <v>0</v>
      </c>
      <c r="D229" s="72">
        <v>0</v>
      </c>
      <c r="E229" s="72">
        <v>1000000000</v>
      </c>
      <c r="F229" s="72">
        <v>0</v>
      </c>
      <c r="G229" s="72">
        <v>1000000000</v>
      </c>
      <c r="H229" s="72">
        <v>343995869</v>
      </c>
      <c r="I229" s="72">
        <v>343995869</v>
      </c>
      <c r="J229" s="72">
        <v>656004131</v>
      </c>
      <c r="K229" s="72">
        <v>343995869</v>
      </c>
      <c r="L229" s="72">
        <v>343995869</v>
      </c>
      <c r="M229" s="72">
        <v>0</v>
      </c>
      <c r="N229" s="72">
        <v>34.3996</v>
      </c>
      <c r="O229" s="72">
        <v>0</v>
      </c>
      <c r="P229" s="72">
        <v>0</v>
      </c>
      <c r="Q229" s="72">
        <v>343995869</v>
      </c>
      <c r="R229" s="72">
        <v>0</v>
      </c>
      <c r="S229" s="72">
        <v>0</v>
      </c>
      <c r="T229" s="72">
        <v>0</v>
      </c>
      <c r="U229" s="72">
        <v>0</v>
      </c>
    </row>
    <row r="230" spans="1:21" x14ac:dyDescent="0.3">
      <c r="A230" s="20" t="s">
        <v>138</v>
      </c>
      <c r="B230" s="72">
        <v>30000000</v>
      </c>
      <c r="C230" s="72">
        <v>0</v>
      </c>
      <c r="D230" s="72">
        <v>0</v>
      </c>
      <c r="E230" s="72">
        <v>30000000</v>
      </c>
      <c r="F230" s="72">
        <v>0</v>
      </c>
      <c r="G230" s="72">
        <v>30000000</v>
      </c>
      <c r="H230" s="72">
        <v>0</v>
      </c>
      <c r="I230" s="72">
        <v>2015000</v>
      </c>
      <c r="J230" s="72">
        <v>27985000</v>
      </c>
      <c r="K230" s="72">
        <v>0</v>
      </c>
      <c r="L230" s="72">
        <v>650000</v>
      </c>
      <c r="M230" s="72">
        <v>1365000</v>
      </c>
      <c r="N230" s="72">
        <v>2.1667000000000001</v>
      </c>
      <c r="O230" s="72">
        <v>0</v>
      </c>
      <c r="P230" s="72">
        <v>650000</v>
      </c>
      <c r="Q230" s="72">
        <v>0</v>
      </c>
      <c r="R230" s="72">
        <v>2.1667000000000001</v>
      </c>
      <c r="S230" s="72">
        <v>0</v>
      </c>
      <c r="T230" s="72">
        <v>650000</v>
      </c>
      <c r="U230" s="72">
        <v>0</v>
      </c>
    </row>
    <row r="231" spans="1:21" x14ac:dyDescent="0.3">
      <c r="A231" s="20" t="s">
        <v>26</v>
      </c>
      <c r="B231" s="72">
        <v>30000000</v>
      </c>
      <c r="C231" s="72">
        <v>0</v>
      </c>
      <c r="D231" s="72">
        <v>0</v>
      </c>
      <c r="E231" s="72">
        <v>30000000</v>
      </c>
      <c r="F231" s="72">
        <v>0</v>
      </c>
      <c r="G231" s="72">
        <v>30000000</v>
      </c>
      <c r="H231" s="72">
        <v>0</v>
      </c>
      <c r="I231" s="72">
        <v>2015000</v>
      </c>
      <c r="J231" s="72">
        <v>27985000</v>
      </c>
      <c r="K231" s="72">
        <v>0</v>
      </c>
      <c r="L231" s="72">
        <v>650000</v>
      </c>
      <c r="M231" s="72">
        <v>1365000</v>
      </c>
      <c r="N231" s="72">
        <v>2.1667000000000001</v>
      </c>
      <c r="O231" s="72">
        <v>0</v>
      </c>
      <c r="P231" s="72">
        <v>650000</v>
      </c>
      <c r="Q231" s="72">
        <v>0</v>
      </c>
      <c r="R231" s="72">
        <v>2.1667000000000001</v>
      </c>
      <c r="S231" s="72">
        <v>0</v>
      </c>
      <c r="T231" s="72">
        <v>650000</v>
      </c>
      <c r="U231" s="72">
        <v>0</v>
      </c>
    </row>
    <row r="232" spans="1:21" x14ac:dyDescent="0.3">
      <c r="A232" s="20" t="s">
        <v>139</v>
      </c>
      <c r="B232" s="72">
        <v>600000000</v>
      </c>
      <c r="C232" s="72">
        <v>2860000</v>
      </c>
      <c r="D232" s="72">
        <v>2860000</v>
      </c>
      <c r="E232" s="72">
        <v>602860000</v>
      </c>
      <c r="F232" s="72">
        <v>0</v>
      </c>
      <c r="G232" s="72">
        <v>602860000</v>
      </c>
      <c r="H232" s="72">
        <v>-41318592</v>
      </c>
      <c r="I232" s="72">
        <v>558681408</v>
      </c>
      <c r="J232" s="72">
        <v>44178592</v>
      </c>
      <c r="K232" s="72">
        <v>328536780</v>
      </c>
      <c r="L232" s="72">
        <v>555821408</v>
      </c>
      <c r="M232" s="72">
        <v>2860000</v>
      </c>
      <c r="N232" s="72">
        <v>92.197400000000002</v>
      </c>
      <c r="O232" s="72">
        <v>95479680</v>
      </c>
      <c r="P232" s="72">
        <v>194087810</v>
      </c>
      <c r="Q232" s="72">
        <v>361733598</v>
      </c>
      <c r="R232" s="72">
        <v>32.194499999999998</v>
      </c>
      <c r="S232" s="72">
        <v>95479680</v>
      </c>
      <c r="T232" s="72">
        <v>194087810</v>
      </c>
      <c r="U232" s="72">
        <v>0</v>
      </c>
    </row>
    <row r="233" spans="1:21" x14ac:dyDescent="0.3">
      <c r="A233" s="20" t="s">
        <v>26</v>
      </c>
      <c r="B233" s="72">
        <v>600000000</v>
      </c>
      <c r="C233" s="72">
        <v>2860000</v>
      </c>
      <c r="D233" s="72">
        <v>2860000</v>
      </c>
      <c r="E233" s="72">
        <v>602860000</v>
      </c>
      <c r="F233" s="72">
        <v>0</v>
      </c>
      <c r="G233" s="72">
        <v>602860000</v>
      </c>
      <c r="H233" s="72">
        <v>-41318592</v>
      </c>
      <c r="I233" s="72">
        <v>558681408</v>
      </c>
      <c r="J233" s="72">
        <v>44178592</v>
      </c>
      <c r="K233" s="72">
        <v>328536780</v>
      </c>
      <c r="L233" s="72">
        <v>555821408</v>
      </c>
      <c r="M233" s="72">
        <v>2860000</v>
      </c>
      <c r="N233" s="72">
        <v>92.197400000000002</v>
      </c>
      <c r="O233" s="72">
        <v>95479680</v>
      </c>
      <c r="P233" s="72">
        <v>194087810</v>
      </c>
      <c r="Q233" s="72">
        <v>361733598</v>
      </c>
      <c r="R233" s="72">
        <v>32.194499999999998</v>
      </c>
      <c r="S233" s="72">
        <v>95479680</v>
      </c>
      <c r="T233" s="72">
        <v>194087810</v>
      </c>
      <c r="U233" s="72">
        <v>0</v>
      </c>
    </row>
    <row r="234" spans="1:21" x14ac:dyDescent="0.3">
      <c r="A234" s="20" t="s">
        <v>140</v>
      </c>
      <c r="B234" s="72">
        <v>145000000</v>
      </c>
      <c r="C234" s="72">
        <v>0</v>
      </c>
      <c r="D234" s="72">
        <v>0</v>
      </c>
      <c r="E234" s="72">
        <v>145000000</v>
      </c>
      <c r="F234" s="72">
        <v>0</v>
      </c>
      <c r="G234" s="72">
        <v>145000000</v>
      </c>
      <c r="H234" s="72">
        <v>0</v>
      </c>
      <c r="I234" s="72">
        <v>145000000</v>
      </c>
      <c r="J234" s="72">
        <v>0</v>
      </c>
      <c r="K234" s="72">
        <v>0</v>
      </c>
      <c r="L234" s="72">
        <v>145000000</v>
      </c>
      <c r="M234" s="72">
        <v>0</v>
      </c>
      <c r="N234" s="72">
        <v>100</v>
      </c>
      <c r="O234" s="72">
        <v>15684898</v>
      </c>
      <c r="P234" s="72">
        <v>45440454</v>
      </c>
      <c r="Q234" s="72">
        <v>99559546</v>
      </c>
      <c r="R234" s="72">
        <v>31.338200000000001</v>
      </c>
      <c r="S234" s="72">
        <v>15684898</v>
      </c>
      <c r="T234" s="72">
        <v>45440454</v>
      </c>
      <c r="U234" s="72">
        <v>0</v>
      </c>
    </row>
    <row r="235" spans="1:21" x14ac:dyDescent="0.3">
      <c r="A235" s="20" t="s">
        <v>26</v>
      </c>
      <c r="B235" s="72">
        <v>145000000</v>
      </c>
      <c r="C235" s="72">
        <v>0</v>
      </c>
      <c r="D235" s="72">
        <v>0</v>
      </c>
      <c r="E235" s="72">
        <v>145000000</v>
      </c>
      <c r="F235" s="72">
        <v>0</v>
      </c>
      <c r="G235" s="72">
        <v>145000000</v>
      </c>
      <c r="H235" s="72">
        <v>0</v>
      </c>
      <c r="I235" s="72">
        <v>145000000</v>
      </c>
      <c r="J235" s="72">
        <v>0</v>
      </c>
      <c r="K235" s="72">
        <v>0</v>
      </c>
      <c r="L235" s="72">
        <v>145000000</v>
      </c>
      <c r="M235" s="72">
        <v>0</v>
      </c>
      <c r="N235" s="72">
        <v>100</v>
      </c>
      <c r="O235" s="72">
        <v>15684898</v>
      </c>
      <c r="P235" s="72">
        <v>45440454</v>
      </c>
      <c r="Q235" s="72">
        <v>99559546</v>
      </c>
      <c r="R235" s="72">
        <v>31.338200000000001</v>
      </c>
      <c r="S235" s="72">
        <v>15684898</v>
      </c>
      <c r="T235" s="72">
        <v>45440454</v>
      </c>
      <c r="U235" s="72">
        <v>0</v>
      </c>
    </row>
    <row r="236" spans="1:21" x14ac:dyDescent="0.3">
      <c r="A236" s="20" t="s">
        <v>141</v>
      </c>
      <c r="B236" s="72">
        <v>2500000</v>
      </c>
      <c r="C236" s="72">
        <v>0</v>
      </c>
      <c r="D236" s="72">
        <v>0</v>
      </c>
      <c r="E236" s="72">
        <v>2500000</v>
      </c>
      <c r="F236" s="72">
        <v>0</v>
      </c>
      <c r="G236" s="72">
        <v>2500000</v>
      </c>
      <c r="H236" s="72">
        <v>0</v>
      </c>
      <c r="I236" s="72">
        <v>0</v>
      </c>
      <c r="J236" s="72">
        <v>2500000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</row>
    <row r="237" spans="1:21" x14ac:dyDescent="0.3">
      <c r="A237" s="20" t="s">
        <v>26</v>
      </c>
      <c r="B237" s="72">
        <v>2500000</v>
      </c>
      <c r="C237" s="72">
        <v>0</v>
      </c>
      <c r="D237" s="72">
        <v>0</v>
      </c>
      <c r="E237" s="72">
        <v>2500000</v>
      </c>
      <c r="F237" s="72">
        <v>0</v>
      </c>
      <c r="G237" s="72">
        <v>2500000</v>
      </c>
      <c r="H237" s="72">
        <v>0</v>
      </c>
      <c r="I237" s="72">
        <v>0</v>
      </c>
      <c r="J237" s="72">
        <v>2500000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</row>
    <row r="238" spans="1:21" x14ac:dyDescent="0.3">
      <c r="A238" s="20" t="s">
        <v>142</v>
      </c>
      <c r="B238" s="72">
        <v>65000000</v>
      </c>
      <c r="C238" s="72">
        <v>0</v>
      </c>
      <c r="D238" s="72">
        <v>0</v>
      </c>
      <c r="E238" s="72">
        <v>65000000</v>
      </c>
      <c r="F238" s="72">
        <v>0</v>
      </c>
      <c r="G238" s="72">
        <v>65000000</v>
      </c>
      <c r="H238" s="72">
        <v>0</v>
      </c>
      <c r="I238" s="72">
        <v>55000000</v>
      </c>
      <c r="J238" s="72">
        <v>10000000</v>
      </c>
      <c r="K238" s="72">
        <v>0</v>
      </c>
      <c r="L238" s="72">
        <v>55000000</v>
      </c>
      <c r="M238" s="72">
        <v>0</v>
      </c>
      <c r="N238" s="72">
        <v>84.615399999999994</v>
      </c>
      <c r="O238" s="72">
        <v>6074310</v>
      </c>
      <c r="P238" s="72">
        <v>14219280</v>
      </c>
      <c r="Q238" s="72">
        <v>40780720</v>
      </c>
      <c r="R238" s="72">
        <v>21.875800000000002</v>
      </c>
      <c r="S238" s="72">
        <v>6074310</v>
      </c>
      <c r="T238" s="72">
        <v>14219280</v>
      </c>
      <c r="U238" s="72">
        <v>0</v>
      </c>
    </row>
    <row r="239" spans="1:21" x14ac:dyDescent="0.3">
      <c r="A239" s="20" t="s">
        <v>26</v>
      </c>
      <c r="B239" s="72">
        <v>65000000</v>
      </c>
      <c r="C239" s="72">
        <v>0</v>
      </c>
      <c r="D239" s="72">
        <v>0</v>
      </c>
      <c r="E239" s="72">
        <v>65000000</v>
      </c>
      <c r="F239" s="72">
        <v>0</v>
      </c>
      <c r="G239" s="72">
        <v>65000000</v>
      </c>
      <c r="H239" s="72">
        <v>0</v>
      </c>
      <c r="I239" s="72">
        <v>55000000</v>
      </c>
      <c r="J239" s="72">
        <v>10000000</v>
      </c>
      <c r="K239" s="72">
        <v>0</v>
      </c>
      <c r="L239" s="72">
        <v>55000000</v>
      </c>
      <c r="M239" s="72">
        <v>0</v>
      </c>
      <c r="N239" s="72">
        <v>84.615399999999994</v>
      </c>
      <c r="O239" s="72">
        <v>6074310</v>
      </c>
      <c r="P239" s="72">
        <v>14219280</v>
      </c>
      <c r="Q239" s="72">
        <v>40780720</v>
      </c>
      <c r="R239" s="72">
        <v>21.875800000000002</v>
      </c>
      <c r="S239" s="72">
        <v>6074310</v>
      </c>
      <c r="T239" s="72">
        <v>14219280</v>
      </c>
      <c r="U239" s="72">
        <v>0</v>
      </c>
    </row>
    <row r="240" spans="1:21" x14ac:dyDescent="0.3">
      <c r="A240" s="20" t="s">
        <v>143</v>
      </c>
      <c r="B240" s="72">
        <v>60000000</v>
      </c>
      <c r="C240" s="72">
        <v>0</v>
      </c>
      <c r="D240" s="72">
        <v>30000000</v>
      </c>
      <c r="E240" s="72">
        <v>90000000</v>
      </c>
      <c r="F240" s="72">
        <v>0</v>
      </c>
      <c r="G240" s="72">
        <v>90000000</v>
      </c>
      <c r="H240" s="72">
        <v>0</v>
      </c>
      <c r="I240" s="72">
        <v>90000000</v>
      </c>
      <c r="J240" s="72">
        <v>0</v>
      </c>
      <c r="K240" s="72">
        <v>65634526</v>
      </c>
      <c r="L240" s="72">
        <v>89675000</v>
      </c>
      <c r="M240" s="72">
        <v>325000</v>
      </c>
      <c r="N240" s="72">
        <v>99.638900000000007</v>
      </c>
      <c r="O240" s="72">
        <v>0</v>
      </c>
      <c r="P240" s="72">
        <v>1105000</v>
      </c>
      <c r="Q240" s="72">
        <v>88570000</v>
      </c>
      <c r="R240" s="72">
        <v>1.2278</v>
      </c>
      <c r="S240" s="72">
        <v>0</v>
      </c>
      <c r="T240" s="72">
        <v>1105000</v>
      </c>
      <c r="U240" s="72">
        <v>0</v>
      </c>
    </row>
    <row r="241" spans="1:21" x14ac:dyDescent="0.3">
      <c r="A241" s="20" t="s">
        <v>26</v>
      </c>
      <c r="B241" s="72">
        <v>60000000</v>
      </c>
      <c r="C241" s="72">
        <v>0</v>
      </c>
      <c r="D241" s="72">
        <v>30000000</v>
      </c>
      <c r="E241" s="72">
        <v>90000000</v>
      </c>
      <c r="F241" s="72">
        <v>0</v>
      </c>
      <c r="G241" s="72">
        <v>90000000</v>
      </c>
      <c r="H241" s="72">
        <v>0</v>
      </c>
      <c r="I241" s="72">
        <v>90000000</v>
      </c>
      <c r="J241" s="72">
        <v>0</v>
      </c>
      <c r="K241" s="72">
        <v>65634526</v>
      </c>
      <c r="L241" s="72">
        <v>89675000</v>
      </c>
      <c r="M241" s="72">
        <v>325000</v>
      </c>
      <c r="N241" s="72">
        <v>99.638900000000007</v>
      </c>
      <c r="O241" s="72">
        <v>0</v>
      </c>
      <c r="P241" s="72">
        <v>1105000</v>
      </c>
      <c r="Q241" s="72">
        <v>88570000</v>
      </c>
      <c r="R241" s="72">
        <v>1.2278</v>
      </c>
      <c r="S241" s="72">
        <v>0</v>
      </c>
      <c r="T241" s="72">
        <v>1105000</v>
      </c>
      <c r="U241" s="72">
        <v>0</v>
      </c>
    </row>
    <row r="242" spans="1:21" x14ac:dyDescent="0.3">
      <c r="A242" s="20" t="s">
        <v>144</v>
      </c>
      <c r="B242" s="72">
        <v>40000000</v>
      </c>
      <c r="C242" s="72">
        <v>0</v>
      </c>
      <c r="D242" s="72">
        <v>-30000000</v>
      </c>
      <c r="E242" s="72">
        <v>10000000</v>
      </c>
      <c r="F242" s="72">
        <v>0</v>
      </c>
      <c r="G242" s="72">
        <v>10000000</v>
      </c>
      <c r="H242" s="72">
        <v>0</v>
      </c>
      <c r="I242" s="72">
        <v>1430000</v>
      </c>
      <c r="J242" s="72">
        <v>8570000</v>
      </c>
      <c r="K242" s="72">
        <v>0</v>
      </c>
      <c r="L242" s="72">
        <v>1224000</v>
      </c>
      <c r="M242" s="72">
        <v>206000</v>
      </c>
      <c r="N242" s="72">
        <v>12.24</v>
      </c>
      <c r="O242" s="72">
        <v>0</v>
      </c>
      <c r="P242" s="72">
        <v>1105000</v>
      </c>
      <c r="Q242" s="72">
        <v>119000</v>
      </c>
      <c r="R242" s="72">
        <v>11.05</v>
      </c>
      <c r="S242" s="72">
        <v>0</v>
      </c>
      <c r="T242" s="72">
        <v>1105000</v>
      </c>
      <c r="U242" s="72">
        <v>0</v>
      </c>
    </row>
    <row r="243" spans="1:21" x14ac:dyDescent="0.3">
      <c r="A243" s="20" t="s">
        <v>26</v>
      </c>
      <c r="B243" s="72">
        <v>40000000</v>
      </c>
      <c r="C243" s="72">
        <v>0</v>
      </c>
      <c r="D243" s="72">
        <v>-30000000</v>
      </c>
      <c r="E243" s="72">
        <v>10000000</v>
      </c>
      <c r="F243" s="72">
        <v>0</v>
      </c>
      <c r="G243" s="72">
        <v>10000000</v>
      </c>
      <c r="H243" s="72">
        <v>0</v>
      </c>
      <c r="I243" s="72">
        <v>1430000</v>
      </c>
      <c r="J243" s="72">
        <v>8570000</v>
      </c>
      <c r="K243" s="72">
        <v>0</v>
      </c>
      <c r="L243" s="72">
        <v>1224000</v>
      </c>
      <c r="M243" s="72">
        <v>206000</v>
      </c>
      <c r="N243" s="72">
        <v>12.24</v>
      </c>
      <c r="O243" s="72">
        <v>0</v>
      </c>
      <c r="P243" s="72">
        <v>1105000</v>
      </c>
      <c r="Q243" s="72">
        <v>119000</v>
      </c>
      <c r="R243" s="72">
        <v>11.05</v>
      </c>
      <c r="S243" s="72">
        <v>0</v>
      </c>
      <c r="T243" s="72">
        <v>1105000</v>
      </c>
      <c r="U243" s="72">
        <v>0</v>
      </c>
    </row>
    <row r="244" spans="1:21" x14ac:dyDescent="0.3">
      <c r="A244" s="20" t="s">
        <v>145</v>
      </c>
      <c r="B244" s="72">
        <v>15000000</v>
      </c>
      <c r="C244" s="72">
        <v>0</v>
      </c>
      <c r="D244" s="72">
        <v>0</v>
      </c>
      <c r="E244" s="72">
        <v>15000000</v>
      </c>
      <c r="F244" s="72">
        <v>0</v>
      </c>
      <c r="G244" s="72">
        <v>15000000</v>
      </c>
      <c r="H244" s="72">
        <v>0</v>
      </c>
      <c r="I244" s="72">
        <v>0</v>
      </c>
      <c r="J244" s="72">
        <v>15000000</v>
      </c>
      <c r="K244" s="72">
        <v>0</v>
      </c>
      <c r="L244" s="72">
        <v>0</v>
      </c>
      <c r="M244" s="72">
        <v>0</v>
      </c>
      <c r="N244" s="72">
        <v>0</v>
      </c>
      <c r="O244" s="72">
        <v>0</v>
      </c>
      <c r="P244" s="72">
        <v>0</v>
      </c>
      <c r="Q244" s="72">
        <v>0</v>
      </c>
      <c r="R244" s="72">
        <v>0</v>
      </c>
      <c r="S244" s="72">
        <v>0</v>
      </c>
      <c r="T244" s="72">
        <v>0</v>
      </c>
      <c r="U244" s="72">
        <v>0</v>
      </c>
    </row>
    <row r="245" spans="1:21" x14ac:dyDescent="0.3">
      <c r="A245" s="20" t="s">
        <v>26</v>
      </c>
      <c r="B245" s="72">
        <v>15000000</v>
      </c>
      <c r="C245" s="72">
        <v>0</v>
      </c>
      <c r="D245" s="72">
        <v>0</v>
      </c>
      <c r="E245" s="72">
        <v>15000000</v>
      </c>
      <c r="F245" s="72">
        <v>0</v>
      </c>
      <c r="G245" s="72">
        <v>15000000</v>
      </c>
      <c r="H245" s="72">
        <v>0</v>
      </c>
      <c r="I245" s="72">
        <v>0</v>
      </c>
      <c r="J245" s="72">
        <v>15000000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  <c r="Q245" s="72">
        <v>0</v>
      </c>
      <c r="R245" s="72">
        <v>0</v>
      </c>
      <c r="S245" s="72">
        <v>0</v>
      </c>
      <c r="T245" s="72">
        <v>0</v>
      </c>
      <c r="U245" s="72">
        <v>0</v>
      </c>
    </row>
    <row r="246" spans="1:21" x14ac:dyDescent="0.3">
      <c r="A246" s="20" t="s">
        <v>146</v>
      </c>
      <c r="B246" s="72">
        <v>2000000</v>
      </c>
      <c r="C246" s="72">
        <v>0</v>
      </c>
      <c r="D246" s="72">
        <v>0</v>
      </c>
      <c r="E246" s="72">
        <v>2000000</v>
      </c>
      <c r="F246" s="72">
        <v>0</v>
      </c>
      <c r="G246" s="72">
        <v>2000000</v>
      </c>
      <c r="H246" s="72">
        <v>0</v>
      </c>
      <c r="I246" s="72">
        <v>1105000</v>
      </c>
      <c r="J246" s="72">
        <v>895000</v>
      </c>
      <c r="K246" s="72">
        <v>0</v>
      </c>
      <c r="L246" s="72">
        <v>1105000</v>
      </c>
      <c r="M246" s="72">
        <v>0</v>
      </c>
      <c r="N246" s="72">
        <v>55.25</v>
      </c>
      <c r="O246" s="72">
        <v>0</v>
      </c>
      <c r="P246" s="72">
        <v>1105000</v>
      </c>
      <c r="Q246" s="72">
        <v>0</v>
      </c>
      <c r="R246" s="72">
        <v>55.25</v>
      </c>
      <c r="S246" s="72">
        <v>0</v>
      </c>
      <c r="T246" s="72">
        <v>1105000</v>
      </c>
      <c r="U246" s="72">
        <v>0</v>
      </c>
    </row>
    <row r="247" spans="1:21" x14ac:dyDescent="0.3">
      <c r="A247" s="20" t="s">
        <v>26</v>
      </c>
      <c r="B247" s="72">
        <v>2000000</v>
      </c>
      <c r="C247" s="72">
        <v>0</v>
      </c>
      <c r="D247" s="72">
        <v>0</v>
      </c>
      <c r="E247" s="72">
        <v>2000000</v>
      </c>
      <c r="F247" s="72">
        <v>0</v>
      </c>
      <c r="G247" s="72">
        <v>2000000</v>
      </c>
      <c r="H247" s="72">
        <v>0</v>
      </c>
      <c r="I247" s="72">
        <v>1105000</v>
      </c>
      <c r="J247" s="72">
        <v>895000</v>
      </c>
      <c r="K247" s="72">
        <v>0</v>
      </c>
      <c r="L247" s="72">
        <v>1105000</v>
      </c>
      <c r="M247" s="72">
        <v>0</v>
      </c>
      <c r="N247" s="72">
        <v>55.25</v>
      </c>
      <c r="O247" s="72">
        <v>0</v>
      </c>
      <c r="P247" s="72">
        <v>1105000</v>
      </c>
      <c r="Q247" s="72">
        <v>0</v>
      </c>
      <c r="R247" s="72">
        <v>55.25</v>
      </c>
      <c r="S247" s="72">
        <v>0</v>
      </c>
      <c r="T247" s="72">
        <v>1105000</v>
      </c>
      <c r="U247" s="72">
        <v>0</v>
      </c>
    </row>
    <row r="248" spans="1:21" x14ac:dyDescent="0.3">
      <c r="A248" s="20" t="s">
        <v>147</v>
      </c>
      <c r="B248" s="72">
        <v>65000000</v>
      </c>
      <c r="C248" s="72">
        <v>-2560015</v>
      </c>
      <c r="D248" s="72">
        <v>-27560015</v>
      </c>
      <c r="E248" s="72">
        <v>37439985</v>
      </c>
      <c r="F248" s="72">
        <v>0</v>
      </c>
      <c r="G248" s="72">
        <v>37439985</v>
      </c>
      <c r="H248" s="72">
        <v>-1000000</v>
      </c>
      <c r="I248" s="72">
        <v>2900000</v>
      </c>
      <c r="J248" s="72">
        <v>34539985</v>
      </c>
      <c r="K248" s="72">
        <v>0</v>
      </c>
      <c r="L248" s="72">
        <v>1105000</v>
      </c>
      <c r="M248" s="72">
        <v>1795000</v>
      </c>
      <c r="N248" s="72">
        <v>2.9514</v>
      </c>
      <c r="O248" s="72">
        <v>0</v>
      </c>
      <c r="P248" s="72">
        <v>1105000</v>
      </c>
      <c r="Q248" s="72">
        <v>0</v>
      </c>
      <c r="R248" s="72">
        <v>2.9514</v>
      </c>
      <c r="S248" s="72">
        <v>0</v>
      </c>
      <c r="T248" s="72">
        <v>1105000</v>
      </c>
      <c r="U248" s="72">
        <v>0</v>
      </c>
    </row>
    <row r="249" spans="1:21" x14ac:dyDescent="0.3">
      <c r="A249" s="20" t="s">
        <v>26</v>
      </c>
      <c r="B249" s="72">
        <v>65000000</v>
      </c>
      <c r="C249" s="72">
        <v>-2560015</v>
      </c>
      <c r="D249" s="72">
        <v>-27560015</v>
      </c>
      <c r="E249" s="72">
        <v>37439985</v>
      </c>
      <c r="F249" s="72">
        <v>0</v>
      </c>
      <c r="G249" s="72">
        <v>37439985</v>
      </c>
      <c r="H249" s="72">
        <v>-1000000</v>
      </c>
      <c r="I249" s="72">
        <v>2900000</v>
      </c>
      <c r="J249" s="72">
        <v>34539985</v>
      </c>
      <c r="K249" s="72">
        <v>0</v>
      </c>
      <c r="L249" s="72">
        <v>1105000</v>
      </c>
      <c r="M249" s="72">
        <v>1795000</v>
      </c>
      <c r="N249" s="72">
        <v>2.9514</v>
      </c>
      <c r="O249" s="72">
        <v>0</v>
      </c>
      <c r="P249" s="72">
        <v>1105000</v>
      </c>
      <c r="Q249" s="72">
        <v>0</v>
      </c>
      <c r="R249" s="72">
        <v>2.9514</v>
      </c>
      <c r="S249" s="72">
        <v>0</v>
      </c>
      <c r="T249" s="72">
        <v>1105000</v>
      </c>
      <c r="U249" s="72">
        <v>0</v>
      </c>
    </row>
    <row r="250" spans="1:21" x14ac:dyDescent="0.3">
      <c r="A250" s="20" t="s">
        <v>148</v>
      </c>
      <c r="B250" s="72">
        <v>90000000</v>
      </c>
      <c r="C250" s="72">
        <v>0</v>
      </c>
      <c r="D250" s="72">
        <v>0</v>
      </c>
      <c r="E250" s="72">
        <v>90000000</v>
      </c>
      <c r="F250" s="72">
        <v>0</v>
      </c>
      <c r="G250" s="72">
        <v>90000000</v>
      </c>
      <c r="H250" s="72">
        <v>0</v>
      </c>
      <c r="I250" s="72">
        <v>21900000</v>
      </c>
      <c r="J250" s="72">
        <v>68100000</v>
      </c>
      <c r="K250" s="72">
        <v>0</v>
      </c>
      <c r="L250" s="72">
        <v>0</v>
      </c>
      <c r="M250" s="72">
        <v>21900000</v>
      </c>
      <c r="N250" s="72">
        <v>0</v>
      </c>
      <c r="O250" s="72">
        <v>0</v>
      </c>
      <c r="P250" s="72">
        <v>0</v>
      </c>
      <c r="Q250" s="72">
        <v>0</v>
      </c>
      <c r="R250" s="72">
        <v>0</v>
      </c>
      <c r="S250" s="72">
        <v>0</v>
      </c>
      <c r="T250" s="72">
        <v>0</v>
      </c>
      <c r="U250" s="72">
        <v>0</v>
      </c>
    </row>
    <row r="251" spans="1:21" x14ac:dyDescent="0.3">
      <c r="A251" s="20" t="s">
        <v>26</v>
      </c>
      <c r="B251" s="72">
        <v>90000000</v>
      </c>
      <c r="C251" s="72">
        <v>0</v>
      </c>
      <c r="D251" s="72">
        <v>0</v>
      </c>
      <c r="E251" s="72">
        <v>90000000</v>
      </c>
      <c r="F251" s="72">
        <v>0</v>
      </c>
      <c r="G251" s="72">
        <v>90000000</v>
      </c>
      <c r="H251" s="72">
        <v>0</v>
      </c>
      <c r="I251" s="72">
        <v>21900000</v>
      </c>
      <c r="J251" s="72">
        <v>68100000</v>
      </c>
      <c r="K251" s="72">
        <v>0</v>
      </c>
      <c r="L251" s="72">
        <v>0</v>
      </c>
      <c r="M251" s="72">
        <v>21900000</v>
      </c>
      <c r="N251" s="72">
        <v>0</v>
      </c>
      <c r="O251" s="72">
        <v>0</v>
      </c>
      <c r="P251" s="72">
        <v>0</v>
      </c>
      <c r="Q251" s="72">
        <v>0</v>
      </c>
      <c r="R251" s="72">
        <v>0</v>
      </c>
      <c r="S251" s="72">
        <v>0</v>
      </c>
      <c r="T251" s="72">
        <v>0</v>
      </c>
      <c r="U251" s="72">
        <v>0</v>
      </c>
    </row>
    <row r="252" spans="1:21" x14ac:dyDescent="0.3">
      <c r="A252" s="20" t="s">
        <v>149</v>
      </c>
      <c r="B252" s="72">
        <v>120000000</v>
      </c>
      <c r="C252" s="72">
        <v>-860000</v>
      </c>
      <c r="D252" s="72">
        <v>-860000</v>
      </c>
      <c r="E252" s="72">
        <v>119140000</v>
      </c>
      <c r="F252" s="72">
        <v>0</v>
      </c>
      <c r="G252" s="72">
        <v>119140000</v>
      </c>
      <c r="H252" s="72">
        <v>-860000</v>
      </c>
      <c r="I252" s="72">
        <v>1415000</v>
      </c>
      <c r="J252" s="72">
        <v>117725000</v>
      </c>
      <c r="K252" s="72">
        <v>0</v>
      </c>
      <c r="L252" s="72">
        <v>650000</v>
      </c>
      <c r="M252" s="72">
        <v>765000</v>
      </c>
      <c r="N252" s="72">
        <v>0.54559999999999997</v>
      </c>
      <c r="O252" s="72">
        <v>0</v>
      </c>
      <c r="P252" s="72">
        <v>650000</v>
      </c>
      <c r="Q252" s="72">
        <v>0</v>
      </c>
      <c r="R252" s="72">
        <v>0.54559999999999997</v>
      </c>
      <c r="S252" s="72">
        <v>0</v>
      </c>
      <c r="T252" s="72">
        <v>650000</v>
      </c>
      <c r="U252" s="72">
        <v>0</v>
      </c>
    </row>
    <row r="253" spans="1:21" x14ac:dyDescent="0.3">
      <c r="A253" s="20" t="s">
        <v>26</v>
      </c>
      <c r="B253" s="72">
        <v>120000000</v>
      </c>
      <c r="C253" s="72">
        <v>-860000</v>
      </c>
      <c r="D253" s="72">
        <v>-860000</v>
      </c>
      <c r="E253" s="72">
        <v>119140000</v>
      </c>
      <c r="F253" s="72">
        <v>0</v>
      </c>
      <c r="G253" s="72">
        <v>119140000</v>
      </c>
      <c r="H253" s="72">
        <v>-860000</v>
      </c>
      <c r="I253" s="72">
        <v>1415000</v>
      </c>
      <c r="J253" s="72">
        <v>117725000</v>
      </c>
      <c r="K253" s="72">
        <v>0</v>
      </c>
      <c r="L253" s="72">
        <v>650000</v>
      </c>
      <c r="M253" s="72">
        <v>765000</v>
      </c>
      <c r="N253" s="72">
        <v>0.54559999999999997</v>
      </c>
      <c r="O253" s="72">
        <v>0</v>
      </c>
      <c r="P253" s="72">
        <v>650000</v>
      </c>
      <c r="Q253" s="72">
        <v>0</v>
      </c>
      <c r="R253" s="72">
        <v>0.54559999999999997</v>
      </c>
      <c r="S253" s="72">
        <v>0</v>
      </c>
      <c r="T253" s="72">
        <v>650000</v>
      </c>
      <c r="U253" s="72">
        <v>0</v>
      </c>
    </row>
    <row r="254" spans="1:21" x14ac:dyDescent="0.3">
      <c r="A254" s="20" t="s">
        <v>150</v>
      </c>
      <c r="B254" s="72">
        <v>20000000</v>
      </c>
      <c r="C254" s="72">
        <v>0</v>
      </c>
      <c r="D254" s="72">
        <v>-20000000</v>
      </c>
      <c r="E254" s="72">
        <v>0</v>
      </c>
      <c r="F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  <c r="Q254" s="72">
        <v>0</v>
      </c>
      <c r="R254" s="72">
        <v>0</v>
      </c>
      <c r="S254" s="72">
        <v>0</v>
      </c>
      <c r="T254" s="72">
        <v>0</v>
      </c>
      <c r="U254" s="72">
        <v>0</v>
      </c>
    </row>
    <row r="255" spans="1:21" x14ac:dyDescent="0.3">
      <c r="A255" s="20" t="s">
        <v>26</v>
      </c>
      <c r="B255" s="72">
        <v>20000000</v>
      </c>
      <c r="C255" s="72">
        <v>0</v>
      </c>
      <c r="D255" s="72">
        <v>-20000000</v>
      </c>
      <c r="E255" s="72">
        <v>0</v>
      </c>
      <c r="F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  <c r="Q255" s="72">
        <v>0</v>
      </c>
      <c r="R255" s="72">
        <v>0</v>
      </c>
      <c r="S255" s="72">
        <v>0</v>
      </c>
      <c r="T255" s="72">
        <v>0</v>
      </c>
      <c r="U255" s="72">
        <v>0</v>
      </c>
    </row>
    <row r="256" spans="1:21" x14ac:dyDescent="0.3">
      <c r="A256" s="20" t="s">
        <v>151</v>
      </c>
      <c r="B256" s="72">
        <v>0</v>
      </c>
      <c r="C256" s="72">
        <v>0</v>
      </c>
      <c r="D256" s="72">
        <v>20000000</v>
      </c>
      <c r="E256" s="72">
        <v>20000000</v>
      </c>
      <c r="F256" s="72">
        <v>0</v>
      </c>
      <c r="G256" s="72">
        <v>20000000</v>
      </c>
      <c r="H256" s="72">
        <v>0</v>
      </c>
      <c r="I256" s="72">
        <v>20000000</v>
      </c>
      <c r="J256" s="72">
        <v>0</v>
      </c>
      <c r="K256" s="72">
        <v>0</v>
      </c>
      <c r="L256" s="72">
        <v>20000000</v>
      </c>
      <c r="M256" s="72">
        <v>0</v>
      </c>
      <c r="N256" s="72">
        <v>100</v>
      </c>
      <c r="O256" s="72">
        <v>489990</v>
      </c>
      <c r="P256" s="72">
        <v>968440</v>
      </c>
      <c r="Q256" s="72">
        <v>19031560</v>
      </c>
      <c r="R256" s="72">
        <v>4.8422000000000001</v>
      </c>
      <c r="S256" s="72">
        <v>489990</v>
      </c>
      <c r="T256" s="72">
        <v>968440</v>
      </c>
      <c r="U256" s="72">
        <v>0</v>
      </c>
    </row>
    <row r="257" spans="1:21" x14ac:dyDescent="0.3">
      <c r="A257" s="20" t="s">
        <v>26</v>
      </c>
      <c r="B257" s="72">
        <v>0</v>
      </c>
      <c r="C257" s="72">
        <v>0</v>
      </c>
      <c r="D257" s="72">
        <v>20000000</v>
      </c>
      <c r="E257" s="72">
        <v>20000000</v>
      </c>
      <c r="F257" s="72">
        <v>0</v>
      </c>
      <c r="G257" s="72">
        <v>20000000</v>
      </c>
      <c r="H257" s="72">
        <v>0</v>
      </c>
      <c r="I257" s="72">
        <v>20000000</v>
      </c>
      <c r="J257" s="72">
        <v>0</v>
      </c>
      <c r="K257" s="72">
        <v>0</v>
      </c>
      <c r="L257" s="72">
        <v>20000000</v>
      </c>
      <c r="M257" s="72">
        <v>0</v>
      </c>
      <c r="N257" s="72">
        <v>100</v>
      </c>
      <c r="O257" s="72">
        <v>489990</v>
      </c>
      <c r="P257" s="72">
        <v>968440</v>
      </c>
      <c r="Q257" s="72">
        <v>19031560</v>
      </c>
      <c r="R257" s="72">
        <v>4.8422000000000001</v>
      </c>
      <c r="S257" s="72">
        <v>489990</v>
      </c>
      <c r="T257" s="72">
        <v>968440</v>
      </c>
      <c r="U257" s="72">
        <v>0</v>
      </c>
    </row>
    <row r="258" spans="1:21" x14ac:dyDescent="0.3">
      <c r="A258" s="20" t="s">
        <v>152</v>
      </c>
      <c r="B258" s="72">
        <v>254272000</v>
      </c>
      <c r="C258" s="72">
        <v>0</v>
      </c>
      <c r="D258" s="72">
        <v>300000000</v>
      </c>
      <c r="E258" s="72">
        <v>554272000</v>
      </c>
      <c r="F258" s="72">
        <v>0</v>
      </c>
      <c r="G258" s="72">
        <v>554272000</v>
      </c>
      <c r="H258" s="72">
        <v>0</v>
      </c>
      <c r="I258" s="72">
        <v>1300000</v>
      </c>
      <c r="J258" s="72">
        <v>552972000</v>
      </c>
      <c r="K258" s="72">
        <v>0</v>
      </c>
      <c r="L258" s="72">
        <v>650000</v>
      </c>
      <c r="M258" s="72">
        <v>650000</v>
      </c>
      <c r="N258" s="72">
        <v>0.1173</v>
      </c>
      <c r="O258" s="72">
        <v>0</v>
      </c>
      <c r="P258" s="72">
        <v>650000</v>
      </c>
      <c r="Q258" s="72">
        <v>0</v>
      </c>
      <c r="R258" s="72">
        <v>0.1173</v>
      </c>
      <c r="S258" s="72">
        <v>0</v>
      </c>
      <c r="T258" s="72">
        <v>650000</v>
      </c>
      <c r="U258" s="72">
        <v>0</v>
      </c>
    </row>
    <row r="259" spans="1:21" x14ac:dyDescent="0.3">
      <c r="A259" s="20" t="s">
        <v>26</v>
      </c>
      <c r="B259" s="72">
        <v>254272000</v>
      </c>
      <c r="C259" s="72">
        <v>0</v>
      </c>
      <c r="D259" s="72">
        <v>300000000</v>
      </c>
      <c r="E259" s="72">
        <v>554272000</v>
      </c>
      <c r="F259" s="72">
        <v>0</v>
      </c>
      <c r="G259" s="72">
        <v>554272000</v>
      </c>
      <c r="H259" s="72">
        <v>0</v>
      </c>
      <c r="I259" s="72">
        <v>1300000</v>
      </c>
      <c r="J259" s="72">
        <v>552972000</v>
      </c>
      <c r="K259" s="72">
        <v>0</v>
      </c>
      <c r="L259" s="72">
        <v>650000</v>
      </c>
      <c r="M259" s="72">
        <v>650000</v>
      </c>
      <c r="N259" s="72">
        <v>0.1173</v>
      </c>
      <c r="O259" s="72">
        <v>0</v>
      </c>
      <c r="P259" s="72">
        <v>650000</v>
      </c>
      <c r="Q259" s="72">
        <v>0</v>
      </c>
      <c r="R259" s="72">
        <v>0.1173</v>
      </c>
      <c r="S259" s="72">
        <v>0</v>
      </c>
      <c r="T259" s="72">
        <v>650000</v>
      </c>
      <c r="U259" s="72">
        <v>0</v>
      </c>
    </row>
    <row r="260" spans="1:21" x14ac:dyDescent="0.3">
      <c r="A260" s="20" t="s">
        <v>153</v>
      </c>
      <c r="B260" s="72">
        <v>0</v>
      </c>
      <c r="C260" s="72">
        <v>0</v>
      </c>
      <c r="D260" s="72">
        <v>25000000</v>
      </c>
      <c r="E260" s="72">
        <v>25000000</v>
      </c>
      <c r="F260" s="72">
        <v>0</v>
      </c>
      <c r="G260" s="72">
        <v>25000000</v>
      </c>
      <c r="H260" s="72">
        <v>0</v>
      </c>
      <c r="I260" s="72">
        <v>1152515</v>
      </c>
      <c r="J260" s="72">
        <v>23847485</v>
      </c>
      <c r="K260" s="72">
        <v>1152515</v>
      </c>
      <c r="L260" s="72">
        <v>1152515</v>
      </c>
      <c r="M260" s="72">
        <v>0</v>
      </c>
      <c r="N260" s="72">
        <v>4.6101000000000001</v>
      </c>
      <c r="O260" s="72">
        <v>1152515</v>
      </c>
      <c r="P260" s="72">
        <v>1152515</v>
      </c>
      <c r="Q260" s="72">
        <v>0</v>
      </c>
      <c r="R260" s="72">
        <v>4.6101000000000001</v>
      </c>
      <c r="S260" s="72">
        <v>1152515</v>
      </c>
      <c r="T260" s="72">
        <v>1152515</v>
      </c>
      <c r="U260" s="72">
        <v>0</v>
      </c>
    </row>
    <row r="261" spans="1:21" x14ac:dyDescent="0.3">
      <c r="A261" s="20" t="s">
        <v>26</v>
      </c>
      <c r="B261" s="72">
        <v>0</v>
      </c>
      <c r="C261" s="72">
        <v>0</v>
      </c>
      <c r="D261" s="72">
        <v>25000000</v>
      </c>
      <c r="E261" s="72">
        <v>25000000</v>
      </c>
      <c r="F261" s="72">
        <v>0</v>
      </c>
      <c r="G261" s="72">
        <v>25000000</v>
      </c>
      <c r="H261" s="72">
        <v>0</v>
      </c>
      <c r="I261" s="72">
        <v>1152515</v>
      </c>
      <c r="J261" s="72">
        <v>23847485</v>
      </c>
      <c r="K261" s="72">
        <v>1152515</v>
      </c>
      <c r="L261" s="72">
        <v>1152515</v>
      </c>
      <c r="M261" s="72">
        <v>0</v>
      </c>
      <c r="N261" s="72">
        <v>4.6101000000000001</v>
      </c>
      <c r="O261" s="72">
        <v>1152515</v>
      </c>
      <c r="P261" s="72">
        <v>1152515</v>
      </c>
      <c r="Q261" s="72">
        <v>0</v>
      </c>
      <c r="R261" s="72">
        <v>4.6101000000000001</v>
      </c>
      <c r="S261" s="72">
        <v>1152515</v>
      </c>
      <c r="T261" s="72">
        <v>1152515</v>
      </c>
      <c r="U261" s="72">
        <v>0</v>
      </c>
    </row>
    <row r="262" spans="1:21" x14ac:dyDescent="0.3">
      <c r="A262" s="20" t="s">
        <v>154</v>
      </c>
      <c r="B262" s="72">
        <v>318000000000</v>
      </c>
      <c r="C262" s="72">
        <v>-5000000000</v>
      </c>
      <c r="D262" s="72">
        <v>-5000000000</v>
      </c>
      <c r="E262" s="72">
        <v>313000000000</v>
      </c>
      <c r="F262" s="72">
        <v>0</v>
      </c>
      <c r="G262" s="72">
        <v>313000000000</v>
      </c>
      <c r="H262" s="72">
        <v>-5000000000</v>
      </c>
      <c r="I262" s="72">
        <v>313000000000</v>
      </c>
      <c r="J262" s="72">
        <v>0</v>
      </c>
      <c r="K262" s="72">
        <v>0</v>
      </c>
      <c r="L262" s="72">
        <v>313000000000</v>
      </c>
      <c r="M262" s="72">
        <v>0</v>
      </c>
      <c r="N262" s="72">
        <v>100</v>
      </c>
      <c r="O262" s="72">
        <v>23329406670</v>
      </c>
      <c r="P262" s="72">
        <v>69001578460</v>
      </c>
      <c r="Q262" s="72">
        <v>243998421540</v>
      </c>
      <c r="R262" s="72">
        <v>22.045200000000001</v>
      </c>
      <c r="S262" s="72">
        <v>23329406670</v>
      </c>
      <c r="T262" s="72">
        <v>69001578460</v>
      </c>
      <c r="U262" s="72">
        <v>0</v>
      </c>
    </row>
    <row r="263" spans="1:21" x14ac:dyDescent="0.3">
      <c r="A263" s="20" t="s">
        <v>26</v>
      </c>
      <c r="B263" s="72">
        <v>318000000000</v>
      </c>
      <c r="C263" s="72">
        <v>-5000000000</v>
      </c>
      <c r="D263" s="72">
        <v>-5000000000</v>
      </c>
      <c r="E263" s="72">
        <v>313000000000</v>
      </c>
      <c r="F263" s="72">
        <v>0</v>
      </c>
      <c r="G263" s="72">
        <v>313000000000</v>
      </c>
      <c r="H263" s="72">
        <v>-5000000000</v>
      </c>
      <c r="I263" s="72">
        <v>313000000000</v>
      </c>
      <c r="J263" s="72">
        <v>0</v>
      </c>
      <c r="K263" s="72">
        <v>0</v>
      </c>
      <c r="L263" s="72">
        <v>313000000000</v>
      </c>
      <c r="M263" s="72">
        <v>0</v>
      </c>
      <c r="N263" s="72">
        <v>100</v>
      </c>
      <c r="O263" s="72">
        <v>23329406670</v>
      </c>
      <c r="P263" s="72">
        <v>69001578460</v>
      </c>
      <c r="Q263" s="72">
        <v>243998421540</v>
      </c>
      <c r="R263" s="72">
        <v>22.045200000000001</v>
      </c>
      <c r="S263" s="72">
        <v>23329406670</v>
      </c>
      <c r="T263" s="72">
        <v>69001578460</v>
      </c>
      <c r="U263" s="72">
        <v>0</v>
      </c>
    </row>
    <row r="264" spans="1:21" x14ac:dyDescent="0.3">
      <c r="A264" s="20" t="s">
        <v>155</v>
      </c>
      <c r="B264" s="72">
        <v>1500000000</v>
      </c>
      <c r="C264" s="72">
        <v>0</v>
      </c>
      <c r="D264" s="72">
        <v>0</v>
      </c>
      <c r="E264" s="72">
        <v>1500000000</v>
      </c>
      <c r="F264" s="72">
        <v>0</v>
      </c>
      <c r="G264" s="72">
        <v>1500000000</v>
      </c>
      <c r="H264" s="72">
        <v>400000000</v>
      </c>
      <c r="I264" s="72">
        <v>400000000</v>
      </c>
      <c r="J264" s="72">
        <v>1100000000</v>
      </c>
      <c r="K264" s="72">
        <v>400000000</v>
      </c>
      <c r="L264" s="72">
        <v>400000000</v>
      </c>
      <c r="M264" s="72">
        <v>0</v>
      </c>
      <c r="N264" s="72">
        <v>26.666699999999999</v>
      </c>
      <c r="O264" s="72">
        <v>0</v>
      </c>
      <c r="P264" s="72">
        <v>0</v>
      </c>
      <c r="Q264" s="72">
        <v>400000000</v>
      </c>
      <c r="R264" s="72">
        <v>0</v>
      </c>
      <c r="S264" s="72">
        <v>0</v>
      </c>
      <c r="T264" s="72">
        <v>0</v>
      </c>
      <c r="U264" s="72">
        <v>0</v>
      </c>
    </row>
    <row r="265" spans="1:21" x14ac:dyDescent="0.3">
      <c r="A265" s="20" t="s">
        <v>156</v>
      </c>
      <c r="B265" s="72">
        <v>1500000000</v>
      </c>
      <c r="C265" s="72">
        <v>0</v>
      </c>
      <c r="D265" s="72">
        <v>0</v>
      </c>
      <c r="E265" s="72">
        <v>1500000000</v>
      </c>
      <c r="F265" s="72">
        <v>0</v>
      </c>
      <c r="G265" s="72">
        <v>1500000000</v>
      </c>
      <c r="H265" s="72">
        <v>400000000</v>
      </c>
      <c r="I265" s="72">
        <v>400000000</v>
      </c>
      <c r="J265" s="72">
        <v>1100000000</v>
      </c>
      <c r="K265" s="72">
        <v>400000000</v>
      </c>
      <c r="L265" s="72">
        <v>400000000</v>
      </c>
      <c r="M265" s="72">
        <v>0</v>
      </c>
      <c r="N265" s="72">
        <v>26.666699999999999</v>
      </c>
      <c r="O265" s="72">
        <v>0</v>
      </c>
      <c r="P265" s="72">
        <v>0</v>
      </c>
      <c r="Q265" s="72">
        <v>400000000</v>
      </c>
      <c r="R265" s="72">
        <v>0</v>
      </c>
      <c r="S265" s="72">
        <v>0</v>
      </c>
      <c r="T265" s="72">
        <v>0</v>
      </c>
      <c r="U265" s="72">
        <v>0</v>
      </c>
    </row>
    <row r="266" spans="1:21" x14ac:dyDescent="0.3">
      <c r="A266" s="20" t="s">
        <v>157</v>
      </c>
      <c r="B266" s="72">
        <v>1500000000</v>
      </c>
      <c r="C266" s="72">
        <v>0</v>
      </c>
      <c r="D266" s="72">
        <v>0</v>
      </c>
      <c r="E266" s="72">
        <v>1500000000</v>
      </c>
      <c r="F266" s="72">
        <v>0</v>
      </c>
      <c r="G266" s="72">
        <v>1500000000</v>
      </c>
      <c r="H266" s="72">
        <v>400000000</v>
      </c>
      <c r="I266" s="72">
        <v>400000000</v>
      </c>
      <c r="J266" s="72">
        <v>1100000000</v>
      </c>
      <c r="K266" s="72">
        <v>400000000</v>
      </c>
      <c r="L266" s="72">
        <v>400000000</v>
      </c>
      <c r="M266" s="72">
        <v>0</v>
      </c>
      <c r="N266" s="72">
        <v>26.666699999999999</v>
      </c>
      <c r="O266" s="72">
        <v>0</v>
      </c>
      <c r="P266" s="72">
        <v>0</v>
      </c>
      <c r="Q266" s="72">
        <v>400000000</v>
      </c>
      <c r="R266" s="72">
        <v>0</v>
      </c>
      <c r="S266" s="72">
        <v>0</v>
      </c>
      <c r="T266" s="72">
        <v>0</v>
      </c>
      <c r="U266" s="72">
        <v>0</v>
      </c>
    </row>
    <row r="267" spans="1:21" x14ac:dyDescent="0.3">
      <c r="A267" s="20" t="s">
        <v>26</v>
      </c>
      <c r="B267" s="72">
        <v>1500000000</v>
      </c>
      <c r="C267" s="72">
        <v>0</v>
      </c>
      <c r="D267" s="72">
        <v>0</v>
      </c>
      <c r="E267" s="72">
        <v>1500000000</v>
      </c>
      <c r="F267" s="72">
        <v>0</v>
      </c>
      <c r="G267" s="72">
        <v>1500000000</v>
      </c>
      <c r="H267" s="72">
        <v>400000000</v>
      </c>
      <c r="I267" s="72">
        <v>400000000</v>
      </c>
      <c r="J267" s="72">
        <v>1100000000</v>
      </c>
      <c r="K267" s="72">
        <v>400000000</v>
      </c>
      <c r="L267" s="72">
        <v>400000000</v>
      </c>
      <c r="M267" s="72">
        <v>0</v>
      </c>
      <c r="N267" s="72">
        <v>26.666699999999999</v>
      </c>
      <c r="O267" s="72">
        <v>0</v>
      </c>
      <c r="P267" s="72">
        <v>0</v>
      </c>
      <c r="Q267" s="72">
        <v>400000000</v>
      </c>
      <c r="R267" s="72">
        <v>0</v>
      </c>
      <c r="S267" s="72">
        <v>0</v>
      </c>
      <c r="T267" s="72">
        <v>0</v>
      </c>
      <c r="U267" s="72">
        <v>0</v>
      </c>
    </row>
    <row r="268" spans="1:21" x14ac:dyDescent="0.3">
      <c r="A268" s="20" t="s">
        <v>158</v>
      </c>
      <c r="B268" s="72">
        <v>13308935000</v>
      </c>
      <c r="C268" s="72">
        <v>0</v>
      </c>
      <c r="D268" s="72">
        <v>0</v>
      </c>
      <c r="E268" s="72">
        <v>13308935000</v>
      </c>
      <c r="F268" s="72">
        <v>0</v>
      </c>
      <c r="G268" s="72">
        <v>13308935000</v>
      </c>
      <c r="H268" s="72">
        <v>586900</v>
      </c>
      <c r="I268" s="72">
        <v>177776900</v>
      </c>
      <c r="J268" s="72">
        <v>13131158100</v>
      </c>
      <c r="K268" s="72">
        <v>115556900</v>
      </c>
      <c r="L268" s="72">
        <v>177776900</v>
      </c>
      <c r="M268" s="72">
        <v>0</v>
      </c>
      <c r="N268" s="72">
        <v>1.3358000000000001</v>
      </c>
      <c r="O268" s="72">
        <v>21480000</v>
      </c>
      <c r="P268" s="72">
        <v>31062000</v>
      </c>
      <c r="Q268" s="72">
        <v>146714900</v>
      </c>
      <c r="R268" s="72">
        <v>0.2334</v>
      </c>
      <c r="S268" s="72">
        <v>21480000</v>
      </c>
      <c r="T268" s="72">
        <v>31062000</v>
      </c>
      <c r="U268" s="72">
        <v>0</v>
      </c>
    </row>
    <row r="269" spans="1:21" x14ac:dyDescent="0.3">
      <c r="A269" s="20" t="s">
        <v>156</v>
      </c>
      <c r="B269" s="72">
        <v>13308935000</v>
      </c>
      <c r="C269" s="72">
        <v>0</v>
      </c>
      <c r="D269" s="72">
        <v>0</v>
      </c>
      <c r="E269" s="72">
        <v>13308935000</v>
      </c>
      <c r="F269" s="72">
        <v>0</v>
      </c>
      <c r="G269" s="72">
        <v>13308935000</v>
      </c>
      <c r="H269" s="72">
        <v>586900</v>
      </c>
      <c r="I269" s="72">
        <v>177776900</v>
      </c>
      <c r="J269" s="72">
        <v>13131158100</v>
      </c>
      <c r="K269" s="72">
        <v>115556900</v>
      </c>
      <c r="L269" s="72">
        <v>177776900</v>
      </c>
      <c r="M269" s="72">
        <v>0</v>
      </c>
      <c r="N269" s="72">
        <v>1.3358000000000001</v>
      </c>
      <c r="O269" s="72">
        <v>21480000</v>
      </c>
      <c r="P269" s="72">
        <v>31062000</v>
      </c>
      <c r="Q269" s="72">
        <v>146714900</v>
      </c>
      <c r="R269" s="72">
        <v>0.2334</v>
      </c>
      <c r="S269" s="72">
        <v>21480000</v>
      </c>
      <c r="T269" s="72">
        <v>31062000</v>
      </c>
      <c r="U269" s="72">
        <v>0</v>
      </c>
    </row>
    <row r="270" spans="1:21" x14ac:dyDescent="0.3">
      <c r="A270" s="20" t="s">
        <v>159</v>
      </c>
      <c r="B270" s="72">
        <v>8547724000</v>
      </c>
      <c r="C270" s="72">
        <v>0</v>
      </c>
      <c r="D270" s="72">
        <v>0</v>
      </c>
      <c r="E270" s="72">
        <v>8547724000</v>
      </c>
      <c r="F270" s="72">
        <v>0</v>
      </c>
      <c r="G270" s="72">
        <v>8547724000</v>
      </c>
      <c r="H270" s="72">
        <v>0</v>
      </c>
      <c r="I270" s="72">
        <v>0</v>
      </c>
      <c r="J270" s="72">
        <v>8547724000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  <c r="Q270" s="72">
        <v>0</v>
      </c>
      <c r="R270" s="72">
        <v>0</v>
      </c>
      <c r="S270" s="72">
        <v>0</v>
      </c>
      <c r="T270" s="72">
        <v>0</v>
      </c>
      <c r="U270" s="72">
        <v>0</v>
      </c>
    </row>
    <row r="271" spans="1:21" x14ac:dyDescent="0.3">
      <c r="A271" s="20" t="s">
        <v>160</v>
      </c>
      <c r="B271" s="72">
        <v>6300000000</v>
      </c>
      <c r="C271" s="72">
        <v>0</v>
      </c>
      <c r="D271" s="72">
        <v>0</v>
      </c>
      <c r="E271" s="72">
        <v>6300000000</v>
      </c>
      <c r="F271" s="72">
        <v>0</v>
      </c>
      <c r="G271" s="72">
        <v>6300000000</v>
      </c>
      <c r="H271" s="72">
        <v>0</v>
      </c>
      <c r="I271" s="72">
        <v>0</v>
      </c>
      <c r="J271" s="72">
        <v>6300000000</v>
      </c>
      <c r="K271" s="72">
        <v>0</v>
      </c>
      <c r="L271" s="72">
        <v>0</v>
      </c>
      <c r="M271" s="72">
        <v>0</v>
      </c>
      <c r="N271" s="72">
        <v>0</v>
      </c>
      <c r="O271" s="72">
        <v>0</v>
      </c>
      <c r="P271" s="72">
        <v>0</v>
      </c>
      <c r="Q271" s="72">
        <v>0</v>
      </c>
      <c r="R271" s="72">
        <v>0</v>
      </c>
      <c r="S271" s="72">
        <v>0</v>
      </c>
      <c r="T271" s="72">
        <v>0</v>
      </c>
      <c r="U271" s="72">
        <v>0</v>
      </c>
    </row>
    <row r="272" spans="1:21" x14ac:dyDescent="0.3">
      <c r="A272" s="20" t="s">
        <v>161</v>
      </c>
      <c r="B272" s="72">
        <v>2247724000</v>
      </c>
      <c r="C272" s="72">
        <v>0</v>
      </c>
      <c r="D272" s="72">
        <v>0</v>
      </c>
      <c r="E272" s="72">
        <v>2247724000</v>
      </c>
      <c r="F272" s="72">
        <v>0</v>
      </c>
      <c r="G272" s="72">
        <v>2247724000</v>
      </c>
      <c r="H272" s="72">
        <v>0</v>
      </c>
      <c r="I272" s="72">
        <v>0</v>
      </c>
      <c r="J272" s="72">
        <v>2247724000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  <c r="Q272" s="72">
        <v>0</v>
      </c>
      <c r="R272" s="72">
        <v>0</v>
      </c>
      <c r="S272" s="72">
        <v>0</v>
      </c>
      <c r="T272" s="72">
        <v>0</v>
      </c>
      <c r="U272" s="72">
        <v>0</v>
      </c>
    </row>
    <row r="273" spans="1:21" x14ac:dyDescent="0.3">
      <c r="A273" s="20" t="s">
        <v>162</v>
      </c>
      <c r="B273" s="72">
        <v>600000000</v>
      </c>
      <c r="C273" s="72">
        <v>0</v>
      </c>
      <c r="D273" s="72">
        <v>0</v>
      </c>
      <c r="E273" s="72">
        <v>600000000</v>
      </c>
      <c r="F273" s="72">
        <v>0</v>
      </c>
      <c r="G273" s="72">
        <v>600000000</v>
      </c>
      <c r="H273" s="72">
        <v>0</v>
      </c>
      <c r="I273" s="72">
        <v>0</v>
      </c>
      <c r="J273" s="72">
        <v>600000000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  <c r="Q273" s="72">
        <v>0</v>
      </c>
      <c r="R273" s="72">
        <v>0</v>
      </c>
      <c r="S273" s="72">
        <v>0</v>
      </c>
      <c r="T273" s="72">
        <v>0</v>
      </c>
      <c r="U273" s="72">
        <v>0</v>
      </c>
    </row>
    <row r="274" spans="1:21" x14ac:dyDescent="0.3">
      <c r="A274" s="20" t="s">
        <v>26</v>
      </c>
      <c r="B274" s="72">
        <v>600000000</v>
      </c>
      <c r="C274" s="72">
        <v>0</v>
      </c>
      <c r="D274" s="72">
        <v>0</v>
      </c>
      <c r="E274" s="72">
        <v>600000000</v>
      </c>
      <c r="F274" s="72">
        <v>0</v>
      </c>
      <c r="G274" s="72">
        <v>600000000</v>
      </c>
      <c r="H274" s="72">
        <v>0</v>
      </c>
      <c r="I274" s="72">
        <v>0</v>
      </c>
      <c r="J274" s="72">
        <v>600000000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  <c r="Q274" s="72">
        <v>0</v>
      </c>
      <c r="R274" s="72">
        <v>0</v>
      </c>
      <c r="S274" s="72">
        <v>0</v>
      </c>
      <c r="T274" s="72">
        <v>0</v>
      </c>
      <c r="U274" s="72">
        <v>0</v>
      </c>
    </row>
    <row r="275" spans="1:21" x14ac:dyDescent="0.3">
      <c r="A275" s="20" t="s">
        <v>163</v>
      </c>
      <c r="B275" s="72">
        <v>1562946000</v>
      </c>
      <c r="C275" s="72">
        <v>0</v>
      </c>
      <c r="D275" s="72">
        <v>0</v>
      </c>
      <c r="E275" s="72">
        <v>1562946000</v>
      </c>
      <c r="F275" s="72">
        <v>0</v>
      </c>
      <c r="G275" s="72">
        <v>1562946000</v>
      </c>
      <c r="H275" s="72">
        <v>0</v>
      </c>
      <c r="I275" s="72">
        <v>0</v>
      </c>
      <c r="J275" s="72">
        <v>1562946000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  <c r="Q275" s="72">
        <v>0</v>
      </c>
      <c r="R275" s="72">
        <v>0</v>
      </c>
      <c r="S275" s="72">
        <v>0</v>
      </c>
      <c r="T275" s="72">
        <v>0</v>
      </c>
      <c r="U275" s="72">
        <v>0</v>
      </c>
    </row>
    <row r="276" spans="1:21" x14ac:dyDescent="0.3">
      <c r="A276" s="20" t="s">
        <v>26</v>
      </c>
      <c r="B276" s="72">
        <v>1562946000</v>
      </c>
      <c r="C276" s="72">
        <v>0</v>
      </c>
      <c r="D276" s="72">
        <v>0</v>
      </c>
      <c r="E276" s="72">
        <v>1562946000</v>
      </c>
      <c r="F276" s="72">
        <v>0</v>
      </c>
      <c r="G276" s="72">
        <v>1562946000</v>
      </c>
      <c r="H276" s="72">
        <v>0</v>
      </c>
      <c r="I276" s="72">
        <v>0</v>
      </c>
      <c r="J276" s="72">
        <v>1562946000</v>
      </c>
      <c r="K276" s="72">
        <v>0</v>
      </c>
      <c r="L276" s="72">
        <v>0</v>
      </c>
      <c r="M276" s="72">
        <v>0</v>
      </c>
      <c r="N276" s="72">
        <v>0</v>
      </c>
      <c r="O276" s="72">
        <v>0</v>
      </c>
      <c r="P276" s="72">
        <v>0</v>
      </c>
      <c r="Q276" s="72">
        <v>0</v>
      </c>
      <c r="R276" s="72">
        <v>0</v>
      </c>
      <c r="S276" s="72">
        <v>0</v>
      </c>
      <c r="T276" s="72">
        <v>0</v>
      </c>
      <c r="U276" s="72">
        <v>0</v>
      </c>
    </row>
    <row r="277" spans="1:21" x14ac:dyDescent="0.3">
      <c r="A277" s="20" t="s">
        <v>164</v>
      </c>
      <c r="B277" s="72">
        <v>2336211000</v>
      </c>
      <c r="C277" s="72">
        <v>0</v>
      </c>
      <c r="D277" s="72">
        <v>0</v>
      </c>
      <c r="E277" s="72">
        <v>2336211000</v>
      </c>
      <c r="F277" s="72">
        <v>0</v>
      </c>
      <c r="G277" s="72">
        <v>2336211000</v>
      </c>
      <c r="H277" s="72">
        <v>586900</v>
      </c>
      <c r="I277" s="72">
        <v>177776900</v>
      </c>
      <c r="J277" s="72">
        <v>2158434100</v>
      </c>
      <c r="K277" s="72">
        <v>115556900</v>
      </c>
      <c r="L277" s="72">
        <v>177776900</v>
      </c>
      <c r="M277" s="72">
        <v>0</v>
      </c>
      <c r="N277" s="72">
        <v>7.6096000000000004</v>
      </c>
      <c r="O277" s="72">
        <v>21480000</v>
      </c>
      <c r="P277" s="72">
        <v>31062000</v>
      </c>
      <c r="Q277" s="72">
        <v>146714900</v>
      </c>
      <c r="R277" s="72">
        <v>1.3295999999999999</v>
      </c>
      <c r="S277" s="72">
        <v>21480000</v>
      </c>
      <c r="T277" s="72">
        <v>31062000</v>
      </c>
      <c r="U277" s="72">
        <v>0</v>
      </c>
    </row>
    <row r="278" spans="1:21" x14ac:dyDescent="0.3">
      <c r="A278" s="20" t="s">
        <v>26</v>
      </c>
      <c r="B278" s="72">
        <v>2336211000</v>
      </c>
      <c r="C278" s="72">
        <v>0</v>
      </c>
      <c r="D278" s="72">
        <v>0</v>
      </c>
      <c r="E278" s="72">
        <v>2336211000</v>
      </c>
      <c r="F278" s="72">
        <v>0</v>
      </c>
      <c r="G278" s="72">
        <v>2336211000</v>
      </c>
      <c r="H278" s="72">
        <v>586900</v>
      </c>
      <c r="I278" s="72">
        <v>177776900</v>
      </c>
      <c r="J278" s="72">
        <v>2158434100</v>
      </c>
      <c r="K278" s="72">
        <v>115556900</v>
      </c>
      <c r="L278" s="72">
        <v>177776900</v>
      </c>
      <c r="M278" s="72">
        <v>0</v>
      </c>
      <c r="N278" s="72">
        <v>7.6096000000000004</v>
      </c>
      <c r="O278" s="72">
        <v>21480000</v>
      </c>
      <c r="P278" s="72">
        <v>31062000</v>
      </c>
      <c r="Q278" s="72">
        <v>146714900</v>
      </c>
      <c r="R278" s="72">
        <v>1.3295999999999999</v>
      </c>
      <c r="S278" s="72">
        <v>21480000</v>
      </c>
      <c r="T278" s="72">
        <v>31062000</v>
      </c>
      <c r="U278" s="72">
        <v>0</v>
      </c>
    </row>
    <row r="279" spans="1:21" x14ac:dyDescent="0.3">
      <c r="A279" s="20" t="s">
        <v>165</v>
      </c>
      <c r="B279" s="72">
        <v>262054000</v>
      </c>
      <c r="C279" s="72">
        <v>0</v>
      </c>
      <c r="D279" s="72">
        <v>0</v>
      </c>
      <c r="E279" s="72">
        <v>262054000</v>
      </c>
      <c r="F279" s="72">
        <v>0</v>
      </c>
      <c r="G279" s="72">
        <v>262054000</v>
      </c>
      <c r="H279" s="72">
        <v>0</v>
      </c>
      <c r="I279" s="72">
        <v>0</v>
      </c>
      <c r="J279" s="72">
        <v>262054000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  <c r="Q279" s="72">
        <v>0</v>
      </c>
      <c r="R279" s="72">
        <v>0</v>
      </c>
      <c r="S279" s="72">
        <v>0</v>
      </c>
      <c r="T279" s="72">
        <v>0</v>
      </c>
      <c r="U279" s="72">
        <v>0</v>
      </c>
    </row>
    <row r="280" spans="1:21" x14ac:dyDescent="0.3">
      <c r="A280" s="20" t="s">
        <v>166</v>
      </c>
      <c r="B280" s="72">
        <v>33528000</v>
      </c>
      <c r="C280" s="72">
        <v>0</v>
      </c>
      <c r="D280" s="72">
        <v>0</v>
      </c>
      <c r="E280" s="72">
        <v>33528000</v>
      </c>
      <c r="F280" s="72">
        <v>0</v>
      </c>
      <c r="G280" s="72">
        <v>33528000</v>
      </c>
      <c r="H280" s="72">
        <v>0</v>
      </c>
      <c r="I280" s="72">
        <v>0</v>
      </c>
      <c r="J280" s="72">
        <v>33528000</v>
      </c>
      <c r="K280" s="72">
        <v>0</v>
      </c>
      <c r="L280" s="72">
        <v>0</v>
      </c>
      <c r="M280" s="72">
        <v>0</v>
      </c>
      <c r="N280" s="72">
        <v>0</v>
      </c>
      <c r="O280" s="72">
        <v>0</v>
      </c>
      <c r="P280" s="72">
        <v>0</v>
      </c>
      <c r="Q280" s="72">
        <v>0</v>
      </c>
      <c r="R280" s="72">
        <v>0</v>
      </c>
      <c r="S280" s="72">
        <v>0</v>
      </c>
      <c r="T280" s="72">
        <v>0</v>
      </c>
      <c r="U280" s="72">
        <v>0</v>
      </c>
    </row>
    <row r="281" spans="1:21" x14ac:dyDescent="0.3">
      <c r="A281" s="20" t="s">
        <v>167</v>
      </c>
      <c r="B281" s="72">
        <v>48501000</v>
      </c>
      <c r="C281" s="72">
        <v>0</v>
      </c>
      <c r="D281" s="72">
        <v>0</v>
      </c>
      <c r="E281" s="72">
        <v>48501000</v>
      </c>
      <c r="F281" s="72">
        <v>0</v>
      </c>
      <c r="G281" s="72">
        <v>48501000</v>
      </c>
      <c r="H281" s="72">
        <v>0</v>
      </c>
      <c r="I281" s="72">
        <v>0</v>
      </c>
      <c r="J281" s="72">
        <v>48501000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  <c r="Q281" s="72">
        <v>0</v>
      </c>
      <c r="R281" s="72">
        <v>0</v>
      </c>
      <c r="S281" s="72">
        <v>0</v>
      </c>
      <c r="T281" s="72">
        <v>0</v>
      </c>
      <c r="U281" s="72">
        <v>0</v>
      </c>
    </row>
    <row r="282" spans="1:21" x14ac:dyDescent="0.3">
      <c r="A282" s="20" t="s">
        <v>168</v>
      </c>
      <c r="B282" s="72">
        <v>180025000</v>
      </c>
      <c r="C282" s="72">
        <v>0</v>
      </c>
      <c r="D282" s="72">
        <v>0</v>
      </c>
      <c r="E282" s="72">
        <v>180025000</v>
      </c>
      <c r="F282" s="72">
        <v>0</v>
      </c>
      <c r="G282" s="72">
        <v>180025000</v>
      </c>
      <c r="H282" s="72">
        <v>0</v>
      </c>
      <c r="I282" s="72">
        <v>0</v>
      </c>
      <c r="J282" s="72">
        <v>180025000</v>
      </c>
      <c r="K282" s="72">
        <v>0</v>
      </c>
      <c r="L282" s="72">
        <v>0</v>
      </c>
      <c r="M282" s="72">
        <v>0</v>
      </c>
      <c r="N282" s="72">
        <v>0</v>
      </c>
      <c r="O282" s="72">
        <v>0</v>
      </c>
      <c r="P282" s="72">
        <v>0</v>
      </c>
      <c r="Q282" s="72">
        <v>0</v>
      </c>
      <c r="R282" s="72">
        <v>0</v>
      </c>
      <c r="S282" s="72">
        <v>0</v>
      </c>
      <c r="T282" s="72">
        <v>0</v>
      </c>
      <c r="U282" s="72">
        <v>0</v>
      </c>
    </row>
    <row r="283" spans="1:21" x14ac:dyDescent="0.3">
      <c r="A283" s="20" t="s">
        <v>169</v>
      </c>
      <c r="B283" s="72">
        <v>149540061000</v>
      </c>
      <c r="C283" s="72">
        <v>0</v>
      </c>
      <c r="D283" s="72">
        <v>0</v>
      </c>
      <c r="E283" s="72">
        <v>149540061000</v>
      </c>
      <c r="F283" s="72">
        <v>0</v>
      </c>
      <c r="G283" s="72">
        <v>149540061000</v>
      </c>
      <c r="H283" s="72">
        <v>-678980998</v>
      </c>
      <c r="I283" s="72">
        <v>46576950202</v>
      </c>
      <c r="J283" s="72">
        <v>102963110798</v>
      </c>
      <c r="K283" s="72">
        <v>13284414378</v>
      </c>
      <c r="L283" s="72">
        <v>46576950202</v>
      </c>
      <c r="M283" s="72">
        <v>0</v>
      </c>
      <c r="N283" s="72">
        <v>31.146799999999999</v>
      </c>
      <c r="O283" s="72">
        <v>1918157713</v>
      </c>
      <c r="P283" s="72">
        <v>4260598751</v>
      </c>
      <c r="Q283" s="72">
        <v>42316351451</v>
      </c>
      <c r="R283" s="72">
        <v>2.8491</v>
      </c>
      <c r="S283" s="72">
        <v>1918157713</v>
      </c>
      <c r="T283" s="72">
        <v>4260598751</v>
      </c>
      <c r="U283" s="72">
        <v>0</v>
      </c>
    </row>
    <row r="284" spans="1:21" x14ac:dyDescent="0.3">
      <c r="A284" s="20" t="s">
        <v>156</v>
      </c>
      <c r="B284" s="72">
        <v>149540061000</v>
      </c>
      <c r="C284" s="72">
        <v>0</v>
      </c>
      <c r="D284" s="72">
        <v>0</v>
      </c>
      <c r="E284" s="72">
        <v>149540061000</v>
      </c>
      <c r="F284" s="72">
        <v>0</v>
      </c>
      <c r="G284" s="72">
        <v>149540061000</v>
      </c>
      <c r="H284" s="72">
        <v>-678980998</v>
      </c>
      <c r="I284" s="72">
        <v>46576950202</v>
      </c>
      <c r="J284" s="72">
        <v>102963110798</v>
      </c>
      <c r="K284" s="72">
        <v>13284414378</v>
      </c>
      <c r="L284" s="72">
        <v>46576950202</v>
      </c>
      <c r="M284" s="72">
        <v>0</v>
      </c>
      <c r="N284" s="72">
        <v>31.146799999999999</v>
      </c>
      <c r="O284" s="72">
        <v>1918157713</v>
      </c>
      <c r="P284" s="72">
        <v>4260598751</v>
      </c>
      <c r="Q284" s="72">
        <v>42316351451</v>
      </c>
      <c r="R284" s="72">
        <v>2.8491</v>
      </c>
      <c r="S284" s="72">
        <v>1918157713</v>
      </c>
      <c r="T284" s="72">
        <v>4260598751</v>
      </c>
      <c r="U284" s="72">
        <v>0</v>
      </c>
    </row>
    <row r="285" spans="1:21" x14ac:dyDescent="0.3">
      <c r="A285" s="20" t="s">
        <v>159</v>
      </c>
      <c r="B285" s="72">
        <v>8825766000</v>
      </c>
      <c r="C285" s="72">
        <v>0</v>
      </c>
      <c r="D285" s="72">
        <v>0</v>
      </c>
      <c r="E285" s="72">
        <v>8825766000</v>
      </c>
      <c r="F285" s="72">
        <v>0</v>
      </c>
      <c r="G285" s="72">
        <v>8825766000</v>
      </c>
      <c r="H285" s="72">
        <v>-2994953854</v>
      </c>
      <c r="I285" s="72">
        <v>0</v>
      </c>
      <c r="J285" s="72">
        <v>8825766000</v>
      </c>
      <c r="K285" s="72">
        <v>0</v>
      </c>
      <c r="L285" s="72">
        <v>0</v>
      </c>
      <c r="M285" s="72">
        <v>0</v>
      </c>
      <c r="N285" s="72">
        <v>0</v>
      </c>
      <c r="O285" s="72">
        <v>0</v>
      </c>
      <c r="P285" s="72">
        <v>0</v>
      </c>
      <c r="Q285" s="72">
        <v>0</v>
      </c>
      <c r="R285" s="72">
        <v>0</v>
      </c>
      <c r="S285" s="72">
        <v>0</v>
      </c>
      <c r="T285" s="72">
        <v>0</v>
      </c>
      <c r="U285" s="72">
        <v>0</v>
      </c>
    </row>
    <row r="286" spans="1:21" x14ac:dyDescent="0.3">
      <c r="A286" s="20" t="s">
        <v>26</v>
      </c>
      <c r="B286" s="72">
        <v>3450000000</v>
      </c>
      <c r="C286" s="72">
        <v>0</v>
      </c>
      <c r="D286" s="72">
        <v>-168490000</v>
      </c>
      <c r="E286" s="72">
        <v>3281510000</v>
      </c>
      <c r="F286" s="72">
        <v>0</v>
      </c>
      <c r="G286" s="72">
        <v>3281510000</v>
      </c>
      <c r="H286" s="72">
        <v>0</v>
      </c>
      <c r="I286" s="72">
        <v>0</v>
      </c>
      <c r="J286" s="72">
        <v>3281510000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  <c r="Q286" s="72">
        <v>0</v>
      </c>
      <c r="R286" s="72">
        <v>0</v>
      </c>
      <c r="S286" s="72">
        <v>0</v>
      </c>
      <c r="T286" s="72">
        <v>0</v>
      </c>
      <c r="U286" s="72">
        <v>0</v>
      </c>
    </row>
    <row r="287" spans="1:21" x14ac:dyDescent="0.3">
      <c r="A287" s="20" t="s">
        <v>170</v>
      </c>
      <c r="B287" s="72">
        <v>0</v>
      </c>
      <c r="C287" s="72">
        <v>0</v>
      </c>
      <c r="D287" s="72">
        <v>168490000</v>
      </c>
      <c r="E287" s="72">
        <v>168490000</v>
      </c>
      <c r="F287" s="72">
        <v>0</v>
      </c>
      <c r="G287" s="72">
        <v>168490000</v>
      </c>
      <c r="H287" s="72">
        <v>-168490000</v>
      </c>
      <c r="I287" s="72">
        <v>0</v>
      </c>
      <c r="J287" s="72">
        <v>168490000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  <c r="Q287" s="72">
        <v>0</v>
      </c>
      <c r="R287" s="72">
        <v>0</v>
      </c>
      <c r="S287" s="72">
        <v>0</v>
      </c>
      <c r="T287" s="72">
        <v>0</v>
      </c>
      <c r="U287" s="72">
        <v>0</v>
      </c>
    </row>
    <row r="288" spans="1:21" x14ac:dyDescent="0.3">
      <c r="A288" s="20" t="s">
        <v>160</v>
      </c>
      <c r="B288" s="72">
        <v>5375766000</v>
      </c>
      <c r="C288" s="72">
        <v>0</v>
      </c>
      <c r="D288" s="72">
        <v>0</v>
      </c>
      <c r="E288" s="72">
        <v>5375766000</v>
      </c>
      <c r="F288" s="72">
        <v>0</v>
      </c>
      <c r="G288" s="72">
        <v>5375766000</v>
      </c>
      <c r="H288" s="72">
        <v>-2826463854</v>
      </c>
      <c r="I288" s="72">
        <v>0</v>
      </c>
      <c r="J288" s="72">
        <v>5375766000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  <c r="Q288" s="72">
        <v>0</v>
      </c>
      <c r="R288" s="72">
        <v>0</v>
      </c>
      <c r="S288" s="72">
        <v>0</v>
      </c>
      <c r="T288" s="72">
        <v>0</v>
      </c>
      <c r="U288" s="72">
        <v>0</v>
      </c>
    </row>
    <row r="289" spans="1:21" x14ac:dyDescent="0.3">
      <c r="A289" s="20" t="s">
        <v>171</v>
      </c>
      <c r="B289" s="72">
        <v>8750000000</v>
      </c>
      <c r="C289" s="72">
        <v>0</v>
      </c>
      <c r="D289" s="72">
        <v>0</v>
      </c>
      <c r="E289" s="72">
        <v>8750000000</v>
      </c>
      <c r="F289" s="72">
        <v>0</v>
      </c>
      <c r="G289" s="72">
        <v>8750000000</v>
      </c>
      <c r="H289" s="72">
        <v>0</v>
      </c>
      <c r="I289" s="72">
        <v>0</v>
      </c>
      <c r="J289" s="72">
        <v>8750000000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  <c r="Q289" s="72">
        <v>0</v>
      </c>
      <c r="R289" s="72">
        <v>0</v>
      </c>
      <c r="S289" s="72">
        <v>0</v>
      </c>
      <c r="T289" s="72">
        <v>0</v>
      </c>
      <c r="U289" s="72">
        <v>0</v>
      </c>
    </row>
    <row r="290" spans="1:21" x14ac:dyDescent="0.3">
      <c r="A290" s="20" t="s">
        <v>26</v>
      </c>
      <c r="B290" s="72">
        <v>8750000000</v>
      </c>
      <c r="C290" s="72">
        <v>0</v>
      </c>
      <c r="D290" s="72">
        <v>0</v>
      </c>
      <c r="E290" s="72">
        <v>8750000000</v>
      </c>
      <c r="F290" s="72">
        <v>0</v>
      </c>
      <c r="G290" s="72">
        <v>8750000000</v>
      </c>
      <c r="H290" s="72">
        <v>0</v>
      </c>
      <c r="I290" s="72">
        <v>0</v>
      </c>
      <c r="J290" s="72">
        <v>8750000000</v>
      </c>
      <c r="K290" s="72">
        <v>0</v>
      </c>
      <c r="L290" s="72">
        <v>0</v>
      </c>
      <c r="M290" s="72">
        <v>0</v>
      </c>
      <c r="N290" s="72">
        <v>0</v>
      </c>
      <c r="O290" s="72">
        <v>0</v>
      </c>
      <c r="P290" s="72">
        <v>0</v>
      </c>
      <c r="Q290" s="72">
        <v>0</v>
      </c>
      <c r="R290" s="72">
        <v>0</v>
      </c>
      <c r="S290" s="72">
        <v>0</v>
      </c>
      <c r="T290" s="72">
        <v>0</v>
      </c>
      <c r="U290" s="72">
        <v>0</v>
      </c>
    </row>
    <row r="291" spans="1:21" x14ac:dyDescent="0.3">
      <c r="A291" s="20" t="s">
        <v>172</v>
      </c>
      <c r="B291" s="72">
        <v>700000000</v>
      </c>
      <c r="C291" s="72">
        <v>0</v>
      </c>
      <c r="D291" s="72">
        <v>0</v>
      </c>
      <c r="E291" s="72">
        <v>700000000</v>
      </c>
      <c r="F291" s="72">
        <v>0</v>
      </c>
      <c r="G291" s="72">
        <v>700000000</v>
      </c>
      <c r="H291" s="72">
        <v>-9000000</v>
      </c>
      <c r="I291" s="72">
        <v>109244456</v>
      </c>
      <c r="J291" s="72">
        <v>590755544</v>
      </c>
      <c r="K291" s="72">
        <v>0</v>
      </c>
      <c r="L291" s="72">
        <v>109244456</v>
      </c>
      <c r="M291" s="72">
        <v>0</v>
      </c>
      <c r="N291" s="72">
        <v>15.606400000000001</v>
      </c>
      <c r="O291" s="72">
        <v>29007989</v>
      </c>
      <c r="P291" s="72">
        <v>57152818</v>
      </c>
      <c r="Q291" s="72">
        <v>52091638</v>
      </c>
      <c r="R291" s="72">
        <v>8.1646999999999998</v>
      </c>
      <c r="S291" s="72">
        <v>29007989</v>
      </c>
      <c r="T291" s="72">
        <v>57152818</v>
      </c>
      <c r="U291" s="72">
        <v>0</v>
      </c>
    </row>
    <row r="292" spans="1:21" x14ac:dyDescent="0.3">
      <c r="A292" s="20" t="s">
        <v>26</v>
      </c>
      <c r="B292" s="72">
        <v>700000000</v>
      </c>
      <c r="C292" s="72">
        <v>0</v>
      </c>
      <c r="D292" s="72">
        <v>0</v>
      </c>
      <c r="E292" s="72">
        <v>700000000</v>
      </c>
      <c r="F292" s="72">
        <v>0</v>
      </c>
      <c r="G292" s="72">
        <v>700000000</v>
      </c>
      <c r="H292" s="72">
        <v>-9000000</v>
      </c>
      <c r="I292" s="72">
        <v>109244456</v>
      </c>
      <c r="J292" s="72">
        <v>590755544</v>
      </c>
      <c r="K292" s="72">
        <v>0</v>
      </c>
      <c r="L292" s="72">
        <v>109244456</v>
      </c>
      <c r="M292" s="72">
        <v>0</v>
      </c>
      <c r="N292" s="72">
        <v>15.606400000000001</v>
      </c>
      <c r="O292" s="72">
        <v>29007989</v>
      </c>
      <c r="P292" s="72">
        <v>57152818</v>
      </c>
      <c r="Q292" s="72">
        <v>52091638</v>
      </c>
      <c r="R292" s="72">
        <v>8.1646999999999998</v>
      </c>
      <c r="S292" s="72">
        <v>29007989</v>
      </c>
      <c r="T292" s="72">
        <v>57152818</v>
      </c>
      <c r="U292" s="72">
        <v>0</v>
      </c>
    </row>
    <row r="293" spans="1:21" x14ac:dyDescent="0.3">
      <c r="A293" s="20" t="s">
        <v>173</v>
      </c>
      <c r="B293" s="72">
        <v>1277000000</v>
      </c>
      <c r="C293" s="72">
        <v>0</v>
      </c>
      <c r="D293" s="72">
        <v>0</v>
      </c>
      <c r="E293" s="72">
        <v>1277000000</v>
      </c>
      <c r="F293" s="72">
        <v>0</v>
      </c>
      <c r="G293" s="72">
        <v>1277000000</v>
      </c>
      <c r="H293" s="72">
        <v>84517334</v>
      </c>
      <c r="I293" s="72">
        <v>219484251</v>
      </c>
      <c r="J293" s="72">
        <v>1057515749</v>
      </c>
      <c r="K293" s="72">
        <v>84517334</v>
      </c>
      <c r="L293" s="72">
        <v>219484251</v>
      </c>
      <c r="M293" s="72">
        <v>0</v>
      </c>
      <c r="N293" s="72">
        <v>17.1875</v>
      </c>
      <c r="O293" s="72">
        <v>29571518</v>
      </c>
      <c r="P293" s="72">
        <v>70563199</v>
      </c>
      <c r="Q293" s="72">
        <v>148921052</v>
      </c>
      <c r="R293" s="72">
        <v>5.5256999999999996</v>
      </c>
      <c r="S293" s="72">
        <v>29571518</v>
      </c>
      <c r="T293" s="72">
        <v>70563199</v>
      </c>
      <c r="U293" s="72">
        <v>0</v>
      </c>
    </row>
    <row r="294" spans="1:21" x14ac:dyDescent="0.3">
      <c r="A294" s="20" t="s">
        <v>26</v>
      </c>
      <c r="B294" s="72">
        <v>1277000000</v>
      </c>
      <c r="C294" s="72">
        <v>0</v>
      </c>
      <c r="D294" s="72">
        <v>0</v>
      </c>
      <c r="E294" s="72">
        <v>1277000000</v>
      </c>
      <c r="F294" s="72">
        <v>0</v>
      </c>
      <c r="G294" s="72">
        <v>1277000000</v>
      </c>
      <c r="H294" s="72">
        <v>84517334</v>
      </c>
      <c r="I294" s="72">
        <v>219484251</v>
      </c>
      <c r="J294" s="72">
        <v>1057515749</v>
      </c>
      <c r="K294" s="72">
        <v>84517334</v>
      </c>
      <c r="L294" s="72">
        <v>219484251</v>
      </c>
      <c r="M294" s="72">
        <v>0</v>
      </c>
      <c r="N294" s="72">
        <v>17.1875</v>
      </c>
      <c r="O294" s="72">
        <v>29571518</v>
      </c>
      <c r="P294" s="72">
        <v>70563199</v>
      </c>
      <c r="Q294" s="72">
        <v>148921052</v>
      </c>
      <c r="R294" s="72">
        <v>5.5256999999999996</v>
      </c>
      <c r="S294" s="72">
        <v>29571518</v>
      </c>
      <c r="T294" s="72">
        <v>70563199</v>
      </c>
      <c r="U294" s="72">
        <v>0</v>
      </c>
    </row>
    <row r="295" spans="1:21" x14ac:dyDescent="0.3">
      <c r="A295" s="20" t="s">
        <v>174</v>
      </c>
      <c r="B295" s="72">
        <v>3500000000</v>
      </c>
      <c r="C295" s="72">
        <v>0</v>
      </c>
      <c r="D295" s="72">
        <v>0</v>
      </c>
      <c r="E295" s="72">
        <v>3500000000</v>
      </c>
      <c r="F295" s="72">
        <v>0</v>
      </c>
      <c r="G295" s="72">
        <v>3500000000</v>
      </c>
      <c r="H295" s="72">
        <v>0</v>
      </c>
      <c r="I295" s="72">
        <v>0</v>
      </c>
      <c r="J295" s="72">
        <v>3500000000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  <c r="Q295" s="72">
        <v>0</v>
      </c>
      <c r="R295" s="72">
        <v>0</v>
      </c>
      <c r="S295" s="72">
        <v>0</v>
      </c>
      <c r="T295" s="72">
        <v>0</v>
      </c>
      <c r="U295" s="72">
        <v>0</v>
      </c>
    </row>
    <row r="296" spans="1:21" x14ac:dyDescent="0.3">
      <c r="A296" s="20" t="s">
        <v>26</v>
      </c>
      <c r="B296" s="72">
        <v>3500000000</v>
      </c>
      <c r="C296" s="72">
        <v>0</v>
      </c>
      <c r="D296" s="72">
        <v>0</v>
      </c>
      <c r="E296" s="72">
        <v>3500000000</v>
      </c>
      <c r="F296" s="72">
        <v>0</v>
      </c>
      <c r="G296" s="72">
        <v>3500000000</v>
      </c>
      <c r="H296" s="72">
        <v>0</v>
      </c>
      <c r="I296" s="72">
        <v>0</v>
      </c>
      <c r="J296" s="72">
        <v>3500000000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  <c r="Q296" s="72">
        <v>0</v>
      </c>
      <c r="R296" s="72">
        <v>0</v>
      </c>
      <c r="S296" s="72">
        <v>0</v>
      </c>
      <c r="T296" s="72">
        <v>0</v>
      </c>
      <c r="U296" s="72">
        <v>0</v>
      </c>
    </row>
    <row r="297" spans="1:21" x14ac:dyDescent="0.3">
      <c r="A297" s="20" t="s">
        <v>175</v>
      </c>
      <c r="B297" s="72">
        <v>7007753000</v>
      </c>
      <c r="C297" s="72">
        <v>0</v>
      </c>
      <c r="D297" s="72">
        <v>0</v>
      </c>
      <c r="E297" s="72">
        <v>7007753000</v>
      </c>
      <c r="F297" s="72">
        <v>0</v>
      </c>
      <c r="G297" s="72">
        <v>7007753000</v>
      </c>
      <c r="H297" s="72">
        <v>-11305800</v>
      </c>
      <c r="I297" s="72">
        <v>33694200</v>
      </c>
      <c r="J297" s="72">
        <v>6974058800</v>
      </c>
      <c r="K297" s="72">
        <v>-11305800</v>
      </c>
      <c r="L297" s="72">
        <v>33694200</v>
      </c>
      <c r="M297" s="72">
        <v>0</v>
      </c>
      <c r="N297" s="72">
        <v>0.48080000000000001</v>
      </c>
      <c r="O297" s="72">
        <v>0</v>
      </c>
      <c r="P297" s="72">
        <v>33694200</v>
      </c>
      <c r="Q297" s="72">
        <v>0</v>
      </c>
      <c r="R297" s="72">
        <v>0.48080000000000001</v>
      </c>
      <c r="S297" s="72">
        <v>0</v>
      </c>
      <c r="T297" s="72">
        <v>33694200</v>
      </c>
      <c r="U297" s="72">
        <v>0</v>
      </c>
    </row>
    <row r="298" spans="1:21" x14ac:dyDescent="0.3">
      <c r="A298" s="20" t="s">
        <v>26</v>
      </c>
      <c r="B298" s="72">
        <v>6758000000</v>
      </c>
      <c r="C298" s="72">
        <v>0</v>
      </c>
      <c r="D298" s="72">
        <v>0</v>
      </c>
      <c r="E298" s="72">
        <v>6758000000</v>
      </c>
      <c r="F298" s="72">
        <v>0</v>
      </c>
      <c r="G298" s="72">
        <v>6758000000</v>
      </c>
      <c r="H298" s="72">
        <v>-11305800</v>
      </c>
      <c r="I298" s="72">
        <v>33694200</v>
      </c>
      <c r="J298" s="72">
        <v>6724305800</v>
      </c>
      <c r="K298" s="72">
        <v>-11305800</v>
      </c>
      <c r="L298" s="72">
        <v>33694200</v>
      </c>
      <c r="M298" s="72">
        <v>0</v>
      </c>
      <c r="N298" s="72">
        <v>0.49859999999999999</v>
      </c>
      <c r="O298" s="72">
        <v>0</v>
      </c>
      <c r="P298" s="72">
        <v>33694200</v>
      </c>
      <c r="Q298" s="72">
        <v>0</v>
      </c>
      <c r="R298" s="72">
        <v>0.49859999999999999</v>
      </c>
      <c r="S298" s="72">
        <v>0</v>
      </c>
      <c r="T298" s="72">
        <v>33694200</v>
      </c>
      <c r="U298" s="72">
        <v>0</v>
      </c>
    </row>
    <row r="299" spans="1:21" x14ac:dyDescent="0.3">
      <c r="A299" s="20" t="s">
        <v>160</v>
      </c>
      <c r="B299" s="72">
        <v>249753000</v>
      </c>
      <c r="C299" s="72">
        <v>0</v>
      </c>
      <c r="D299" s="72">
        <v>0</v>
      </c>
      <c r="E299" s="72">
        <v>249753000</v>
      </c>
      <c r="F299" s="72">
        <v>0</v>
      </c>
      <c r="G299" s="72">
        <v>249753000</v>
      </c>
      <c r="H299" s="72">
        <v>0</v>
      </c>
      <c r="I299" s="72">
        <v>0</v>
      </c>
      <c r="J299" s="72">
        <v>249753000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  <c r="Q299" s="72">
        <v>0</v>
      </c>
      <c r="R299" s="72">
        <v>0</v>
      </c>
      <c r="S299" s="72">
        <v>0</v>
      </c>
      <c r="T299" s="72">
        <v>0</v>
      </c>
      <c r="U299" s="72">
        <v>0</v>
      </c>
    </row>
    <row r="300" spans="1:21" x14ac:dyDescent="0.3">
      <c r="A300" s="20" t="s">
        <v>162</v>
      </c>
      <c r="B300" s="72">
        <v>1000000000</v>
      </c>
      <c r="C300" s="72">
        <v>0</v>
      </c>
      <c r="D300" s="72">
        <v>0</v>
      </c>
      <c r="E300" s="72">
        <v>1000000000</v>
      </c>
      <c r="F300" s="72">
        <v>0</v>
      </c>
      <c r="G300" s="72">
        <v>1000000000</v>
      </c>
      <c r="H300" s="72">
        <v>0</v>
      </c>
      <c r="I300" s="72">
        <v>0</v>
      </c>
      <c r="J300" s="72">
        <v>1000000000</v>
      </c>
      <c r="K300" s="72">
        <v>0</v>
      </c>
      <c r="L300" s="72">
        <v>0</v>
      </c>
      <c r="M300" s="72">
        <v>0</v>
      </c>
      <c r="N300" s="72">
        <v>0</v>
      </c>
      <c r="O300" s="72">
        <v>0</v>
      </c>
      <c r="P300" s="72">
        <v>0</v>
      </c>
      <c r="Q300" s="72">
        <v>0</v>
      </c>
      <c r="R300" s="72">
        <v>0</v>
      </c>
      <c r="S300" s="72">
        <v>0</v>
      </c>
      <c r="T300" s="72">
        <v>0</v>
      </c>
      <c r="U300" s="72">
        <v>0</v>
      </c>
    </row>
    <row r="301" spans="1:21" x14ac:dyDescent="0.3">
      <c r="A301" s="20" t="s">
        <v>26</v>
      </c>
      <c r="B301" s="72">
        <v>1000000000</v>
      </c>
      <c r="C301" s="72">
        <v>0</v>
      </c>
      <c r="D301" s="72">
        <v>0</v>
      </c>
      <c r="E301" s="72">
        <v>1000000000</v>
      </c>
      <c r="F301" s="72">
        <v>0</v>
      </c>
      <c r="G301" s="72">
        <v>1000000000</v>
      </c>
      <c r="H301" s="72">
        <v>0</v>
      </c>
      <c r="I301" s="72">
        <v>0</v>
      </c>
      <c r="J301" s="72">
        <v>1000000000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  <c r="Q301" s="72">
        <v>0</v>
      </c>
      <c r="R301" s="72">
        <v>0</v>
      </c>
      <c r="S301" s="72">
        <v>0</v>
      </c>
      <c r="T301" s="72">
        <v>0</v>
      </c>
      <c r="U301" s="72">
        <v>0</v>
      </c>
    </row>
    <row r="302" spans="1:21" x14ac:dyDescent="0.3">
      <c r="A302" s="20" t="s">
        <v>176</v>
      </c>
      <c r="B302" s="72">
        <v>200000000</v>
      </c>
      <c r="C302" s="72">
        <v>0</v>
      </c>
      <c r="D302" s="72">
        <v>0</v>
      </c>
      <c r="E302" s="72">
        <v>200000000</v>
      </c>
      <c r="F302" s="72">
        <v>0</v>
      </c>
      <c r="G302" s="72">
        <v>200000000</v>
      </c>
      <c r="H302" s="72">
        <v>0</v>
      </c>
      <c r="I302" s="72">
        <v>0</v>
      </c>
      <c r="J302" s="72">
        <v>200000000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  <c r="Q302" s="72">
        <v>0</v>
      </c>
      <c r="R302" s="72">
        <v>0</v>
      </c>
      <c r="S302" s="72">
        <v>0</v>
      </c>
      <c r="T302" s="72">
        <v>0</v>
      </c>
      <c r="U302" s="72">
        <v>0</v>
      </c>
    </row>
    <row r="303" spans="1:21" x14ac:dyDescent="0.3">
      <c r="A303" s="20" t="s">
        <v>26</v>
      </c>
      <c r="B303" s="72">
        <v>200000000</v>
      </c>
      <c r="C303" s="72">
        <v>0</v>
      </c>
      <c r="D303" s="72">
        <v>0</v>
      </c>
      <c r="E303" s="72">
        <v>200000000</v>
      </c>
      <c r="F303" s="72">
        <v>0</v>
      </c>
      <c r="G303" s="72">
        <v>200000000</v>
      </c>
      <c r="H303" s="72">
        <v>0</v>
      </c>
      <c r="I303" s="72">
        <v>0</v>
      </c>
      <c r="J303" s="72">
        <v>200000000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  <c r="Q303" s="72">
        <v>0</v>
      </c>
      <c r="R303" s="72">
        <v>0</v>
      </c>
      <c r="S303" s="72">
        <v>0</v>
      </c>
      <c r="T303" s="72">
        <v>0</v>
      </c>
      <c r="U303" s="72">
        <v>0</v>
      </c>
    </row>
    <row r="304" spans="1:21" x14ac:dyDescent="0.3">
      <c r="A304" s="20" t="s">
        <v>177</v>
      </c>
      <c r="B304" s="72">
        <v>2986863000</v>
      </c>
      <c r="C304" s="72">
        <v>0</v>
      </c>
      <c r="D304" s="72">
        <v>-30000000</v>
      </c>
      <c r="E304" s="72">
        <v>2956863000</v>
      </c>
      <c r="F304" s="72">
        <v>0</v>
      </c>
      <c r="G304" s="72">
        <v>2956863000</v>
      </c>
      <c r="H304" s="72">
        <v>0</v>
      </c>
      <c r="I304" s="72">
        <v>0</v>
      </c>
      <c r="J304" s="72">
        <v>2956863000</v>
      </c>
      <c r="K304" s="72">
        <v>0</v>
      </c>
      <c r="L304" s="72">
        <v>0</v>
      </c>
      <c r="M304" s="72">
        <v>0</v>
      </c>
      <c r="N304" s="72">
        <v>0</v>
      </c>
      <c r="O304" s="72">
        <v>0</v>
      </c>
      <c r="P304" s="72">
        <v>0</v>
      </c>
      <c r="Q304" s="72">
        <v>0</v>
      </c>
      <c r="R304" s="72">
        <v>0</v>
      </c>
      <c r="S304" s="72">
        <v>0</v>
      </c>
      <c r="T304" s="72">
        <v>0</v>
      </c>
      <c r="U304" s="72">
        <v>0</v>
      </c>
    </row>
    <row r="305" spans="1:21" x14ac:dyDescent="0.3">
      <c r="A305" s="20" t="s">
        <v>178</v>
      </c>
      <c r="B305" s="72">
        <v>2666888000</v>
      </c>
      <c r="C305" s="72">
        <v>0</v>
      </c>
      <c r="D305" s="72">
        <v>-30000000</v>
      </c>
      <c r="E305" s="72">
        <v>2636888000</v>
      </c>
      <c r="F305" s="72">
        <v>0</v>
      </c>
      <c r="G305" s="72">
        <v>2636888000</v>
      </c>
      <c r="H305" s="72">
        <v>0</v>
      </c>
      <c r="I305" s="72">
        <v>0</v>
      </c>
      <c r="J305" s="72">
        <v>2636888000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  <c r="Q305" s="72">
        <v>0</v>
      </c>
      <c r="R305" s="72">
        <v>0</v>
      </c>
      <c r="S305" s="72">
        <v>0</v>
      </c>
      <c r="T305" s="72">
        <v>0</v>
      </c>
      <c r="U305" s="72">
        <v>0</v>
      </c>
    </row>
    <row r="306" spans="1:21" x14ac:dyDescent="0.3">
      <c r="A306" s="20" t="s">
        <v>168</v>
      </c>
      <c r="B306" s="72">
        <v>319975000</v>
      </c>
      <c r="C306" s="72">
        <v>0</v>
      </c>
      <c r="D306" s="72">
        <v>0</v>
      </c>
      <c r="E306" s="72">
        <v>319975000</v>
      </c>
      <c r="F306" s="72">
        <v>0</v>
      </c>
      <c r="G306" s="72">
        <v>319975000</v>
      </c>
      <c r="H306" s="72">
        <v>0</v>
      </c>
      <c r="I306" s="72">
        <v>0</v>
      </c>
      <c r="J306" s="72">
        <v>319975000</v>
      </c>
      <c r="K306" s="72">
        <v>0</v>
      </c>
      <c r="L306" s="72">
        <v>0</v>
      </c>
      <c r="M306" s="72">
        <v>0</v>
      </c>
      <c r="N306" s="72">
        <v>0</v>
      </c>
      <c r="O306" s="72">
        <v>0</v>
      </c>
      <c r="P306" s="72">
        <v>0</v>
      </c>
      <c r="Q306" s="72">
        <v>0</v>
      </c>
      <c r="R306" s="72">
        <v>0</v>
      </c>
      <c r="S306" s="72">
        <v>0</v>
      </c>
      <c r="T306" s="72">
        <v>0</v>
      </c>
      <c r="U306" s="72">
        <v>0</v>
      </c>
    </row>
    <row r="307" spans="1:21" x14ac:dyDescent="0.3">
      <c r="A307" s="20" t="s">
        <v>179</v>
      </c>
      <c r="B307" s="72">
        <v>5715000000</v>
      </c>
      <c r="C307" s="72">
        <v>0</v>
      </c>
      <c r="D307" s="72">
        <v>0</v>
      </c>
      <c r="E307" s="72">
        <v>5715000000</v>
      </c>
      <c r="F307" s="72">
        <v>0</v>
      </c>
      <c r="G307" s="72">
        <v>5715000000</v>
      </c>
      <c r="H307" s="72">
        <v>0</v>
      </c>
      <c r="I307" s="72">
        <v>0</v>
      </c>
      <c r="J307" s="72">
        <v>5715000000</v>
      </c>
      <c r="K307" s="72">
        <v>0</v>
      </c>
      <c r="L307" s="72">
        <v>0</v>
      </c>
      <c r="M307" s="72">
        <v>0</v>
      </c>
      <c r="N307" s="72">
        <v>0</v>
      </c>
      <c r="O307" s="72">
        <v>0</v>
      </c>
      <c r="P307" s="72">
        <v>0</v>
      </c>
      <c r="Q307" s="72">
        <v>0</v>
      </c>
      <c r="R307" s="72">
        <v>0</v>
      </c>
      <c r="S307" s="72">
        <v>0</v>
      </c>
      <c r="T307" s="72">
        <v>0</v>
      </c>
      <c r="U307" s="72">
        <v>0</v>
      </c>
    </row>
    <row r="308" spans="1:21" x14ac:dyDescent="0.3">
      <c r="A308" s="20" t="s">
        <v>26</v>
      </c>
      <c r="B308" s="72">
        <v>5715000000</v>
      </c>
      <c r="C308" s="72">
        <v>0</v>
      </c>
      <c r="D308" s="72">
        <v>0</v>
      </c>
      <c r="E308" s="72">
        <v>5715000000</v>
      </c>
      <c r="F308" s="72">
        <v>0</v>
      </c>
      <c r="G308" s="72">
        <v>5715000000</v>
      </c>
      <c r="H308" s="72">
        <v>0</v>
      </c>
      <c r="I308" s="72">
        <v>0</v>
      </c>
      <c r="J308" s="72">
        <v>5715000000</v>
      </c>
      <c r="K308" s="72">
        <v>0</v>
      </c>
      <c r="L308" s="72">
        <v>0</v>
      </c>
      <c r="M308" s="72">
        <v>0</v>
      </c>
      <c r="N308" s="72">
        <v>0</v>
      </c>
      <c r="O308" s="72">
        <v>0</v>
      </c>
      <c r="P308" s="72">
        <v>0</v>
      </c>
      <c r="Q308" s="72">
        <v>0</v>
      </c>
      <c r="R308" s="72">
        <v>0</v>
      </c>
      <c r="S308" s="72">
        <v>0</v>
      </c>
      <c r="T308" s="72">
        <v>0</v>
      </c>
      <c r="U308" s="72">
        <v>0</v>
      </c>
    </row>
    <row r="309" spans="1:21" x14ac:dyDescent="0.3">
      <c r="A309" s="20" t="s">
        <v>163</v>
      </c>
      <c r="B309" s="72">
        <v>3903785000</v>
      </c>
      <c r="C309" s="72">
        <v>0</v>
      </c>
      <c r="D309" s="72">
        <v>30000000</v>
      </c>
      <c r="E309" s="72">
        <v>3933785000</v>
      </c>
      <c r="F309" s="72">
        <v>0</v>
      </c>
      <c r="G309" s="72">
        <v>3933785000</v>
      </c>
      <c r="H309" s="72">
        <v>0</v>
      </c>
      <c r="I309" s="72">
        <v>148025000</v>
      </c>
      <c r="J309" s="72">
        <v>3785760000</v>
      </c>
      <c r="K309" s="72">
        <v>1785000</v>
      </c>
      <c r="L309" s="72">
        <v>148025000</v>
      </c>
      <c r="M309" s="72">
        <v>0</v>
      </c>
      <c r="N309" s="72">
        <v>3.7629000000000001</v>
      </c>
      <c r="O309" s="72">
        <v>6902177</v>
      </c>
      <c r="P309" s="72">
        <v>44010207</v>
      </c>
      <c r="Q309" s="72">
        <v>104014793</v>
      </c>
      <c r="R309" s="72">
        <v>1.1188</v>
      </c>
      <c r="S309" s="72">
        <v>6902177</v>
      </c>
      <c r="T309" s="72">
        <v>44010207</v>
      </c>
      <c r="U309" s="72">
        <v>0</v>
      </c>
    </row>
    <row r="310" spans="1:21" x14ac:dyDescent="0.3">
      <c r="A310" s="20" t="s">
        <v>26</v>
      </c>
      <c r="B310" s="72">
        <v>750000000</v>
      </c>
      <c r="C310" s="72">
        <v>0</v>
      </c>
      <c r="D310" s="72">
        <v>0</v>
      </c>
      <c r="E310" s="72">
        <v>750000000</v>
      </c>
      <c r="F310" s="72">
        <v>0</v>
      </c>
      <c r="G310" s="72">
        <v>750000000</v>
      </c>
      <c r="H310" s="72">
        <v>0</v>
      </c>
      <c r="I310" s="72">
        <v>116240000</v>
      </c>
      <c r="J310" s="72">
        <v>633760000</v>
      </c>
      <c r="K310" s="72">
        <v>0</v>
      </c>
      <c r="L310" s="72">
        <v>116240000</v>
      </c>
      <c r="M310" s="72">
        <v>0</v>
      </c>
      <c r="N310" s="72">
        <v>15.498699999999999</v>
      </c>
      <c r="O310" s="72">
        <v>5113387</v>
      </c>
      <c r="P310" s="72">
        <v>37193432</v>
      </c>
      <c r="Q310" s="72">
        <v>79046568</v>
      </c>
      <c r="R310" s="72">
        <v>4.9591000000000003</v>
      </c>
      <c r="S310" s="72">
        <v>5113387</v>
      </c>
      <c r="T310" s="72">
        <v>37193432</v>
      </c>
      <c r="U310" s="72">
        <v>0</v>
      </c>
    </row>
    <row r="311" spans="1:21" x14ac:dyDescent="0.3">
      <c r="A311" s="20" t="s">
        <v>178</v>
      </c>
      <c r="B311" s="72">
        <v>0</v>
      </c>
      <c r="C311" s="72">
        <v>0</v>
      </c>
      <c r="D311" s="72">
        <v>30000000</v>
      </c>
      <c r="E311" s="72">
        <v>30000000</v>
      </c>
      <c r="F311" s="72">
        <v>0</v>
      </c>
      <c r="G311" s="72">
        <v>30000000</v>
      </c>
      <c r="H311" s="72">
        <v>0</v>
      </c>
      <c r="I311" s="72">
        <v>30000000</v>
      </c>
      <c r="J311" s="72">
        <v>0</v>
      </c>
      <c r="K311" s="72">
        <v>0</v>
      </c>
      <c r="L311" s="72">
        <v>30000000</v>
      </c>
      <c r="M311" s="72">
        <v>0</v>
      </c>
      <c r="N311" s="72">
        <v>100</v>
      </c>
      <c r="O311" s="72">
        <v>1788790</v>
      </c>
      <c r="P311" s="72">
        <v>6816775</v>
      </c>
      <c r="Q311" s="72">
        <v>23183225</v>
      </c>
      <c r="R311" s="72">
        <v>22.7226</v>
      </c>
      <c r="S311" s="72">
        <v>1788790</v>
      </c>
      <c r="T311" s="72">
        <v>6816775</v>
      </c>
      <c r="U311" s="72">
        <v>0</v>
      </c>
    </row>
    <row r="312" spans="1:21" x14ac:dyDescent="0.3">
      <c r="A312" s="20" t="s">
        <v>180</v>
      </c>
      <c r="B312" s="72">
        <v>3000000000</v>
      </c>
      <c r="C312" s="72">
        <v>0</v>
      </c>
      <c r="D312" s="72">
        <v>0</v>
      </c>
      <c r="E312" s="72">
        <v>3000000000</v>
      </c>
      <c r="F312" s="72">
        <v>0</v>
      </c>
      <c r="G312" s="72">
        <v>3000000000</v>
      </c>
      <c r="H312" s="72">
        <v>0</v>
      </c>
      <c r="I312" s="72">
        <v>0</v>
      </c>
      <c r="J312" s="72">
        <v>3000000000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  <c r="Q312" s="72">
        <v>0</v>
      </c>
      <c r="R312" s="72">
        <v>0</v>
      </c>
      <c r="S312" s="72">
        <v>0</v>
      </c>
      <c r="T312" s="72">
        <v>0</v>
      </c>
      <c r="U312" s="72">
        <v>0</v>
      </c>
    </row>
    <row r="313" spans="1:21" x14ac:dyDescent="0.3">
      <c r="A313" s="20" t="s">
        <v>161</v>
      </c>
      <c r="B313" s="72">
        <v>153785000</v>
      </c>
      <c r="C313" s="72">
        <v>0</v>
      </c>
      <c r="D313" s="72">
        <v>0</v>
      </c>
      <c r="E313" s="72">
        <v>153785000</v>
      </c>
      <c r="F313" s="72">
        <v>0</v>
      </c>
      <c r="G313" s="72">
        <v>153785000</v>
      </c>
      <c r="H313" s="72">
        <v>0</v>
      </c>
      <c r="I313" s="72">
        <v>1785000</v>
      </c>
      <c r="J313" s="72">
        <v>152000000</v>
      </c>
      <c r="K313" s="72">
        <v>1785000</v>
      </c>
      <c r="L313" s="72">
        <v>1785000</v>
      </c>
      <c r="M313" s="72">
        <v>0</v>
      </c>
      <c r="N313" s="72">
        <v>1.1607000000000001</v>
      </c>
      <c r="O313" s="72">
        <v>0</v>
      </c>
      <c r="P313" s="72">
        <v>0</v>
      </c>
      <c r="Q313" s="72">
        <v>1785000</v>
      </c>
      <c r="R313" s="72">
        <v>0</v>
      </c>
      <c r="S313" s="72">
        <v>0</v>
      </c>
      <c r="T313" s="72">
        <v>0</v>
      </c>
      <c r="U313" s="72">
        <v>0</v>
      </c>
    </row>
    <row r="314" spans="1:21" x14ac:dyDescent="0.3">
      <c r="A314" s="20" t="s">
        <v>164</v>
      </c>
      <c r="B314" s="72">
        <v>17471791000</v>
      </c>
      <c r="C314" s="72">
        <v>0</v>
      </c>
      <c r="D314" s="72">
        <v>0</v>
      </c>
      <c r="E314" s="72">
        <v>17471791000</v>
      </c>
      <c r="F314" s="72">
        <v>0</v>
      </c>
      <c r="G314" s="72">
        <v>17471791000</v>
      </c>
      <c r="H314" s="72">
        <v>-4488193859</v>
      </c>
      <c r="I314" s="72">
        <v>2700641095</v>
      </c>
      <c r="J314" s="72">
        <v>14771149905</v>
      </c>
      <c r="K314" s="72">
        <v>583959333</v>
      </c>
      <c r="L314" s="72">
        <v>2700641095</v>
      </c>
      <c r="M314" s="72">
        <v>0</v>
      </c>
      <c r="N314" s="72">
        <v>15.4572</v>
      </c>
      <c r="O314" s="72">
        <v>270088264</v>
      </c>
      <c r="P314" s="72">
        <v>507848096</v>
      </c>
      <c r="Q314" s="72">
        <v>2192792999</v>
      </c>
      <c r="R314" s="72">
        <v>2.9066999999999998</v>
      </c>
      <c r="S314" s="72">
        <v>270088264</v>
      </c>
      <c r="T314" s="72">
        <v>507848096</v>
      </c>
      <c r="U314" s="72">
        <v>0</v>
      </c>
    </row>
    <row r="315" spans="1:21" x14ac:dyDescent="0.3">
      <c r="A315" s="20" t="s">
        <v>26</v>
      </c>
      <c r="B315" s="72">
        <v>17471791000</v>
      </c>
      <c r="C315" s="72">
        <v>0</v>
      </c>
      <c r="D315" s="72">
        <v>0</v>
      </c>
      <c r="E315" s="72">
        <v>17471791000</v>
      </c>
      <c r="F315" s="72">
        <v>0</v>
      </c>
      <c r="G315" s="72">
        <v>17471791000</v>
      </c>
      <c r="H315" s="72">
        <v>-4488193859</v>
      </c>
      <c r="I315" s="72">
        <v>2700641095</v>
      </c>
      <c r="J315" s="72">
        <v>14771149905</v>
      </c>
      <c r="K315" s="72">
        <v>583959333</v>
      </c>
      <c r="L315" s="72">
        <v>2700641095</v>
      </c>
      <c r="M315" s="72">
        <v>0</v>
      </c>
      <c r="N315" s="72">
        <v>15.4572</v>
      </c>
      <c r="O315" s="72">
        <v>270088264</v>
      </c>
      <c r="P315" s="72">
        <v>507848096</v>
      </c>
      <c r="Q315" s="72">
        <v>2192792999</v>
      </c>
      <c r="R315" s="72">
        <v>2.9066999999999998</v>
      </c>
      <c r="S315" s="72">
        <v>270088264</v>
      </c>
      <c r="T315" s="72">
        <v>507848096</v>
      </c>
      <c r="U315" s="72">
        <v>0</v>
      </c>
    </row>
    <row r="316" spans="1:21" x14ac:dyDescent="0.3">
      <c r="A316" s="20" t="s">
        <v>181</v>
      </c>
      <c r="B316" s="72">
        <v>3272875000</v>
      </c>
      <c r="C316" s="72">
        <v>0</v>
      </c>
      <c r="D316" s="72">
        <v>0</v>
      </c>
      <c r="E316" s="72">
        <v>3272875000</v>
      </c>
      <c r="F316" s="72">
        <v>0</v>
      </c>
      <c r="G316" s="72">
        <v>3272875000</v>
      </c>
      <c r="H316" s="72">
        <v>0</v>
      </c>
      <c r="I316" s="72">
        <v>0</v>
      </c>
      <c r="J316" s="72">
        <v>3272875000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  <c r="Q316" s="72">
        <v>0</v>
      </c>
      <c r="R316" s="72">
        <v>0</v>
      </c>
      <c r="S316" s="72">
        <v>0</v>
      </c>
      <c r="T316" s="72">
        <v>0</v>
      </c>
      <c r="U316" s="72">
        <v>0</v>
      </c>
    </row>
    <row r="317" spans="1:21" x14ac:dyDescent="0.3">
      <c r="A317" s="20" t="s">
        <v>167</v>
      </c>
      <c r="B317" s="72">
        <v>3272875000</v>
      </c>
      <c r="C317" s="72">
        <v>0</v>
      </c>
      <c r="D317" s="72">
        <v>0</v>
      </c>
      <c r="E317" s="72">
        <v>3272875000</v>
      </c>
      <c r="F317" s="72">
        <v>0</v>
      </c>
      <c r="G317" s="72">
        <v>3272875000</v>
      </c>
      <c r="H317" s="72">
        <v>0</v>
      </c>
      <c r="I317" s="72">
        <v>0</v>
      </c>
      <c r="J317" s="72">
        <v>3272875000</v>
      </c>
      <c r="K317" s="72">
        <v>0</v>
      </c>
      <c r="L317" s="72">
        <v>0</v>
      </c>
      <c r="M317" s="72">
        <v>0</v>
      </c>
      <c r="N317" s="72">
        <v>0</v>
      </c>
      <c r="O317" s="72">
        <v>0</v>
      </c>
      <c r="P317" s="72">
        <v>0</v>
      </c>
      <c r="Q317" s="72">
        <v>0</v>
      </c>
      <c r="R317" s="72">
        <v>0</v>
      </c>
      <c r="S317" s="72">
        <v>0</v>
      </c>
      <c r="T317" s="72">
        <v>0</v>
      </c>
      <c r="U317" s="72">
        <v>0</v>
      </c>
    </row>
    <row r="318" spans="1:21" x14ac:dyDescent="0.3">
      <c r="A318" s="20" t="s">
        <v>182</v>
      </c>
      <c r="B318" s="72">
        <v>8941312000</v>
      </c>
      <c r="C318" s="72">
        <v>0</v>
      </c>
      <c r="D318" s="72">
        <v>0</v>
      </c>
      <c r="E318" s="72">
        <v>8941312000</v>
      </c>
      <c r="F318" s="72">
        <v>0</v>
      </c>
      <c r="G318" s="72">
        <v>8941312000</v>
      </c>
      <c r="H318" s="72">
        <v>0</v>
      </c>
      <c r="I318" s="72">
        <v>0</v>
      </c>
      <c r="J318" s="72">
        <v>8941312000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  <c r="Q318" s="72">
        <v>0</v>
      </c>
      <c r="R318" s="72">
        <v>0</v>
      </c>
      <c r="S318" s="72">
        <v>0</v>
      </c>
      <c r="T318" s="72">
        <v>0</v>
      </c>
      <c r="U318" s="72">
        <v>0</v>
      </c>
    </row>
    <row r="319" spans="1:21" x14ac:dyDescent="0.3">
      <c r="A319" s="20" t="s">
        <v>26</v>
      </c>
      <c r="B319" s="72">
        <v>400000000</v>
      </c>
      <c r="C319" s="72">
        <v>0</v>
      </c>
      <c r="D319" s="72">
        <v>0</v>
      </c>
      <c r="E319" s="72">
        <v>400000000</v>
      </c>
      <c r="F319" s="72">
        <v>0</v>
      </c>
      <c r="G319" s="72">
        <v>400000000</v>
      </c>
      <c r="H319" s="72">
        <v>0</v>
      </c>
      <c r="I319" s="72">
        <v>0</v>
      </c>
      <c r="J319" s="72">
        <v>400000000</v>
      </c>
      <c r="K319" s="72">
        <v>0</v>
      </c>
      <c r="L319" s="72">
        <v>0</v>
      </c>
      <c r="M319" s="72">
        <v>0</v>
      </c>
      <c r="N319" s="72">
        <v>0</v>
      </c>
      <c r="O319" s="72">
        <v>0</v>
      </c>
      <c r="P319" s="72">
        <v>0</v>
      </c>
      <c r="Q319" s="72">
        <v>0</v>
      </c>
      <c r="R319" s="72">
        <v>0</v>
      </c>
      <c r="S319" s="72">
        <v>0</v>
      </c>
      <c r="T319" s="72">
        <v>0</v>
      </c>
      <c r="U319" s="72">
        <v>0</v>
      </c>
    </row>
    <row r="320" spans="1:21" x14ac:dyDescent="0.3">
      <c r="A320" s="20" t="s">
        <v>160</v>
      </c>
      <c r="B320" s="72">
        <v>8541312000</v>
      </c>
      <c r="C320" s="72">
        <v>0</v>
      </c>
      <c r="D320" s="72">
        <v>0</v>
      </c>
      <c r="E320" s="72">
        <v>8541312000</v>
      </c>
      <c r="F320" s="72">
        <v>0</v>
      </c>
      <c r="G320" s="72">
        <v>8541312000</v>
      </c>
      <c r="H320" s="72">
        <v>0</v>
      </c>
      <c r="I320" s="72">
        <v>0</v>
      </c>
      <c r="J320" s="72">
        <v>8541312000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  <c r="Q320" s="72">
        <v>0</v>
      </c>
      <c r="R320" s="72">
        <v>0</v>
      </c>
      <c r="S320" s="72">
        <v>0</v>
      </c>
      <c r="T320" s="72">
        <v>0</v>
      </c>
      <c r="U320" s="72">
        <v>0</v>
      </c>
    </row>
    <row r="321" spans="1:21" x14ac:dyDescent="0.3">
      <c r="A321" s="20" t="s">
        <v>183</v>
      </c>
      <c r="B321" s="72">
        <v>54979972000</v>
      </c>
      <c r="C321" s="72">
        <v>0</v>
      </c>
      <c r="D321" s="72">
        <v>0</v>
      </c>
      <c r="E321" s="72">
        <v>54979972000</v>
      </c>
      <c r="F321" s="72">
        <v>0</v>
      </c>
      <c r="G321" s="72">
        <v>54979972000</v>
      </c>
      <c r="H321" s="72">
        <v>6739955181</v>
      </c>
      <c r="I321" s="72">
        <v>38572462119</v>
      </c>
      <c r="J321" s="72">
        <v>16407509881</v>
      </c>
      <c r="K321" s="72">
        <v>12625458511</v>
      </c>
      <c r="L321" s="72">
        <v>38572462119</v>
      </c>
      <c r="M321" s="72">
        <v>0</v>
      </c>
      <c r="N321" s="72">
        <v>70.157300000000006</v>
      </c>
      <c r="O321" s="72">
        <v>1201367015</v>
      </c>
      <c r="P321" s="72">
        <v>2691489650</v>
      </c>
      <c r="Q321" s="72">
        <v>35880972469</v>
      </c>
      <c r="R321" s="72">
        <v>4.8954000000000004</v>
      </c>
      <c r="S321" s="72">
        <v>1201367015</v>
      </c>
      <c r="T321" s="72">
        <v>2691489650</v>
      </c>
      <c r="U321" s="72">
        <v>0</v>
      </c>
    </row>
    <row r="322" spans="1:21" x14ac:dyDescent="0.3">
      <c r="A322" s="20" t="s">
        <v>26</v>
      </c>
      <c r="B322" s="72">
        <v>54979972000</v>
      </c>
      <c r="C322" s="72">
        <v>0</v>
      </c>
      <c r="D322" s="72">
        <v>0</v>
      </c>
      <c r="E322" s="72">
        <v>54979972000</v>
      </c>
      <c r="F322" s="72">
        <v>0</v>
      </c>
      <c r="G322" s="72">
        <v>54979972000</v>
      </c>
      <c r="H322" s="72">
        <v>6739955181</v>
      </c>
      <c r="I322" s="72">
        <v>38572462119</v>
      </c>
      <c r="J322" s="72">
        <v>16407509881</v>
      </c>
      <c r="K322" s="72">
        <v>12625458511</v>
      </c>
      <c r="L322" s="72">
        <v>38572462119</v>
      </c>
      <c r="M322" s="72">
        <v>0</v>
      </c>
      <c r="N322" s="72">
        <v>70.157300000000006</v>
      </c>
      <c r="O322" s="72">
        <v>1201367015</v>
      </c>
      <c r="P322" s="72">
        <v>2691489650</v>
      </c>
      <c r="Q322" s="72">
        <v>35880972469</v>
      </c>
      <c r="R322" s="72">
        <v>4.8954000000000004</v>
      </c>
      <c r="S322" s="72">
        <v>1201367015</v>
      </c>
      <c r="T322" s="72">
        <v>2691489650</v>
      </c>
      <c r="U322" s="72">
        <v>0</v>
      </c>
    </row>
    <row r="323" spans="1:21" x14ac:dyDescent="0.3">
      <c r="A323" s="20" t="s">
        <v>184</v>
      </c>
      <c r="B323" s="72">
        <v>14007944000</v>
      </c>
      <c r="C323" s="72">
        <v>0</v>
      </c>
      <c r="D323" s="72">
        <v>0</v>
      </c>
      <c r="E323" s="72">
        <v>14007944000</v>
      </c>
      <c r="F323" s="72">
        <v>0</v>
      </c>
      <c r="G323" s="72">
        <v>14007944000</v>
      </c>
      <c r="H323" s="72">
        <v>0</v>
      </c>
      <c r="I323" s="72">
        <v>4793399081</v>
      </c>
      <c r="J323" s="72">
        <v>9214544919</v>
      </c>
      <c r="K323" s="72">
        <v>0</v>
      </c>
      <c r="L323" s="72">
        <v>4793399081</v>
      </c>
      <c r="M323" s="72">
        <v>0</v>
      </c>
      <c r="N323" s="72">
        <v>34.219099999999997</v>
      </c>
      <c r="O323" s="72">
        <v>381220750</v>
      </c>
      <c r="P323" s="72">
        <v>855840581</v>
      </c>
      <c r="Q323" s="72">
        <v>3937558500</v>
      </c>
      <c r="R323" s="72">
        <v>6.1097000000000001</v>
      </c>
      <c r="S323" s="72">
        <v>381220750</v>
      </c>
      <c r="T323" s="72">
        <v>855840581</v>
      </c>
      <c r="U323" s="72">
        <v>0</v>
      </c>
    </row>
    <row r="324" spans="1:21" x14ac:dyDescent="0.3">
      <c r="A324" s="20" t="s">
        <v>26</v>
      </c>
      <c r="B324" s="72">
        <v>10545000000</v>
      </c>
      <c r="C324" s="72">
        <v>0</v>
      </c>
      <c r="D324" s="72">
        <v>0</v>
      </c>
      <c r="E324" s="72">
        <v>10545000000</v>
      </c>
      <c r="F324" s="72">
        <v>0</v>
      </c>
      <c r="G324" s="72">
        <v>10545000000</v>
      </c>
      <c r="H324" s="72">
        <v>0</v>
      </c>
      <c r="I324" s="72">
        <v>4793399081</v>
      </c>
      <c r="J324" s="72">
        <v>5751600919</v>
      </c>
      <c r="K324" s="72">
        <v>0</v>
      </c>
      <c r="L324" s="72">
        <v>4793399081</v>
      </c>
      <c r="M324" s="72">
        <v>0</v>
      </c>
      <c r="N324" s="72">
        <v>45.456600000000002</v>
      </c>
      <c r="O324" s="72">
        <v>381220750</v>
      </c>
      <c r="P324" s="72">
        <v>855840581</v>
      </c>
      <c r="Q324" s="72">
        <v>3937558500</v>
      </c>
      <c r="R324" s="72">
        <v>8.1160999999999994</v>
      </c>
      <c r="S324" s="72">
        <v>381220750</v>
      </c>
      <c r="T324" s="72">
        <v>855840581</v>
      </c>
      <c r="U324" s="72">
        <v>0</v>
      </c>
    </row>
    <row r="325" spans="1:21" x14ac:dyDescent="0.3">
      <c r="A325" s="20" t="s">
        <v>160</v>
      </c>
      <c r="B325" s="72">
        <v>3462944000</v>
      </c>
      <c r="C325" s="72">
        <v>0</v>
      </c>
      <c r="D325" s="72">
        <v>0</v>
      </c>
      <c r="E325" s="72">
        <v>3462944000</v>
      </c>
      <c r="F325" s="72">
        <v>0</v>
      </c>
      <c r="G325" s="72">
        <v>3462944000</v>
      </c>
      <c r="H325" s="72">
        <v>0</v>
      </c>
      <c r="I325" s="72">
        <v>0</v>
      </c>
      <c r="J325" s="72">
        <v>3462944000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  <c r="Q325" s="72">
        <v>0</v>
      </c>
      <c r="R325" s="72">
        <v>0</v>
      </c>
      <c r="S325" s="72">
        <v>0</v>
      </c>
      <c r="T325" s="72">
        <v>0</v>
      </c>
      <c r="U325" s="72">
        <v>0</v>
      </c>
    </row>
    <row r="326" spans="1:21" x14ac:dyDescent="0.3">
      <c r="A326" s="20" t="s">
        <v>185</v>
      </c>
      <c r="B326" s="72">
        <v>7000000000</v>
      </c>
      <c r="C326" s="72">
        <v>0</v>
      </c>
      <c r="D326" s="72">
        <v>0</v>
      </c>
      <c r="E326" s="72">
        <v>7000000000</v>
      </c>
      <c r="F326" s="72">
        <v>0</v>
      </c>
      <c r="G326" s="72">
        <v>7000000000</v>
      </c>
      <c r="H326" s="72">
        <v>0</v>
      </c>
      <c r="I326" s="72">
        <v>0</v>
      </c>
      <c r="J326" s="72">
        <v>7000000000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  <c r="Q326" s="72">
        <v>0</v>
      </c>
      <c r="R326" s="72">
        <v>0</v>
      </c>
      <c r="S326" s="72">
        <v>0</v>
      </c>
      <c r="T326" s="72">
        <v>0</v>
      </c>
      <c r="U326" s="72">
        <v>0</v>
      </c>
    </row>
    <row r="327" spans="1:21" x14ac:dyDescent="0.3">
      <c r="A327" s="20" t="s">
        <v>167</v>
      </c>
      <c r="B327" s="72">
        <v>7000000000</v>
      </c>
      <c r="C327" s="72">
        <v>0</v>
      </c>
      <c r="D327" s="72">
        <v>0</v>
      </c>
      <c r="E327" s="72">
        <v>7000000000</v>
      </c>
      <c r="F327" s="72">
        <v>0</v>
      </c>
      <c r="G327" s="72">
        <v>7000000000</v>
      </c>
      <c r="H327" s="72">
        <v>0</v>
      </c>
      <c r="I327" s="72">
        <v>0</v>
      </c>
      <c r="J327" s="72">
        <v>7000000000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  <c r="Q327" s="72">
        <v>0</v>
      </c>
      <c r="R327" s="72">
        <v>0</v>
      </c>
      <c r="S327" s="72">
        <v>0</v>
      </c>
      <c r="T327" s="72">
        <v>0</v>
      </c>
      <c r="U327" s="72">
        <v>0</v>
      </c>
    </row>
    <row r="328" spans="1:21" x14ac:dyDescent="0.3">
      <c r="A328" s="20" t="s">
        <v>186</v>
      </c>
      <c r="B328" s="72">
        <v>12619447000</v>
      </c>
      <c r="C328" s="72">
        <v>0</v>
      </c>
      <c r="D328" s="72">
        <v>0</v>
      </c>
      <c r="E328" s="72">
        <v>12619447000</v>
      </c>
      <c r="F328" s="72">
        <v>0</v>
      </c>
      <c r="G328" s="72">
        <v>12619447000</v>
      </c>
      <c r="H328" s="72">
        <v>-73786667</v>
      </c>
      <c r="I328" s="72">
        <v>8980349973</v>
      </c>
      <c r="J328" s="72">
        <v>3639097027</v>
      </c>
      <c r="K328" s="72">
        <v>219013333</v>
      </c>
      <c r="L328" s="72">
        <v>8980349973</v>
      </c>
      <c r="M328" s="72">
        <v>0</v>
      </c>
      <c r="N328" s="72">
        <v>71.162800000000004</v>
      </c>
      <c r="O328" s="72">
        <v>31364000</v>
      </c>
      <c r="P328" s="72">
        <v>37168133</v>
      </c>
      <c r="Q328" s="72">
        <v>8943181840</v>
      </c>
      <c r="R328" s="72">
        <v>0.29449999999999998</v>
      </c>
      <c r="S328" s="72">
        <v>31364000</v>
      </c>
      <c r="T328" s="72">
        <v>37168133</v>
      </c>
      <c r="U328" s="72">
        <v>0</v>
      </c>
    </row>
    <row r="329" spans="1:21" x14ac:dyDescent="0.3">
      <c r="A329" s="20" t="s">
        <v>156</v>
      </c>
      <c r="B329" s="72">
        <v>12619447000</v>
      </c>
      <c r="C329" s="72">
        <v>0</v>
      </c>
      <c r="D329" s="72">
        <v>0</v>
      </c>
      <c r="E329" s="72">
        <v>12619447000</v>
      </c>
      <c r="F329" s="72">
        <v>0</v>
      </c>
      <c r="G329" s="72">
        <v>12619447000</v>
      </c>
      <c r="H329" s="72">
        <v>-73786667</v>
      </c>
      <c r="I329" s="72">
        <v>8980349973</v>
      </c>
      <c r="J329" s="72">
        <v>3639097027</v>
      </c>
      <c r="K329" s="72">
        <v>219013333</v>
      </c>
      <c r="L329" s="72">
        <v>8980349973</v>
      </c>
      <c r="M329" s="72">
        <v>0</v>
      </c>
      <c r="N329" s="72">
        <v>71.162800000000004</v>
      </c>
      <c r="O329" s="72">
        <v>31364000</v>
      </c>
      <c r="P329" s="72">
        <v>37168133</v>
      </c>
      <c r="Q329" s="72">
        <v>8943181840</v>
      </c>
      <c r="R329" s="72">
        <v>0.29449999999999998</v>
      </c>
      <c r="S329" s="72">
        <v>31364000</v>
      </c>
      <c r="T329" s="72">
        <v>37168133</v>
      </c>
      <c r="U329" s="72">
        <v>0</v>
      </c>
    </row>
    <row r="330" spans="1:21" x14ac:dyDescent="0.3">
      <c r="A330" s="20" t="s">
        <v>163</v>
      </c>
      <c r="B330" s="72">
        <v>10028898000</v>
      </c>
      <c r="C330" s="72">
        <v>0</v>
      </c>
      <c r="D330" s="72">
        <v>0</v>
      </c>
      <c r="E330" s="72">
        <v>10028898000</v>
      </c>
      <c r="F330" s="72">
        <v>0</v>
      </c>
      <c r="G330" s="72">
        <v>10028898000</v>
      </c>
      <c r="H330" s="72">
        <v>0</v>
      </c>
      <c r="I330" s="72">
        <v>8691008640</v>
      </c>
      <c r="J330" s="72">
        <v>1337889360</v>
      </c>
      <c r="K330" s="72">
        <v>0</v>
      </c>
      <c r="L330" s="72">
        <v>8691008640</v>
      </c>
      <c r="M330" s="72">
        <v>0</v>
      </c>
      <c r="N330" s="72">
        <v>86.659700000000001</v>
      </c>
      <c r="O330" s="72">
        <v>0</v>
      </c>
      <c r="P330" s="72">
        <v>0</v>
      </c>
      <c r="Q330" s="72">
        <v>8691008640</v>
      </c>
      <c r="R330" s="72">
        <v>0</v>
      </c>
      <c r="S330" s="72">
        <v>0</v>
      </c>
      <c r="T330" s="72">
        <v>0</v>
      </c>
      <c r="U330" s="72">
        <v>0</v>
      </c>
    </row>
    <row r="331" spans="1:21" x14ac:dyDescent="0.3">
      <c r="A331" s="20" t="s">
        <v>26</v>
      </c>
      <c r="B331" s="72">
        <v>10028898000</v>
      </c>
      <c r="C331" s="72">
        <v>0</v>
      </c>
      <c r="D331" s="72">
        <v>0</v>
      </c>
      <c r="E331" s="72">
        <v>10028898000</v>
      </c>
      <c r="F331" s="72">
        <v>0</v>
      </c>
      <c r="G331" s="72">
        <v>10028898000</v>
      </c>
      <c r="H331" s="72">
        <v>0</v>
      </c>
      <c r="I331" s="72">
        <v>8691008640</v>
      </c>
      <c r="J331" s="72">
        <v>1337889360</v>
      </c>
      <c r="K331" s="72">
        <v>0</v>
      </c>
      <c r="L331" s="72">
        <v>8691008640</v>
      </c>
      <c r="M331" s="72">
        <v>0</v>
      </c>
      <c r="N331" s="72">
        <v>86.659700000000001</v>
      </c>
      <c r="O331" s="72">
        <v>0</v>
      </c>
      <c r="P331" s="72">
        <v>0</v>
      </c>
      <c r="Q331" s="72">
        <v>8691008640</v>
      </c>
      <c r="R331" s="72">
        <v>0</v>
      </c>
      <c r="S331" s="72">
        <v>0</v>
      </c>
      <c r="T331" s="72">
        <v>0</v>
      </c>
      <c r="U331" s="72">
        <v>0</v>
      </c>
    </row>
    <row r="332" spans="1:21" x14ac:dyDescent="0.3">
      <c r="A332" s="20" t="s">
        <v>164</v>
      </c>
      <c r="B332" s="72">
        <v>2590549000</v>
      </c>
      <c r="C332" s="72">
        <v>0</v>
      </c>
      <c r="D332" s="72">
        <v>0</v>
      </c>
      <c r="E332" s="72">
        <v>2590549000</v>
      </c>
      <c r="F332" s="72">
        <v>0</v>
      </c>
      <c r="G332" s="72">
        <v>2590549000</v>
      </c>
      <c r="H332" s="72">
        <v>-73786667</v>
      </c>
      <c r="I332" s="72">
        <v>289341333</v>
      </c>
      <c r="J332" s="72">
        <v>2301207667</v>
      </c>
      <c r="K332" s="72">
        <v>219013333</v>
      </c>
      <c r="L332" s="72">
        <v>289341333</v>
      </c>
      <c r="M332" s="72">
        <v>0</v>
      </c>
      <c r="N332" s="72">
        <v>11.1691</v>
      </c>
      <c r="O332" s="72">
        <v>31364000</v>
      </c>
      <c r="P332" s="72">
        <v>37168133</v>
      </c>
      <c r="Q332" s="72">
        <v>252173200</v>
      </c>
      <c r="R332" s="72">
        <v>1.4348000000000001</v>
      </c>
      <c r="S332" s="72">
        <v>31364000</v>
      </c>
      <c r="T332" s="72">
        <v>37168133</v>
      </c>
      <c r="U332" s="72">
        <v>0</v>
      </c>
    </row>
    <row r="333" spans="1:21" x14ac:dyDescent="0.3">
      <c r="A333" s="20" t="s">
        <v>26</v>
      </c>
      <c r="B333" s="72">
        <v>2590549000</v>
      </c>
      <c r="C333" s="72">
        <v>0</v>
      </c>
      <c r="D333" s="72">
        <v>0</v>
      </c>
      <c r="E333" s="72">
        <v>2590549000</v>
      </c>
      <c r="F333" s="72">
        <v>0</v>
      </c>
      <c r="G333" s="72">
        <v>2590549000</v>
      </c>
      <c r="H333" s="72">
        <v>-73786667</v>
      </c>
      <c r="I333" s="72">
        <v>289341333</v>
      </c>
      <c r="J333" s="72">
        <v>2301207667</v>
      </c>
      <c r="K333" s="72">
        <v>219013333</v>
      </c>
      <c r="L333" s="72">
        <v>289341333</v>
      </c>
      <c r="M333" s="72">
        <v>0</v>
      </c>
      <c r="N333" s="72">
        <v>11.1691</v>
      </c>
      <c r="O333" s="72">
        <v>31364000</v>
      </c>
      <c r="P333" s="72">
        <v>37168133</v>
      </c>
      <c r="Q333" s="72">
        <v>252173200</v>
      </c>
      <c r="R333" s="72">
        <v>1.4348000000000001</v>
      </c>
      <c r="S333" s="72">
        <v>31364000</v>
      </c>
      <c r="T333" s="72">
        <v>37168133</v>
      </c>
      <c r="U333" s="72">
        <v>0</v>
      </c>
    </row>
    <row r="334" spans="1:21" x14ac:dyDescent="0.3">
      <c r="A334" s="20" t="s">
        <v>187</v>
      </c>
      <c r="B334" s="72">
        <v>32304080000</v>
      </c>
      <c r="C334" s="72">
        <v>0</v>
      </c>
      <c r="D334" s="72">
        <v>0</v>
      </c>
      <c r="E334" s="72">
        <v>32304080000</v>
      </c>
      <c r="F334" s="72">
        <v>0</v>
      </c>
      <c r="G334" s="72">
        <v>32304080000</v>
      </c>
      <c r="H334" s="72">
        <v>-2613647836</v>
      </c>
      <c r="I334" s="72">
        <v>5972671118</v>
      </c>
      <c r="J334" s="72">
        <v>26331408882</v>
      </c>
      <c r="K334" s="72">
        <v>951884382</v>
      </c>
      <c r="L334" s="72">
        <v>5972671118</v>
      </c>
      <c r="M334" s="72">
        <v>0</v>
      </c>
      <c r="N334" s="72">
        <v>18.488900000000001</v>
      </c>
      <c r="O334" s="72">
        <v>604057357</v>
      </c>
      <c r="P334" s="72">
        <v>968134943</v>
      </c>
      <c r="Q334" s="72">
        <v>5004536175</v>
      </c>
      <c r="R334" s="72">
        <v>2.9969000000000001</v>
      </c>
      <c r="S334" s="72">
        <v>604057357</v>
      </c>
      <c r="T334" s="72">
        <v>968134943</v>
      </c>
      <c r="U334" s="72">
        <v>0</v>
      </c>
    </row>
    <row r="335" spans="1:21" x14ac:dyDescent="0.3">
      <c r="A335" s="20" t="s">
        <v>156</v>
      </c>
      <c r="B335" s="72">
        <v>32304080000</v>
      </c>
      <c r="C335" s="72">
        <v>0</v>
      </c>
      <c r="D335" s="72">
        <v>0</v>
      </c>
      <c r="E335" s="72">
        <v>32304080000</v>
      </c>
      <c r="F335" s="72">
        <v>0</v>
      </c>
      <c r="G335" s="72">
        <v>32304080000</v>
      </c>
      <c r="H335" s="72">
        <v>-2613647836</v>
      </c>
      <c r="I335" s="72">
        <v>5972671118</v>
      </c>
      <c r="J335" s="72">
        <v>26331408882</v>
      </c>
      <c r="K335" s="72">
        <v>951884382</v>
      </c>
      <c r="L335" s="72">
        <v>5972671118</v>
      </c>
      <c r="M335" s="72">
        <v>0</v>
      </c>
      <c r="N335" s="72">
        <v>18.488900000000001</v>
      </c>
      <c r="O335" s="72">
        <v>604057357</v>
      </c>
      <c r="P335" s="72">
        <v>968134943</v>
      </c>
      <c r="Q335" s="72">
        <v>5004536175</v>
      </c>
      <c r="R335" s="72">
        <v>2.9969000000000001</v>
      </c>
      <c r="S335" s="72">
        <v>604057357</v>
      </c>
      <c r="T335" s="72">
        <v>968134943</v>
      </c>
      <c r="U335" s="72">
        <v>0</v>
      </c>
    </row>
    <row r="336" spans="1:21" x14ac:dyDescent="0.3">
      <c r="A336" s="20" t="s">
        <v>188</v>
      </c>
      <c r="B336" s="72">
        <v>22330000</v>
      </c>
      <c r="C336" s="72">
        <v>0</v>
      </c>
      <c r="D336" s="72">
        <v>0</v>
      </c>
      <c r="E336" s="72">
        <v>22330000</v>
      </c>
      <c r="F336" s="72">
        <v>0</v>
      </c>
      <c r="G336" s="72">
        <v>22330000</v>
      </c>
      <c r="H336" s="72">
        <v>0</v>
      </c>
      <c r="I336" s="72">
        <v>0</v>
      </c>
      <c r="J336" s="72">
        <v>22330000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  <c r="Q336" s="72">
        <v>0</v>
      </c>
      <c r="R336" s="72">
        <v>0</v>
      </c>
      <c r="S336" s="72">
        <v>0</v>
      </c>
      <c r="T336" s="72">
        <v>0</v>
      </c>
      <c r="U336" s="72">
        <v>0</v>
      </c>
    </row>
    <row r="337" spans="1:21" x14ac:dyDescent="0.3">
      <c r="A337" s="20" t="s">
        <v>26</v>
      </c>
      <c r="B337" s="72">
        <v>22330000</v>
      </c>
      <c r="C337" s="72">
        <v>0</v>
      </c>
      <c r="D337" s="72">
        <v>0</v>
      </c>
      <c r="E337" s="72">
        <v>22330000</v>
      </c>
      <c r="F337" s="72">
        <v>0</v>
      </c>
      <c r="G337" s="72">
        <v>22330000</v>
      </c>
      <c r="H337" s="72">
        <v>0</v>
      </c>
      <c r="I337" s="72">
        <v>0</v>
      </c>
      <c r="J337" s="72">
        <v>22330000</v>
      </c>
      <c r="K337" s="72">
        <v>0</v>
      </c>
      <c r="L337" s="72">
        <v>0</v>
      </c>
      <c r="M337" s="72">
        <v>0</v>
      </c>
      <c r="N337" s="72">
        <v>0</v>
      </c>
      <c r="O337" s="72">
        <v>0</v>
      </c>
      <c r="P337" s="72">
        <v>0</v>
      </c>
      <c r="Q337" s="72">
        <v>0</v>
      </c>
      <c r="R337" s="72">
        <v>0</v>
      </c>
      <c r="S337" s="72">
        <v>0</v>
      </c>
      <c r="T337" s="72">
        <v>0</v>
      </c>
      <c r="U337" s="72">
        <v>0</v>
      </c>
    </row>
    <row r="338" spans="1:21" x14ac:dyDescent="0.3">
      <c r="A338" s="20" t="s">
        <v>189</v>
      </c>
      <c r="B338" s="72">
        <v>524200000</v>
      </c>
      <c r="C338" s="72">
        <v>-500000000</v>
      </c>
      <c r="D338" s="72">
        <v>-502500000</v>
      </c>
      <c r="E338" s="72">
        <v>21700000</v>
      </c>
      <c r="F338" s="72">
        <v>0</v>
      </c>
      <c r="G338" s="72">
        <v>21700000</v>
      </c>
      <c r="H338" s="72">
        <v>0</v>
      </c>
      <c r="I338" s="72">
        <v>0</v>
      </c>
      <c r="J338" s="72">
        <v>21700000</v>
      </c>
      <c r="K338" s="72">
        <v>0</v>
      </c>
      <c r="L338" s="72">
        <v>0</v>
      </c>
      <c r="M338" s="72">
        <v>0</v>
      </c>
      <c r="N338" s="72">
        <v>0</v>
      </c>
      <c r="O338" s="72">
        <v>0</v>
      </c>
      <c r="P338" s="72">
        <v>0</v>
      </c>
      <c r="Q338" s="72">
        <v>0</v>
      </c>
      <c r="R338" s="72">
        <v>0</v>
      </c>
      <c r="S338" s="72">
        <v>0</v>
      </c>
      <c r="T338" s="72">
        <v>0</v>
      </c>
      <c r="U338" s="72">
        <v>0</v>
      </c>
    </row>
    <row r="339" spans="1:21" x14ac:dyDescent="0.3">
      <c r="A339" s="20" t="s">
        <v>26</v>
      </c>
      <c r="B339" s="72">
        <v>524200000</v>
      </c>
      <c r="C339" s="72">
        <v>-500000000</v>
      </c>
      <c r="D339" s="72">
        <v>-502500000</v>
      </c>
      <c r="E339" s="72">
        <v>21700000</v>
      </c>
      <c r="F339" s="72">
        <v>0</v>
      </c>
      <c r="G339" s="72">
        <v>21700000</v>
      </c>
      <c r="H339" s="72">
        <v>0</v>
      </c>
      <c r="I339" s="72">
        <v>0</v>
      </c>
      <c r="J339" s="72">
        <v>21700000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  <c r="Q339" s="72">
        <v>0</v>
      </c>
      <c r="R339" s="72">
        <v>0</v>
      </c>
      <c r="S339" s="72">
        <v>0</v>
      </c>
      <c r="T339" s="72">
        <v>0</v>
      </c>
      <c r="U339" s="72">
        <v>0</v>
      </c>
    </row>
    <row r="340" spans="1:21" x14ac:dyDescent="0.3">
      <c r="A340" s="20" t="s">
        <v>190</v>
      </c>
      <c r="B340" s="72">
        <v>120000000</v>
      </c>
      <c r="C340" s="72">
        <v>164097500</v>
      </c>
      <c r="D340" s="72">
        <v>164097500</v>
      </c>
      <c r="E340" s="72">
        <v>284097500</v>
      </c>
      <c r="F340" s="72">
        <v>0</v>
      </c>
      <c r="G340" s="72">
        <v>284097500</v>
      </c>
      <c r="H340" s="72">
        <v>-95902500</v>
      </c>
      <c r="I340" s="72">
        <v>24097500</v>
      </c>
      <c r="J340" s="72">
        <v>260000000</v>
      </c>
      <c r="K340" s="72">
        <v>0</v>
      </c>
      <c r="L340" s="72">
        <v>24097500</v>
      </c>
      <c r="M340" s="72">
        <v>0</v>
      </c>
      <c r="N340" s="72">
        <v>8.4821000000000009</v>
      </c>
      <c r="O340" s="72">
        <v>0</v>
      </c>
      <c r="P340" s="72">
        <v>0</v>
      </c>
      <c r="Q340" s="72">
        <v>24097500</v>
      </c>
      <c r="R340" s="72">
        <v>0</v>
      </c>
      <c r="S340" s="72">
        <v>0</v>
      </c>
      <c r="T340" s="72">
        <v>0</v>
      </c>
      <c r="U340" s="72">
        <v>0</v>
      </c>
    </row>
    <row r="341" spans="1:21" x14ac:dyDescent="0.3">
      <c r="A341" s="20" t="s">
        <v>26</v>
      </c>
      <c r="B341" s="72">
        <v>120000000</v>
      </c>
      <c r="C341" s="72">
        <v>164097500</v>
      </c>
      <c r="D341" s="72">
        <v>164097500</v>
      </c>
      <c r="E341" s="72">
        <v>284097500</v>
      </c>
      <c r="F341" s="72">
        <v>0</v>
      </c>
      <c r="G341" s="72">
        <v>284097500</v>
      </c>
      <c r="H341" s="72">
        <v>-95902500</v>
      </c>
      <c r="I341" s="72">
        <v>24097500</v>
      </c>
      <c r="J341" s="72">
        <v>260000000</v>
      </c>
      <c r="K341" s="72">
        <v>0</v>
      </c>
      <c r="L341" s="72">
        <v>24097500</v>
      </c>
      <c r="M341" s="72">
        <v>0</v>
      </c>
      <c r="N341" s="72">
        <v>8.4821000000000009</v>
      </c>
      <c r="O341" s="72">
        <v>0</v>
      </c>
      <c r="P341" s="72">
        <v>0</v>
      </c>
      <c r="Q341" s="72">
        <v>24097500</v>
      </c>
      <c r="R341" s="72">
        <v>0</v>
      </c>
      <c r="S341" s="72">
        <v>0</v>
      </c>
      <c r="T341" s="72">
        <v>0</v>
      </c>
      <c r="U341" s="72">
        <v>0</v>
      </c>
    </row>
    <row r="342" spans="1:21" x14ac:dyDescent="0.3">
      <c r="A342" s="20" t="s">
        <v>191</v>
      </c>
      <c r="B342" s="72">
        <v>20200000</v>
      </c>
      <c r="C342" s="72">
        <v>0</v>
      </c>
      <c r="D342" s="72">
        <v>0</v>
      </c>
      <c r="E342" s="72">
        <v>20200000</v>
      </c>
      <c r="F342" s="72">
        <v>0</v>
      </c>
      <c r="G342" s="72">
        <v>20200000</v>
      </c>
      <c r="H342" s="72">
        <v>0</v>
      </c>
      <c r="I342" s="72">
        <v>0</v>
      </c>
      <c r="J342" s="72">
        <v>20200000</v>
      </c>
      <c r="K342" s="72">
        <v>0</v>
      </c>
      <c r="L342" s="72">
        <v>0</v>
      </c>
      <c r="M342" s="72">
        <v>0</v>
      </c>
      <c r="N342" s="72">
        <v>0</v>
      </c>
      <c r="O342" s="72">
        <v>0</v>
      </c>
      <c r="P342" s="72">
        <v>0</v>
      </c>
      <c r="Q342" s="72">
        <v>0</v>
      </c>
      <c r="R342" s="72">
        <v>0</v>
      </c>
      <c r="S342" s="72">
        <v>0</v>
      </c>
      <c r="T342" s="72">
        <v>0</v>
      </c>
      <c r="U342" s="72">
        <v>0</v>
      </c>
    </row>
    <row r="343" spans="1:21" x14ac:dyDescent="0.3">
      <c r="A343" s="20" t="s">
        <v>26</v>
      </c>
      <c r="B343" s="72">
        <v>20200000</v>
      </c>
      <c r="C343" s="72">
        <v>0</v>
      </c>
      <c r="D343" s="72">
        <v>0</v>
      </c>
      <c r="E343" s="72">
        <v>20200000</v>
      </c>
      <c r="F343" s="72">
        <v>0</v>
      </c>
      <c r="G343" s="72">
        <v>20200000</v>
      </c>
      <c r="H343" s="72">
        <v>0</v>
      </c>
      <c r="I343" s="72">
        <v>0</v>
      </c>
      <c r="J343" s="72">
        <v>20200000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  <c r="Q343" s="72">
        <v>0</v>
      </c>
      <c r="R343" s="72">
        <v>0</v>
      </c>
      <c r="S343" s="72">
        <v>0</v>
      </c>
      <c r="T343" s="72">
        <v>0</v>
      </c>
      <c r="U343" s="72">
        <v>0</v>
      </c>
    </row>
    <row r="344" spans="1:21" x14ac:dyDescent="0.3">
      <c r="A344" s="20" t="s">
        <v>192</v>
      </c>
      <c r="B344" s="72">
        <v>55000000</v>
      </c>
      <c r="C344" s="72">
        <v>-55000000</v>
      </c>
      <c r="D344" s="72">
        <v>-55000000</v>
      </c>
      <c r="E344" s="72">
        <v>0</v>
      </c>
      <c r="F344" s="72">
        <v>0</v>
      </c>
      <c r="G344" s="72">
        <v>0</v>
      </c>
      <c r="H344" s="72">
        <v>0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  <c r="Q344" s="72">
        <v>0</v>
      </c>
      <c r="R344" s="72">
        <v>0</v>
      </c>
      <c r="S344" s="72">
        <v>0</v>
      </c>
      <c r="T344" s="72">
        <v>0</v>
      </c>
      <c r="U344" s="72">
        <v>0</v>
      </c>
    </row>
    <row r="345" spans="1:21" x14ac:dyDescent="0.3">
      <c r="A345" s="20" t="s">
        <v>26</v>
      </c>
      <c r="B345" s="72">
        <v>55000000</v>
      </c>
      <c r="C345" s="72">
        <v>-55000000</v>
      </c>
      <c r="D345" s="72">
        <v>-55000000</v>
      </c>
      <c r="E345" s="72">
        <v>0</v>
      </c>
      <c r="F345" s="72">
        <v>0</v>
      </c>
      <c r="G345" s="72">
        <v>0</v>
      </c>
      <c r="H345" s="72">
        <v>0</v>
      </c>
      <c r="I345" s="72">
        <v>0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  <c r="Q345" s="72">
        <v>0</v>
      </c>
      <c r="R345" s="72">
        <v>0</v>
      </c>
      <c r="S345" s="72">
        <v>0</v>
      </c>
      <c r="T345" s="72">
        <v>0</v>
      </c>
      <c r="U345" s="72">
        <v>0</v>
      </c>
    </row>
    <row r="346" spans="1:21" x14ac:dyDescent="0.3">
      <c r="A346" s="20" t="s">
        <v>193</v>
      </c>
      <c r="B346" s="72">
        <v>13946680000</v>
      </c>
      <c r="C346" s="72">
        <v>0</v>
      </c>
      <c r="D346" s="72">
        <v>0</v>
      </c>
      <c r="E346" s="72">
        <v>13946680000</v>
      </c>
      <c r="F346" s="72">
        <v>0</v>
      </c>
      <c r="G346" s="72">
        <v>13946680000</v>
      </c>
      <c r="H346" s="72">
        <v>0</v>
      </c>
      <c r="I346" s="72">
        <v>0</v>
      </c>
      <c r="J346" s="72">
        <v>13946680000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  <c r="Q346" s="72">
        <v>0</v>
      </c>
      <c r="R346" s="72">
        <v>0</v>
      </c>
      <c r="S346" s="72">
        <v>0</v>
      </c>
      <c r="T346" s="72">
        <v>0</v>
      </c>
      <c r="U346" s="72">
        <v>0</v>
      </c>
    </row>
    <row r="347" spans="1:21" x14ac:dyDescent="0.3">
      <c r="A347" s="20" t="s">
        <v>26</v>
      </c>
      <c r="B347" s="72">
        <v>13946680000</v>
      </c>
      <c r="C347" s="72">
        <v>0</v>
      </c>
      <c r="D347" s="72">
        <v>0</v>
      </c>
      <c r="E347" s="72">
        <v>13946680000</v>
      </c>
      <c r="F347" s="72">
        <v>0</v>
      </c>
      <c r="G347" s="72">
        <v>13946680000</v>
      </c>
      <c r="H347" s="72">
        <v>0</v>
      </c>
      <c r="I347" s="72">
        <v>0</v>
      </c>
      <c r="J347" s="72">
        <v>13946680000</v>
      </c>
      <c r="K347" s="72">
        <v>0</v>
      </c>
      <c r="L347" s="72">
        <v>0</v>
      </c>
      <c r="M347" s="72">
        <v>0</v>
      </c>
      <c r="N347" s="72">
        <v>0</v>
      </c>
      <c r="O347" s="72">
        <v>0</v>
      </c>
      <c r="P347" s="72">
        <v>0</v>
      </c>
      <c r="Q347" s="72">
        <v>0</v>
      </c>
      <c r="R347" s="72">
        <v>0</v>
      </c>
      <c r="S347" s="72">
        <v>0</v>
      </c>
      <c r="T347" s="72">
        <v>0</v>
      </c>
      <c r="U347" s="72">
        <v>0</v>
      </c>
    </row>
    <row r="348" spans="1:21" x14ac:dyDescent="0.3">
      <c r="A348" s="20" t="s">
        <v>194</v>
      </c>
      <c r="B348" s="72">
        <v>250000000</v>
      </c>
      <c r="C348" s="72">
        <v>0</v>
      </c>
      <c r="D348" s="72">
        <v>0</v>
      </c>
      <c r="E348" s="72">
        <v>250000000</v>
      </c>
      <c r="F348" s="72">
        <v>0</v>
      </c>
      <c r="G348" s="72">
        <v>250000000</v>
      </c>
      <c r="H348" s="72">
        <v>0</v>
      </c>
      <c r="I348" s="72">
        <v>0</v>
      </c>
      <c r="J348" s="72">
        <v>250000000</v>
      </c>
      <c r="K348" s="72">
        <v>0</v>
      </c>
      <c r="L348" s="72">
        <v>0</v>
      </c>
      <c r="M348" s="72">
        <v>0</v>
      </c>
      <c r="N348" s="72">
        <v>0</v>
      </c>
      <c r="O348" s="72">
        <v>0</v>
      </c>
      <c r="P348" s="72">
        <v>0</v>
      </c>
      <c r="Q348" s="72">
        <v>0</v>
      </c>
      <c r="R348" s="72">
        <v>0</v>
      </c>
      <c r="S348" s="72">
        <v>0</v>
      </c>
      <c r="T348" s="72">
        <v>0</v>
      </c>
      <c r="U348" s="72">
        <v>0</v>
      </c>
    </row>
    <row r="349" spans="1:21" x14ac:dyDescent="0.3">
      <c r="A349" s="20" t="s">
        <v>26</v>
      </c>
      <c r="B349" s="72">
        <v>250000000</v>
      </c>
      <c r="C349" s="72">
        <v>0</v>
      </c>
      <c r="D349" s="72">
        <v>0</v>
      </c>
      <c r="E349" s="72">
        <v>250000000</v>
      </c>
      <c r="F349" s="72">
        <v>0</v>
      </c>
      <c r="G349" s="72">
        <v>250000000</v>
      </c>
      <c r="H349" s="72">
        <v>0</v>
      </c>
      <c r="I349" s="72">
        <v>0</v>
      </c>
      <c r="J349" s="72">
        <v>250000000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  <c r="Q349" s="72">
        <v>0</v>
      </c>
      <c r="R349" s="72">
        <v>0</v>
      </c>
      <c r="S349" s="72">
        <v>0</v>
      </c>
      <c r="T349" s="72">
        <v>0</v>
      </c>
      <c r="U349" s="72">
        <v>0</v>
      </c>
    </row>
    <row r="350" spans="1:21" x14ac:dyDescent="0.3">
      <c r="A350" s="20" t="s">
        <v>195</v>
      </c>
      <c r="B350" s="72">
        <v>0</v>
      </c>
      <c r="C350" s="72">
        <v>0</v>
      </c>
      <c r="D350" s="72">
        <v>2500000</v>
      </c>
      <c r="E350" s="72">
        <v>2500000</v>
      </c>
      <c r="F350" s="72">
        <v>0</v>
      </c>
      <c r="G350" s="72">
        <v>2500000</v>
      </c>
      <c r="H350" s="72">
        <v>-3402</v>
      </c>
      <c r="I350" s="72">
        <v>2496598</v>
      </c>
      <c r="J350" s="72">
        <v>3402</v>
      </c>
      <c r="K350" s="72">
        <v>0</v>
      </c>
      <c r="L350" s="72">
        <v>2496598</v>
      </c>
      <c r="M350" s="72">
        <v>0</v>
      </c>
      <c r="N350" s="72">
        <v>99.863900000000001</v>
      </c>
      <c r="O350" s="72">
        <v>1929931</v>
      </c>
      <c r="P350" s="72">
        <v>1929931</v>
      </c>
      <c r="Q350" s="72">
        <v>566667</v>
      </c>
      <c r="R350" s="72">
        <v>77.197199999999995</v>
      </c>
      <c r="S350" s="72">
        <v>1929931</v>
      </c>
      <c r="T350" s="72">
        <v>1929931</v>
      </c>
      <c r="U350" s="72">
        <v>0</v>
      </c>
    </row>
    <row r="351" spans="1:21" x14ac:dyDescent="0.3">
      <c r="A351" s="20" t="s">
        <v>26</v>
      </c>
      <c r="B351" s="72">
        <v>0</v>
      </c>
      <c r="C351" s="72">
        <v>0</v>
      </c>
      <c r="D351" s="72">
        <v>2500000</v>
      </c>
      <c r="E351" s="72">
        <v>2500000</v>
      </c>
      <c r="F351" s="72">
        <v>0</v>
      </c>
      <c r="G351" s="72">
        <v>2500000</v>
      </c>
      <c r="H351" s="72">
        <v>-3402</v>
      </c>
      <c r="I351" s="72">
        <v>2496598</v>
      </c>
      <c r="J351" s="72">
        <v>3402</v>
      </c>
      <c r="K351" s="72">
        <v>0</v>
      </c>
      <c r="L351" s="72">
        <v>2496598</v>
      </c>
      <c r="M351" s="72">
        <v>0</v>
      </c>
      <c r="N351" s="72">
        <v>99.863900000000001</v>
      </c>
      <c r="O351" s="72">
        <v>1929931</v>
      </c>
      <c r="P351" s="72">
        <v>1929931</v>
      </c>
      <c r="Q351" s="72">
        <v>566667</v>
      </c>
      <c r="R351" s="72">
        <v>77.197199999999995</v>
      </c>
      <c r="S351" s="72">
        <v>1929931</v>
      </c>
      <c r="T351" s="72">
        <v>1929931</v>
      </c>
      <c r="U351" s="72">
        <v>0</v>
      </c>
    </row>
    <row r="352" spans="1:21" x14ac:dyDescent="0.3">
      <c r="A352" s="20" t="s">
        <v>196</v>
      </c>
      <c r="B352" s="72">
        <v>10000000</v>
      </c>
      <c r="C352" s="72">
        <v>0</v>
      </c>
      <c r="D352" s="72">
        <v>0</v>
      </c>
      <c r="E352" s="72">
        <v>10000000</v>
      </c>
      <c r="F352" s="72">
        <v>0</v>
      </c>
      <c r="G352" s="72">
        <v>10000000</v>
      </c>
      <c r="H352" s="72">
        <v>0</v>
      </c>
      <c r="I352" s="72">
        <v>436710</v>
      </c>
      <c r="J352" s="72">
        <v>9563290</v>
      </c>
      <c r="K352" s="72">
        <v>436710</v>
      </c>
      <c r="L352" s="72">
        <v>436710</v>
      </c>
      <c r="M352" s="72">
        <v>0</v>
      </c>
      <c r="N352" s="72">
        <v>4.3670999999999998</v>
      </c>
      <c r="O352" s="72">
        <v>436710</v>
      </c>
      <c r="P352" s="72">
        <v>436710</v>
      </c>
      <c r="Q352" s="72">
        <v>0</v>
      </c>
      <c r="R352" s="72">
        <v>4.3670999999999998</v>
      </c>
      <c r="S352" s="72">
        <v>436710</v>
      </c>
      <c r="T352" s="72">
        <v>436710</v>
      </c>
      <c r="U352" s="72">
        <v>0</v>
      </c>
    </row>
    <row r="353" spans="1:21" x14ac:dyDescent="0.3">
      <c r="A353" s="20" t="s">
        <v>26</v>
      </c>
      <c r="B353" s="72">
        <v>10000000</v>
      </c>
      <c r="C353" s="72">
        <v>0</v>
      </c>
      <c r="D353" s="72">
        <v>0</v>
      </c>
      <c r="E353" s="72">
        <v>10000000</v>
      </c>
      <c r="F353" s="72">
        <v>0</v>
      </c>
      <c r="G353" s="72">
        <v>10000000</v>
      </c>
      <c r="H353" s="72">
        <v>0</v>
      </c>
      <c r="I353" s="72">
        <v>436710</v>
      </c>
      <c r="J353" s="72">
        <v>9563290</v>
      </c>
      <c r="K353" s="72">
        <v>436710</v>
      </c>
      <c r="L353" s="72">
        <v>436710</v>
      </c>
      <c r="M353" s="72">
        <v>0</v>
      </c>
      <c r="N353" s="72">
        <v>4.3670999999999998</v>
      </c>
      <c r="O353" s="72">
        <v>436710</v>
      </c>
      <c r="P353" s="72">
        <v>436710</v>
      </c>
      <c r="Q353" s="72">
        <v>0</v>
      </c>
      <c r="R353" s="72">
        <v>4.3670999999999998</v>
      </c>
      <c r="S353" s="72">
        <v>436710</v>
      </c>
      <c r="T353" s="72">
        <v>436710</v>
      </c>
      <c r="U353" s="72">
        <v>0</v>
      </c>
    </row>
    <row r="354" spans="1:21" x14ac:dyDescent="0.3">
      <c r="A354" s="20" t="s">
        <v>197</v>
      </c>
      <c r="B354" s="72">
        <v>0</v>
      </c>
      <c r="C354" s="72">
        <v>500000000</v>
      </c>
      <c r="D354" s="72">
        <v>500000000</v>
      </c>
      <c r="E354" s="72">
        <v>500000000</v>
      </c>
      <c r="F354" s="72">
        <v>0</v>
      </c>
      <c r="G354" s="72">
        <v>500000000</v>
      </c>
      <c r="H354" s="72">
        <v>0</v>
      </c>
      <c r="I354" s="72">
        <v>0</v>
      </c>
      <c r="J354" s="72">
        <v>500000000</v>
      </c>
      <c r="K354" s="72">
        <v>0</v>
      </c>
      <c r="L354" s="72">
        <v>0</v>
      </c>
      <c r="M354" s="72">
        <v>0</v>
      </c>
      <c r="N354" s="72">
        <v>0</v>
      </c>
      <c r="O354" s="72">
        <v>0</v>
      </c>
      <c r="P354" s="72">
        <v>0</v>
      </c>
      <c r="Q354" s="72">
        <v>0</v>
      </c>
      <c r="R354" s="72">
        <v>0</v>
      </c>
      <c r="S354" s="72">
        <v>0</v>
      </c>
      <c r="T354" s="72">
        <v>0</v>
      </c>
      <c r="U354" s="72">
        <v>0</v>
      </c>
    </row>
    <row r="355" spans="1:21" x14ac:dyDescent="0.3">
      <c r="A355" s="20" t="s">
        <v>26</v>
      </c>
      <c r="B355" s="72">
        <v>0</v>
      </c>
      <c r="C355" s="72">
        <v>500000000</v>
      </c>
      <c r="D355" s="72">
        <v>500000000</v>
      </c>
      <c r="E355" s="72">
        <v>500000000</v>
      </c>
      <c r="F355" s="72">
        <v>0</v>
      </c>
      <c r="G355" s="72">
        <v>500000000</v>
      </c>
      <c r="H355" s="72">
        <v>0</v>
      </c>
      <c r="I355" s="72">
        <v>0</v>
      </c>
      <c r="J355" s="72">
        <v>500000000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  <c r="Q355" s="72">
        <v>0</v>
      </c>
      <c r="R355" s="72">
        <v>0</v>
      </c>
      <c r="S355" s="72">
        <v>0</v>
      </c>
      <c r="T355" s="72">
        <v>0</v>
      </c>
      <c r="U355" s="72">
        <v>0</v>
      </c>
    </row>
    <row r="356" spans="1:21" x14ac:dyDescent="0.3">
      <c r="A356" s="20" t="s">
        <v>198</v>
      </c>
      <c r="B356" s="72">
        <v>2098000000</v>
      </c>
      <c r="C356" s="72">
        <v>0</v>
      </c>
      <c r="D356" s="72">
        <v>0</v>
      </c>
      <c r="E356" s="72">
        <v>2098000000</v>
      </c>
      <c r="F356" s="72">
        <v>0</v>
      </c>
      <c r="G356" s="72">
        <v>2098000000</v>
      </c>
      <c r="H356" s="72">
        <v>-286712730</v>
      </c>
      <c r="I356" s="72">
        <v>553287270</v>
      </c>
      <c r="J356" s="72">
        <v>1544712730</v>
      </c>
      <c r="K356" s="72">
        <v>87669646</v>
      </c>
      <c r="L356" s="72">
        <v>553287270</v>
      </c>
      <c r="M356" s="72">
        <v>0</v>
      </c>
      <c r="N356" s="72">
        <v>26.3721</v>
      </c>
      <c r="O356" s="72">
        <v>0</v>
      </c>
      <c r="P356" s="72">
        <v>0</v>
      </c>
      <c r="Q356" s="72">
        <v>553287270</v>
      </c>
      <c r="R356" s="72">
        <v>0</v>
      </c>
      <c r="S356" s="72">
        <v>0</v>
      </c>
      <c r="T356" s="72">
        <v>0</v>
      </c>
      <c r="U356" s="72">
        <v>0</v>
      </c>
    </row>
    <row r="357" spans="1:21" x14ac:dyDescent="0.3">
      <c r="A357" s="20" t="s">
        <v>26</v>
      </c>
      <c r="B357" s="72">
        <v>2098000000</v>
      </c>
      <c r="C357" s="72">
        <v>0</v>
      </c>
      <c r="D357" s="72">
        <v>0</v>
      </c>
      <c r="E357" s="72">
        <v>2098000000</v>
      </c>
      <c r="F357" s="72">
        <v>0</v>
      </c>
      <c r="G357" s="72">
        <v>2098000000</v>
      </c>
      <c r="H357" s="72">
        <v>-286712730</v>
      </c>
      <c r="I357" s="72">
        <v>553287270</v>
      </c>
      <c r="J357" s="72">
        <v>1544712730</v>
      </c>
      <c r="K357" s="72">
        <v>87669646</v>
      </c>
      <c r="L357" s="72">
        <v>553287270</v>
      </c>
      <c r="M357" s="72">
        <v>0</v>
      </c>
      <c r="N357" s="72">
        <v>26.3721</v>
      </c>
      <c r="O357" s="72">
        <v>0</v>
      </c>
      <c r="P357" s="72">
        <v>0</v>
      </c>
      <c r="Q357" s="72">
        <v>553287270</v>
      </c>
      <c r="R357" s="72">
        <v>0</v>
      </c>
      <c r="S357" s="72">
        <v>0</v>
      </c>
      <c r="T357" s="72">
        <v>0</v>
      </c>
      <c r="U357" s="72">
        <v>0</v>
      </c>
    </row>
    <row r="358" spans="1:21" x14ac:dyDescent="0.3">
      <c r="A358" s="20" t="s">
        <v>199</v>
      </c>
      <c r="B358" s="72">
        <v>1333105000</v>
      </c>
      <c r="C358" s="72">
        <v>0</v>
      </c>
      <c r="D358" s="72">
        <v>0</v>
      </c>
      <c r="E358" s="72">
        <v>1333105000</v>
      </c>
      <c r="F358" s="72">
        <v>0</v>
      </c>
      <c r="G358" s="72">
        <v>1333105000</v>
      </c>
      <c r="H358" s="72">
        <v>-359150399</v>
      </c>
      <c r="I358" s="72">
        <v>18849601</v>
      </c>
      <c r="J358" s="72">
        <v>1314255399</v>
      </c>
      <c r="K358" s="72">
        <v>0</v>
      </c>
      <c r="L358" s="72">
        <v>18849601</v>
      </c>
      <c r="M358" s="72">
        <v>0</v>
      </c>
      <c r="N358" s="72">
        <v>1.4139999999999999</v>
      </c>
      <c r="O358" s="72">
        <v>0</v>
      </c>
      <c r="P358" s="72">
        <v>0</v>
      </c>
      <c r="Q358" s="72">
        <v>18849601</v>
      </c>
      <c r="R358" s="72">
        <v>0</v>
      </c>
      <c r="S358" s="72">
        <v>0</v>
      </c>
      <c r="T358" s="72">
        <v>0</v>
      </c>
      <c r="U358" s="72">
        <v>0</v>
      </c>
    </row>
    <row r="359" spans="1:21" x14ac:dyDescent="0.3">
      <c r="A359" s="20" t="s">
        <v>26</v>
      </c>
      <c r="B359" s="72">
        <v>1333105000</v>
      </c>
      <c r="C359" s="72">
        <v>0</v>
      </c>
      <c r="D359" s="72">
        <v>0</v>
      </c>
      <c r="E359" s="72">
        <v>1333105000</v>
      </c>
      <c r="F359" s="72">
        <v>0</v>
      </c>
      <c r="G359" s="72">
        <v>1333105000</v>
      </c>
      <c r="H359" s="72">
        <v>-359150399</v>
      </c>
      <c r="I359" s="72">
        <v>18849601</v>
      </c>
      <c r="J359" s="72">
        <v>1314255399</v>
      </c>
      <c r="K359" s="72">
        <v>0</v>
      </c>
      <c r="L359" s="72">
        <v>18849601</v>
      </c>
      <c r="M359" s="72">
        <v>0</v>
      </c>
      <c r="N359" s="72">
        <v>1.4139999999999999</v>
      </c>
      <c r="O359" s="72">
        <v>0</v>
      </c>
      <c r="P359" s="72">
        <v>0</v>
      </c>
      <c r="Q359" s="72">
        <v>18849601</v>
      </c>
      <c r="R359" s="72">
        <v>0</v>
      </c>
      <c r="S359" s="72">
        <v>0</v>
      </c>
      <c r="T359" s="72">
        <v>0</v>
      </c>
      <c r="U359" s="72">
        <v>0</v>
      </c>
    </row>
    <row r="360" spans="1:21" x14ac:dyDescent="0.3">
      <c r="A360" s="20" t="s">
        <v>200</v>
      </c>
      <c r="B360" s="72">
        <v>579060000</v>
      </c>
      <c r="C360" s="72">
        <v>0</v>
      </c>
      <c r="D360" s="72">
        <v>0</v>
      </c>
      <c r="E360" s="72">
        <v>579060000</v>
      </c>
      <c r="F360" s="72">
        <v>0</v>
      </c>
      <c r="G360" s="72">
        <v>579060000</v>
      </c>
      <c r="H360" s="72">
        <v>0</v>
      </c>
      <c r="I360" s="72">
        <v>0</v>
      </c>
      <c r="J360" s="72">
        <v>579060000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  <c r="Q360" s="72">
        <v>0</v>
      </c>
      <c r="R360" s="72">
        <v>0</v>
      </c>
      <c r="S360" s="72">
        <v>0</v>
      </c>
      <c r="T360" s="72">
        <v>0</v>
      </c>
      <c r="U360" s="72">
        <v>0</v>
      </c>
    </row>
    <row r="361" spans="1:21" x14ac:dyDescent="0.3">
      <c r="A361" s="20" t="s">
        <v>26</v>
      </c>
      <c r="B361" s="72">
        <v>579060000</v>
      </c>
      <c r="C361" s="72">
        <v>0</v>
      </c>
      <c r="D361" s="72">
        <v>0</v>
      </c>
      <c r="E361" s="72">
        <v>579060000</v>
      </c>
      <c r="F361" s="72">
        <v>0</v>
      </c>
      <c r="G361" s="72">
        <v>579060000</v>
      </c>
      <c r="H361" s="72">
        <v>0</v>
      </c>
      <c r="I361" s="72">
        <v>0</v>
      </c>
      <c r="J361" s="72">
        <v>579060000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  <c r="Q361" s="72">
        <v>0</v>
      </c>
      <c r="R361" s="72">
        <v>0</v>
      </c>
      <c r="S361" s="72">
        <v>0</v>
      </c>
      <c r="T361" s="72">
        <v>0</v>
      </c>
      <c r="U361" s="72">
        <v>0</v>
      </c>
    </row>
    <row r="362" spans="1:21" x14ac:dyDescent="0.3">
      <c r="A362" s="20" t="s">
        <v>201</v>
      </c>
      <c r="B362" s="72">
        <v>252000000</v>
      </c>
      <c r="C362" s="72">
        <v>0</v>
      </c>
      <c r="D362" s="72">
        <v>0</v>
      </c>
      <c r="E362" s="72">
        <v>252000000</v>
      </c>
      <c r="F362" s="72">
        <v>0</v>
      </c>
      <c r="G362" s="72">
        <v>252000000</v>
      </c>
      <c r="H362" s="72">
        <v>41973155</v>
      </c>
      <c r="I362" s="72">
        <v>46931155</v>
      </c>
      <c r="J362" s="72">
        <v>205068845</v>
      </c>
      <c r="K362" s="72">
        <v>46931155</v>
      </c>
      <c r="L362" s="72">
        <v>46931155</v>
      </c>
      <c r="M362" s="72">
        <v>0</v>
      </c>
      <c r="N362" s="72">
        <v>18.6235</v>
      </c>
      <c r="O362" s="72">
        <v>0</v>
      </c>
      <c r="P362" s="72">
        <v>0</v>
      </c>
      <c r="Q362" s="72">
        <v>46931155</v>
      </c>
      <c r="R362" s="72">
        <v>0</v>
      </c>
      <c r="S362" s="72">
        <v>0</v>
      </c>
      <c r="T362" s="72">
        <v>0</v>
      </c>
      <c r="U362" s="72">
        <v>0</v>
      </c>
    </row>
    <row r="363" spans="1:21" x14ac:dyDescent="0.3">
      <c r="A363" s="20" t="s">
        <v>26</v>
      </c>
      <c r="B363" s="72">
        <v>252000000</v>
      </c>
      <c r="C363" s="72">
        <v>0</v>
      </c>
      <c r="D363" s="72">
        <v>0</v>
      </c>
      <c r="E363" s="72">
        <v>252000000</v>
      </c>
      <c r="F363" s="72">
        <v>0</v>
      </c>
      <c r="G363" s="72">
        <v>252000000</v>
      </c>
      <c r="H363" s="72">
        <v>41973155</v>
      </c>
      <c r="I363" s="72">
        <v>46931155</v>
      </c>
      <c r="J363" s="72">
        <v>205068845</v>
      </c>
      <c r="K363" s="72">
        <v>46931155</v>
      </c>
      <c r="L363" s="72">
        <v>46931155</v>
      </c>
      <c r="M363" s="72">
        <v>0</v>
      </c>
      <c r="N363" s="72">
        <v>18.6235</v>
      </c>
      <c r="O363" s="72">
        <v>0</v>
      </c>
      <c r="P363" s="72">
        <v>0</v>
      </c>
      <c r="Q363" s="72">
        <v>46931155</v>
      </c>
      <c r="R363" s="72">
        <v>0</v>
      </c>
      <c r="S363" s="72">
        <v>0</v>
      </c>
      <c r="T363" s="72">
        <v>0</v>
      </c>
      <c r="U363" s="72">
        <v>0</v>
      </c>
    </row>
    <row r="364" spans="1:21" x14ac:dyDescent="0.3">
      <c r="A364" s="20" t="s">
        <v>162</v>
      </c>
      <c r="B364" s="72">
        <v>1100000000</v>
      </c>
      <c r="C364" s="72">
        <v>0</v>
      </c>
      <c r="D364" s="72">
        <v>0</v>
      </c>
      <c r="E364" s="72">
        <v>1100000000</v>
      </c>
      <c r="F364" s="72">
        <v>0</v>
      </c>
      <c r="G364" s="72">
        <v>1100000000</v>
      </c>
      <c r="H364" s="72">
        <v>343995869</v>
      </c>
      <c r="I364" s="72">
        <v>343995869</v>
      </c>
      <c r="J364" s="72">
        <v>756004131</v>
      </c>
      <c r="K364" s="72">
        <v>343995869</v>
      </c>
      <c r="L364" s="72">
        <v>343995869</v>
      </c>
      <c r="M364" s="72">
        <v>0</v>
      </c>
      <c r="N364" s="72">
        <v>31.272400000000001</v>
      </c>
      <c r="O364" s="72">
        <v>0</v>
      </c>
      <c r="P364" s="72">
        <v>0</v>
      </c>
      <c r="Q364" s="72">
        <v>343995869</v>
      </c>
      <c r="R364" s="72">
        <v>0</v>
      </c>
      <c r="S364" s="72">
        <v>0</v>
      </c>
      <c r="T364" s="72">
        <v>0</v>
      </c>
      <c r="U364" s="72">
        <v>0</v>
      </c>
    </row>
    <row r="365" spans="1:21" x14ac:dyDescent="0.3">
      <c r="A365" s="20" t="s">
        <v>26</v>
      </c>
      <c r="B365" s="72">
        <v>1100000000</v>
      </c>
      <c r="C365" s="72">
        <v>0</v>
      </c>
      <c r="D365" s="72">
        <v>0</v>
      </c>
      <c r="E365" s="72">
        <v>1100000000</v>
      </c>
      <c r="F365" s="72">
        <v>0</v>
      </c>
      <c r="G365" s="72">
        <v>1100000000</v>
      </c>
      <c r="H365" s="72">
        <v>343995869</v>
      </c>
      <c r="I365" s="72">
        <v>343995869</v>
      </c>
      <c r="J365" s="72">
        <v>756004131</v>
      </c>
      <c r="K365" s="72">
        <v>343995869</v>
      </c>
      <c r="L365" s="72">
        <v>343995869</v>
      </c>
      <c r="M365" s="72">
        <v>0</v>
      </c>
      <c r="N365" s="72">
        <v>31.272400000000001</v>
      </c>
      <c r="O365" s="72">
        <v>0</v>
      </c>
      <c r="P365" s="72">
        <v>0</v>
      </c>
      <c r="Q365" s="72">
        <v>343995869</v>
      </c>
      <c r="R365" s="72">
        <v>0</v>
      </c>
      <c r="S365" s="72">
        <v>0</v>
      </c>
      <c r="T365" s="72">
        <v>0</v>
      </c>
      <c r="U365" s="72">
        <v>0</v>
      </c>
    </row>
    <row r="366" spans="1:21" x14ac:dyDescent="0.3">
      <c r="A366" s="20" t="s">
        <v>202</v>
      </c>
      <c r="B366" s="72">
        <v>40000000</v>
      </c>
      <c r="C366" s="72">
        <v>0</v>
      </c>
      <c r="D366" s="72">
        <v>0</v>
      </c>
      <c r="E366" s="72">
        <v>40000000</v>
      </c>
      <c r="F366" s="72">
        <v>0</v>
      </c>
      <c r="G366" s="72">
        <v>40000000</v>
      </c>
      <c r="H366" s="72">
        <v>0</v>
      </c>
      <c r="I366" s="72">
        <v>0</v>
      </c>
      <c r="J366" s="72">
        <v>40000000</v>
      </c>
      <c r="K366" s="72">
        <v>0</v>
      </c>
      <c r="L366" s="72">
        <v>0</v>
      </c>
      <c r="M366" s="72">
        <v>0</v>
      </c>
      <c r="N366" s="72">
        <v>0</v>
      </c>
      <c r="O366" s="72">
        <v>0</v>
      </c>
      <c r="P366" s="72">
        <v>0</v>
      </c>
      <c r="Q366" s="72">
        <v>0</v>
      </c>
      <c r="R366" s="72">
        <v>0</v>
      </c>
      <c r="S366" s="72">
        <v>0</v>
      </c>
      <c r="T366" s="72">
        <v>0</v>
      </c>
      <c r="U366" s="72">
        <v>0</v>
      </c>
    </row>
    <row r="367" spans="1:21" x14ac:dyDescent="0.3">
      <c r="A367" s="20" t="s">
        <v>26</v>
      </c>
      <c r="B367" s="72">
        <v>40000000</v>
      </c>
      <c r="C367" s="72">
        <v>0</v>
      </c>
      <c r="D367" s="72">
        <v>0</v>
      </c>
      <c r="E367" s="72">
        <v>40000000</v>
      </c>
      <c r="F367" s="72">
        <v>0</v>
      </c>
      <c r="G367" s="72">
        <v>40000000</v>
      </c>
      <c r="H367" s="72">
        <v>0</v>
      </c>
      <c r="I367" s="72">
        <v>0</v>
      </c>
      <c r="J367" s="72">
        <v>40000000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  <c r="Q367" s="72">
        <v>0</v>
      </c>
      <c r="R367" s="72">
        <v>0</v>
      </c>
      <c r="S367" s="72">
        <v>0</v>
      </c>
      <c r="T367" s="72">
        <v>0</v>
      </c>
      <c r="U367" s="72">
        <v>0</v>
      </c>
    </row>
    <row r="368" spans="1:21" x14ac:dyDescent="0.3">
      <c r="A368" s="20" t="s">
        <v>176</v>
      </c>
      <c r="B368" s="72">
        <v>400000000</v>
      </c>
      <c r="C368" s="72">
        <v>0</v>
      </c>
      <c r="D368" s="72">
        <v>28536780</v>
      </c>
      <c r="E368" s="72">
        <v>428536780</v>
      </c>
      <c r="F368" s="72">
        <v>0</v>
      </c>
      <c r="G368" s="72">
        <v>428536780</v>
      </c>
      <c r="H368" s="72">
        <v>-207627258</v>
      </c>
      <c r="I368" s="72">
        <v>220909522</v>
      </c>
      <c r="J368" s="72">
        <v>207627258</v>
      </c>
      <c r="K368" s="72">
        <v>127045018</v>
      </c>
      <c r="L368" s="72">
        <v>220909522</v>
      </c>
      <c r="M368" s="72">
        <v>0</v>
      </c>
      <c r="N368" s="72">
        <v>51.549700000000001</v>
      </c>
      <c r="O368" s="72">
        <v>90524100</v>
      </c>
      <c r="P368" s="72">
        <v>90524100</v>
      </c>
      <c r="Q368" s="72">
        <v>130385422</v>
      </c>
      <c r="R368" s="72">
        <v>21.123999999999999</v>
      </c>
      <c r="S368" s="72">
        <v>90524100</v>
      </c>
      <c r="T368" s="72">
        <v>90524100</v>
      </c>
      <c r="U368" s="72">
        <v>0</v>
      </c>
    </row>
    <row r="369" spans="1:21" x14ac:dyDescent="0.3">
      <c r="A369" s="20" t="s">
        <v>26</v>
      </c>
      <c r="B369" s="72">
        <v>400000000</v>
      </c>
      <c r="C369" s="72">
        <v>0</v>
      </c>
      <c r="D369" s="72">
        <v>28536780</v>
      </c>
      <c r="E369" s="72">
        <v>428536780</v>
      </c>
      <c r="F369" s="72">
        <v>0</v>
      </c>
      <c r="G369" s="72">
        <v>428536780</v>
      </c>
      <c r="H369" s="72">
        <v>-207627258</v>
      </c>
      <c r="I369" s="72">
        <v>220909522</v>
      </c>
      <c r="J369" s="72">
        <v>207627258</v>
      </c>
      <c r="K369" s="72">
        <v>127045018</v>
      </c>
      <c r="L369" s="72">
        <v>220909522</v>
      </c>
      <c r="M369" s="72">
        <v>0</v>
      </c>
      <c r="N369" s="72">
        <v>51.549700000000001</v>
      </c>
      <c r="O369" s="72">
        <v>90524100</v>
      </c>
      <c r="P369" s="72">
        <v>90524100</v>
      </c>
      <c r="Q369" s="72">
        <v>130385422</v>
      </c>
      <c r="R369" s="72">
        <v>21.123999999999999</v>
      </c>
      <c r="S369" s="72">
        <v>90524100</v>
      </c>
      <c r="T369" s="72">
        <v>90524100</v>
      </c>
      <c r="U369" s="72">
        <v>0</v>
      </c>
    </row>
    <row r="370" spans="1:21" x14ac:dyDescent="0.3">
      <c r="A370" s="20" t="s">
        <v>203</v>
      </c>
      <c r="B370" s="72">
        <v>390000000</v>
      </c>
      <c r="C370" s="72">
        <v>0</v>
      </c>
      <c r="D370" s="72">
        <v>0</v>
      </c>
      <c r="E370" s="72">
        <v>390000000</v>
      </c>
      <c r="F370" s="72">
        <v>0</v>
      </c>
      <c r="G370" s="72">
        <v>390000000</v>
      </c>
      <c r="H370" s="72">
        <v>0</v>
      </c>
      <c r="I370" s="72">
        <v>0</v>
      </c>
      <c r="J370" s="72">
        <v>390000000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  <c r="Q370" s="72">
        <v>0</v>
      </c>
      <c r="R370" s="72">
        <v>0</v>
      </c>
      <c r="S370" s="72">
        <v>0</v>
      </c>
      <c r="T370" s="72">
        <v>0</v>
      </c>
      <c r="U370" s="72">
        <v>0</v>
      </c>
    </row>
    <row r="371" spans="1:21" x14ac:dyDescent="0.3">
      <c r="A371" s="20" t="s">
        <v>26</v>
      </c>
      <c r="B371" s="72">
        <v>390000000</v>
      </c>
      <c r="C371" s="72">
        <v>0</v>
      </c>
      <c r="D371" s="72">
        <v>0</v>
      </c>
      <c r="E371" s="72">
        <v>390000000</v>
      </c>
      <c r="F371" s="72">
        <v>0</v>
      </c>
      <c r="G371" s="72">
        <v>390000000</v>
      </c>
      <c r="H371" s="72">
        <v>0</v>
      </c>
      <c r="I371" s="72">
        <v>0</v>
      </c>
      <c r="J371" s="72">
        <v>390000000</v>
      </c>
      <c r="K371" s="72"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  <c r="Q371" s="72">
        <v>0</v>
      </c>
      <c r="R371" s="72">
        <v>0</v>
      </c>
      <c r="S371" s="72">
        <v>0</v>
      </c>
      <c r="T371" s="72">
        <v>0</v>
      </c>
      <c r="U371" s="72">
        <v>0</v>
      </c>
    </row>
    <row r="372" spans="1:21" x14ac:dyDescent="0.3">
      <c r="A372" s="20" t="s">
        <v>204</v>
      </c>
      <c r="B372" s="72">
        <v>55000000</v>
      </c>
      <c r="C372" s="72">
        <v>0</v>
      </c>
      <c r="D372" s="72">
        <v>0</v>
      </c>
      <c r="E372" s="72">
        <v>55000000</v>
      </c>
      <c r="F372" s="72">
        <v>0</v>
      </c>
      <c r="G372" s="72">
        <v>55000000</v>
      </c>
      <c r="H372" s="72">
        <v>-15476863</v>
      </c>
      <c r="I372" s="72">
        <v>8523137</v>
      </c>
      <c r="J372" s="72">
        <v>46476863</v>
      </c>
      <c r="K372" s="72">
        <v>0</v>
      </c>
      <c r="L372" s="72">
        <v>8523137</v>
      </c>
      <c r="M372" s="72">
        <v>0</v>
      </c>
      <c r="N372" s="72">
        <v>15.496600000000001</v>
      </c>
      <c r="O372" s="72">
        <v>0</v>
      </c>
      <c r="P372" s="72">
        <v>0</v>
      </c>
      <c r="Q372" s="72">
        <v>8523137</v>
      </c>
      <c r="R372" s="72">
        <v>0</v>
      </c>
      <c r="S372" s="72">
        <v>0</v>
      </c>
      <c r="T372" s="72">
        <v>0</v>
      </c>
      <c r="U372" s="72">
        <v>0</v>
      </c>
    </row>
    <row r="373" spans="1:21" x14ac:dyDescent="0.3">
      <c r="A373" s="20" t="s">
        <v>26</v>
      </c>
      <c r="B373" s="72">
        <v>55000000</v>
      </c>
      <c r="C373" s="72">
        <v>0</v>
      </c>
      <c r="D373" s="72">
        <v>0</v>
      </c>
      <c r="E373" s="72">
        <v>55000000</v>
      </c>
      <c r="F373" s="72">
        <v>0</v>
      </c>
      <c r="G373" s="72">
        <v>55000000</v>
      </c>
      <c r="H373" s="72">
        <v>-15476863</v>
      </c>
      <c r="I373" s="72">
        <v>8523137</v>
      </c>
      <c r="J373" s="72">
        <v>46476863</v>
      </c>
      <c r="K373" s="72">
        <v>0</v>
      </c>
      <c r="L373" s="72">
        <v>8523137</v>
      </c>
      <c r="M373" s="72">
        <v>0</v>
      </c>
      <c r="N373" s="72">
        <v>15.496600000000001</v>
      </c>
      <c r="O373" s="72">
        <v>0</v>
      </c>
      <c r="P373" s="72">
        <v>0</v>
      </c>
      <c r="Q373" s="72">
        <v>8523137</v>
      </c>
      <c r="R373" s="72">
        <v>0</v>
      </c>
      <c r="S373" s="72">
        <v>0</v>
      </c>
      <c r="T373" s="72">
        <v>0</v>
      </c>
      <c r="U373" s="72">
        <v>0</v>
      </c>
    </row>
    <row r="374" spans="1:21" x14ac:dyDescent="0.3">
      <c r="A374" s="20" t="s">
        <v>164</v>
      </c>
      <c r="B374" s="72">
        <v>11048505000</v>
      </c>
      <c r="C374" s="72">
        <v>-109097500</v>
      </c>
      <c r="D374" s="72">
        <v>-137634280</v>
      </c>
      <c r="E374" s="72">
        <v>10910870720</v>
      </c>
      <c r="F374" s="72">
        <v>0</v>
      </c>
      <c r="G374" s="72">
        <v>10910870720</v>
      </c>
      <c r="H374" s="72">
        <v>-2034743708</v>
      </c>
      <c r="I374" s="72">
        <v>4753143756</v>
      </c>
      <c r="J374" s="72">
        <v>6157726964</v>
      </c>
      <c r="K374" s="72">
        <v>345805984</v>
      </c>
      <c r="L374" s="72">
        <v>4753143756</v>
      </c>
      <c r="M374" s="72">
        <v>0</v>
      </c>
      <c r="N374" s="72">
        <v>43.563400000000001</v>
      </c>
      <c r="O374" s="72">
        <v>511166616</v>
      </c>
      <c r="P374" s="72">
        <v>875244202</v>
      </c>
      <c r="Q374" s="72">
        <v>3877899554</v>
      </c>
      <c r="R374" s="72">
        <v>8.0218000000000007</v>
      </c>
      <c r="S374" s="72">
        <v>511166616</v>
      </c>
      <c r="T374" s="72">
        <v>875244202</v>
      </c>
      <c r="U374" s="72">
        <v>0</v>
      </c>
    </row>
    <row r="375" spans="1:21" x14ac:dyDescent="0.3">
      <c r="A375" s="20" t="s">
        <v>26</v>
      </c>
      <c r="B375" s="72">
        <v>11048505000</v>
      </c>
      <c r="C375" s="72">
        <v>-109097500</v>
      </c>
      <c r="D375" s="72">
        <v>-137634280</v>
      </c>
      <c r="E375" s="72">
        <v>10910870720</v>
      </c>
      <c r="F375" s="72">
        <v>0</v>
      </c>
      <c r="G375" s="72">
        <v>10910870720</v>
      </c>
      <c r="H375" s="72">
        <v>-2034743708</v>
      </c>
      <c r="I375" s="72">
        <v>4753143756</v>
      </c>
      <c r="J375" s="72">
        <v>6157726964</v>
      </c>
      <c r="K375" s="72">
        <v>345805984</v>
      </c>
      <c r="L375" s="72">
        <v>4753143756</v>
      </c>
      <c r="M375" s="72">
        <v>0</v>
      </c>
      <c r="N375" s="72">
        <v>43.563400000000001</v>
      </c>
      <c r="O375" s="72">
        <v>511166616</v>
      </c>
      <c r="P375" s="72">
        <v>875244202</v>
      </c>
      <c r="Q375" s="72">
        <v>3877899554</v>
      </c>
      <c r="R375" s="72">
        <v>8.0218000000000007</v>
      </c>
      <c r="S375" s="72">
        <v>511166616</v>
      </c>
      <c r="T375" s="72">
        <v>875244202</v>
      </c>
      <c r="U375" s="72">
        <v>0</v>
      </c>
    </row>
    <row r="376" spans="1:21" x14ac:dyDescent="0.3">
      <c r="A376" s="20" t="s">
        <v>205</v>
      </c>
      <c r="B376" s="72">
        <v>60000000</v>
      </c>
      <c r="C376" s="72">
        <v>0</v>
      </c>
      <c r="D376" s="72">
        <v>0</v>
      </c>
      <c r="E376" s="72">
        <v>60000000</v>
      </c>
      <c r="F376" s="72">
        <v>0</v>
      </c>
      <c r="G376" s="72">
        <v>60000000</v>
      </c>
      <c r="H376" s="72">
        <v>0</v>
      </c>
      <c r="I376" s="72">
        <v>0</v>
      </c>
      <c r="J376" s="72">
        <v>60000000</v>
      </c>
      <c r="K376" s="72">
        <v>0</v>
      </c>
      <c r="L376" s="72">
        <v>0</v>
      </c>
      <c r="M376" s="72">
        <v>0</v>
      </c>
      <c r="N376" s="72">
        <v>0</v>
      </c>
      <c r="O376" s="72">
        <v>0</v>
      </c>
      <c r="P376" s="72">
        <v>0</v>
      </c>
      <c r="Q376" s="72">
        <v>0</v>
      </c>
      <c r="R376" s="72">
        <v>0</v>
      </c>
      <c r="S376" s="72">
        <v>0</v>
      </c>
      <c r="T376" s="72">
        <v>0</v>
      </c>
      <c r="U376" s="72">
        <v>0</v>
      </c>
    </row>
    <row r="377" spans="1:21" x14ac:dyDescent="0.3">
      <c r="A377" s="20" t="s">
        <v>26</v>
      </c>
      <c r="B377" s="72">
        <v>60000000</v>
      </c>
      <c r="C377" s="72">
        <v>0</v>
      </c>
      <c r="D377" s="72">
        <v>0</v>
      </c>
      <c r="E377" s="72">
        <v>60000000</v>
      </c>
      <c r="F377" s="72">
        <v>0</v>
      </c>
      <c r="G377" s="72">
        <v>60000000</v>
      </c>
      <c r="H377" s="72">
        <v>0</v>
      </c>
      <c r="I377" s="72">
        <v>0</v>
      </c>
      <c r="J377" s="72">
        <v>60000000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  <c r="Q377" s="72">
        <v>0</v>
      </c>
      <c r="R377" s="72">
        <v>0</v>
      </c>
      <c r="S377" s="72">
        <v>0</v>
      </c>
      <c r="T377" s="72">
        <v>0</v>
      </c>
      <c r="U377" s="7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11D7-3771-4549-BF4B-AB7DF9A28C31}">
  <dimension ref="A1:M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4.4" x14ac:dyDescent="0.3"/>
  <cols>
    <col min="1" max="1" width="58.44140625" customWidth="1"/>
    <col min="2" max="2" width="18.6640625" style="4" bestFit="1" customWidth="1"/>
    <col min="3" max="4" width="17.6640625" style="4" bestFit="1" customWidth="1"/>
    <col min="5" max="5" width="18.6640625" style="4" bestFit="1" customWidth="1"/>
    <col min="6" max="7" width="17.6640625" style="4" bestFit="1" customWidth="1"/>
    <col min="8" max="8" width="18.6640625" style="4" bestFit="1" customWidth="1"/>
    <col min="9" max="13" width="11.6640625" style="4" bestFit="1" customWidth="1"/>
  </cols>
  <sheetData>
    <row r="1" spans="1:13" s="2" customFormat="1" x14ac:dyDescent="0.3">
      <c r="A1" s="24" t="s">
        <v>206</v>
      </c>
      <c r="B1" s="73" t="s">
        <v>207</v>
      </c>
      <c r="C1" s="73" t="s">
        <v>2</v>
      </c>
      <c r="D1" s="73" t="s">
        <v>208</v>
      </c>
      <c r="E1" s="73" t="s">
        <v>4</v>
      </c>
      <c r="F1" s="73" t="s">
        <v>209</v>
      </c>
      <c r="G1" s="73" t="s">
        <v>210</v>
      </c>
      <c r="H1" s="73" t="s">
        <v>211</v>
      </c>
      <c r="I1" s="73" t="s">
        <v>212</v>
      </c>
      <c r="J1" s="73" t="s">
        <v>213</v>
      </c>
      <c r="K1" s="73" t="s">
        <v>214</v>
      </c>
      <c r="L1" s="73" t="s">
        <v>215</v>
      </c>
      <c r="M1" s="73" t="s">
        <v>216</v>
      </c>
    </row>
    <row r="2" spans="1:13" x14ac:dyDescent="0.3">
      <c r="A2" s="20" t="s">
        <v>21</v>
      </c>
      <c r="B2" s="74">
        <v>-559431523000</v>
      </c>
      <c r="C2" s="74">
        <v>10000000000</v>
      </c>
      <c r="D2" s="74">
        <v>10000000000</v>
      </c>
      <c r="E2" s="74">
        <v>-549431523000</v>
      </c>
      <c r="F2" s="74">
        <v>-27859919949</v>
      </c>
      <c r="G2" s="74">
        <v>-95492578415</v>
      </c>
      <c r="H2" s="74">
        <v>-453938944585</v>
      </c>
      <c r="I2" s="74">
        <v>17.380299999999998</v>
      </c>
      <c r="J2" s="74">
        <v>0</v>
      </c>
      <c r="K2" s="74">
        <v>0</v>
      </c>
      <c r="L2" s="74">
        <v>0</v>
      </c>
      <c r="M2" s="74">
        <v>0</v>
      </c>
    </row>
    <row r="3" spans="1:13" x14ac:dyDescent="0.3">
      <c r="A3" s="20" t="s">
        <v>22</v>
      </c>
      <c r="B3" s="74">
        <v>-559431523000</v>
      </c>
      <c r="C3" s="74">
        <v>10000000000</v>
      </c>
      <c r="D3" s="74">
        <v>10000000000</v>
      </c>
      <c r="E3" s="74">
        <v>-549431523000</v>
      </c>
      <c r="F3" s="74">
        <v>-27859919949</v>
      </c>
      <c r="G3" s="74">
        <v>-95492578415</v>
      </c>
      <c r="H3" s="74">
        <v>-453938944585</v>
      </c>
      <c r="I3" s="74">
        <v>17.380299999999998</v>
      </c>
      <c r="J3" s="74">
        <v>0</v>
      </c>
      <c r="K3" s="74">
        <v>0</v>
      </c>
      <c r="L3" s="74">
        <v>0</v>
      </c>
      <c r="M3" s="74">
        <v>0</v>
      </c>
    </row>
    <row r="4" spans="1:13" x14ac:dyDescent="0.3">
      <c r="A4" s="20" t="s">
        <v>217</v>
      </c>
      <c r="B4" s="74">
        <v>-2666888000</v>
      </c>
      <c r="C4" s="74">
        <v>0</v>
      </c>
      <c r="D4" s="74">
        <v>0</v>
      </c>
      <c r="E4" s="74">
        <v>-2666888000</v>
      </c>
      <c r="F4" s="74">
        <v>0</v>
      </c>
      <c r="G4" s="74">
        <v>-102332623</v>
      </c>
      <c r="H4" s="74">
        <v>-2564555377</v>
      </c>
      <c r="I4" s="74">
        <v>3.8372000000000002</v>
      </c>
      <c r="J4" s="74">
        <v>0</v>
      </c>
      <c r="K4" s="74">
        <v>0</v>
      </c>
      <c r="L4" s="74">
        <v>0</v>
      </c>
      <c r="M4" s="74">
        <v>0</v>
      </c>
    </row>
    <row r="5" spans="1:13" x14ac:dyDescent="0.3">
      <c r="A5" s="20" t="s">
        <v>218</v>
      </c>
      <c r="B5" s="74">
        <v>-33528000</v>
      </c>
      <c r="C5" s="74">
        <v>0</v>
      </c>
      <c r="D5" s="74">
        <v>0</v>
      </c>
      <c r="E5" s="74">
        <v>-33528000</v>
      </c>
      <c r="F5" s="74">
        <v>-2509850</v>
      </c>
      <c r="G5" s="74">
        <v>-11585512</v>
      </c>
      <c r="H5" s="74">
        <v>-21942488</v>
      </c>
      <c r="I5" s="74">
        <v>34.554699999999997</v>
      </c>
      <c r="J5" s="74">
        <v>0</v>
      </c>
      <c r="K5" s="74">
        <v>0</v>
      </c>
      <c r="L5" s="74">
        <v>0</v>
      </c>
      <c r="M5" s="74">
        <v>0</v>
      </c>
    </row>
    <row r="6" spans="1:13" x14ac:dyDescent="0.3">
      <c r="A6" s="20" t="s">
        <v>219</v>
      </c>
      <c r="B6" s="74">
        <v>0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</row>
    <row r="7" spans="1:13" x14ac:dyDescent="0.3">
      <c r="A7" s="20" t="s">
        <v>220</v>
      </c>
      <c r="B7" s="74">
        <v>-3000000000</v>
      </c>
      <c r="C7" s="74">
        <v>0</v>
      </c>
      <c r="D7" s="74">
        <v>0</v>
      </c>
      <c r="E7" s="74">
        <v>-3000000000</v>
      </c>
      <c r="F7" s="74">
        <v>-1804</v>
      </c>
      <c r="G7" s="74">
        <v>-132485134</v>
      </c>
      <c r="H7" s="74">
        <v>-2867514866</v>
      </c>
      <c r="I7" s="74">
        <v>4.4161999999999999</v>
      </c>
      <c r="J7" s="74">
        <v>0</v>
      </c>
      <c r="K7" s="74">
        <v>0</v>
      </c>
      <c r="L7" s="74">
        <v>0</v>
      </c>
      <c r="M7" s="74">
        <v>0</v>
      </c>
    </row>
    <row r="8" spans="1:13" x14ac:dyDescent="0.3">
      <c r="A8" s="20" t="s">
        <v>221</v>
      </c>
      <c r="B8" s="74">
        <v>-500000000</v>
      </c>
      <c r="C8" s="74">
        <v>0</v>
      </c>
      <c r="D8" s="74">
        <v>0</v>
      </c>
      <c r="E8" s="74">
        <v>-500000000</v>
      </c>
      <c r="F8" s="74">
        <v>-69038</v>
      </c>
      <c r="G8" s="74">
        <v>-44597010</v>
      </c>
      <c r="H8" s="74">
        <v>-455402990</v>
      </c>
      <c r="I8" s="74">
        <v>8.9193999999999996</v>
      </c>
      <c r="J8" s="74">
        <v>0</v>
      </c>
      <c r="K8" s="74">
        <v>0</v>
      </c>
      <c r="L8" s="74">
        <v>0</v>
      </c>
      <c r="M8" s="74">
        <v>0</v>
      </c>
    </row>
    <row r="9" spans="1:13" x14ac:dyDescent="0.3">
      <c r="A9" s="20" t="s">
        <v>222</v>
      </c>
      <c r="B9" s="74">
        <v>-10321376000</v>
      </c>
      <c r="C9" s="74">
        <v>0</v>
      </c>
      <c r="D9" s="74">
        <v>0</v>
      </c>
      <c r="E9" s="74">
        <v>-10321376000</v>
      </c>
      <c r="F9" s="74">
        <v>0</v>
      </c>
      <c r="G9" s="74">
        <v>-10321376000</v>
      </c>
      <c r="H9" s="74">
        <v>0</v>
      </c>
      <c r="I9" s="74">
        <v>100</v>
      </c>
      <c r="J9" s="74">
        <v>0</v>
      </c>
      <c r="K9" s="74">
        <v>0</v>
      </c>
      <c r="L9" s="74">
        <v>0</v>
      </c>
      <c r="M9" s="74">
        <v>0</v>
      </c>
    </row>
    <row r="10" spans="1:13" x14ac:dyDescent="0.3">
      <c r="A10" s="20" t="s">
        <v>223</v>
      </c>
      <c r="B10" s="74">
        <v>-2401509000</v>
      </c>
      <c r="C10" s="74">
        <v>0</v>
      </c>
      <c r="D10" s="74">
        <v>0</v>
      </c>
      <c r="E10" s="74">
        <v>-2401509000</v>
      </c>
      <c r="F10" s="74">
        <v>0</v>
      </c>
      <c r="G10" s="74">
        <v>-2401509000</v>
      </c>
      <c r="H10" s="74">
        <v>0</v>
      </c>
      <c r="I10" s="74">
        <v>100</v>
      </c>
      <c r="J10" s="74">
        <v>0</v>
      </c>
      <c r="K10" s="74">
        <v>0</v>
      </c>
      <c r="L10" s="74">
        <v>0</v>
      </c>
      <c r="M10" s="74">
        <v>0</v>
      </c>
    </row>
    <row r="11" spans="1:13" x14ac:dyDescent="0.3">
      <c r="A11" s="20" t="s">
        <v>224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</row>
    <row r="12" spans="1:13" x14ac:dyDescent="0.3">
      <c r="A12" s="20" t="s">
        <v>225</v>
      </c>
      <c r="B12" s="74">
        <v>0</v>
      </c>
      <c r="C12" s="74">
        <v>0</v>
      </c>
      <c r="D12" s="74">
        <v>0</v>
      </c>
      <c r="E12" s="74">
        <v>0</v>
      </c>
      <c r="F12" s="74">
        <v>-15513</v>
      </c>
      <c r="G12" s="74">
        <v>-26913</v>
      </c>
      <c r="H12" s="74">
        <v>26913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</row>
    <row r="13" spans="1:13" x14ac:dyDescent="0.3">
      <c r="A13" s="20" t="s">
        <v>226</v>
      </c>
      <c r="B13" s="74">
        <v>-540508222000</v>
      </c>
      <c r="C13" s="74">
        <v>10000000000</v>
      </c>
      <c r="D13" s="74">
        <v>10000000000</v>
      </c>
      <c r="E13" s="74">
        <v>-530508222000</v>
      </c>
      <c r="F13" s="74">
        <v>-27857323744</v>
      </c>
      <c r="G13" s="74">
        <v>-82478666223</v>
      </c>
      <c r="H13" s="74">
        <v>-448029555777</v>
      </c>
      <c r="I13" s="74">
        <v>15.5471</v>
      </c>
      <c r="J13" s="74">
        <v>0</v>
      </c>
      <c r="K13" s="74">
        <v>0</v>
      </c>
      <c r="L13" s="74">
        <v>0</v>
      </c>
      <c r="M13" s="7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A618-2B7F-4BFA-8469-50E14EEE8E5B}">
  <sheetPr>
    <pageSetUpPr fitToPage="1"/>
  </sheetPr>
  <dimension ref="A2:T50"/>
  <sheetViews>
    <sheetView zoomScale="68" zoomScaleNormal="68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E33" sqref="E33"/>
    </sheetView>
  </sheetViews>
  <sheetFormatPr baseColWidth="10" defaultRowHeight="14.4" x14ac:dyDescent="0.3"/>
  <cols>
    <col min="1" max="1" width="39.21875" customWidth="1"/>
    <col min="2" max="2" width="33.44140625" customWidth="1"/>
    <col min="3" max="3" width="20.21875" style="6" customWidth="1"/>
    <col min="4" max="4" width="18.5546875" style="6" customWidth="1"/>
    <col min="5" max="5" width="16.77734375" style="7" customWidth="1"/>
    <col min="6" max="6" width="20.77734375" style="7" customWidth="1"/>
    <col min="7" max="7" width="15.5546875" style="7" customWidth="1"/>
    <col min="8" max="8" width="16" style="7" customWidth="1"/>
    <col min="9" max="9" width="17" style="7" customWidth="1"/>
    <col min="10" max="10" width="17.21875" style="7" customWidth="1"/>
    <col min="11" max="11" width="15.77734375" style="7" hidden="1" customWidth="1"/>
    <col min="12" max="12" width="16.77734375" style="7" hidden="1" customWidth="1"/>
    <col min="13" max="13" width="2.77734375" style="7" hidden="1" customWidth="1"/>
    <col min="14" max="14" width="5.77734375" style="7" hidden="1" customWidth="1"/>
    <col min="15" max="15" width="8.21875" style="7" hidden="1" customWidth="1"/>
    <col min="16" max="16" width="13.21875" style="7" hidden="1" customWidth="1"/>
    <col min="17" max="17" width="13.44140625" style="7" hidden="1" customWidth="1"/>
    <col min="18" max="18" width="15.21875" style="7" customWidth="1"/>
    <col min="19" max="19" width="11.5546875" style="8"/>
    <col min="20" max="20" width="11.5546875" style="6"/>
  </cols>
  <sheetData>
    <row r="2" spans="1:19" ht="15.6" x14ac:dyDescent="0.3">
      <c r="A2" s="5" t="s">
        <v>227</v>
      </c>
    </row>
    <row r="3" spans="1:19" ht="15.6" x14ac:dyDescent="0.3">
      <c r="A3" s="5" t="s">
        <v>228</v>
      </c>
    </row>
    <row r="4" spans="1:19" ht="15.6" x14ac:dyDescent="0.3">
      <c r="A4" s="5" t="s">
        <v>229</v>
      </c>
      <c r="H4" s="9"/>
      <c r="M4" s="10"/>
    </row>
    <row r="5" spans="1:19" ht="15.6" x14ac:dyDescent="0.3">
      <c r="A5" s="11" t="s">
        <v>230</v>
      </c>
      <c r="E5" s="7" t="s">
        <v>231</v>
      </c>
      <c r="F5" s="10"/>
      <c r="I5" s="10"/>
      <c r="M5" s="10"/>
      <c r="N5" s="12"/>
    </row>
    <row r="6" spans="1:19" x14ac:dyDescent="0.3">
      <c r="B6" s="10"/>
      <c r="D6" s="10"/>
      <c r="E6" s="13"/>
      <c r="F6" s="10"/>
      <c r="G6" s="9"/>
      <c r="J6" s="13"/>
    </row>
    <row r="7" spans="1:19" ht="93" customHeight="1" x14ac:dyDescent="0.3">
      <c r="A7" s="14" t="s">
        <v>232</v>
      </c>
      <c r="B7" s="14" t="s">
        <v>233</v>
      </c>
      <c r="C7" s="15" t="s">
        <v>234</v>
      </c>
      <c r="D7" s="15" t="s">
        <v>235</v>
      </c>
      <c r="E7" s="16" t="s">
        <v>236</v>
      </c>
      <c r="F7" s="16" t="s">
        <v>237</v>
      </c>
      <c r="G7" s="17" t="s">
        <v>238</v>
      </c>
      <c r="H7" s="17" t="s">
        <v>239</v>
      </c>
      <c r="I7" s="16" t="s">
        <v>240</v>
      </c>
      <c r="J7" s="16" t="s">
        <v>241</v>
      </c>
      <c r="K7" s="16" t="s">
        <v>242</v>
      </c>
      <c r="L7" s="16" t="s">
        <v>243</v>
      </c>
      <c r="M7" s="16" t="s">
        <v>244</v>
      </c>
      <c r="N7" s="16" t="s">
        <v>245</v>
      </c>
      <c r="O7" s="16" t="s">
        <v>246</v>
      </c>
      <c r="P7" s="16" t="s">
        <v>247</v>
      </c>
      <c r="Q7" s="16" t="s">
        <v>248</v>
      </c>
      <c r="R7" s="16" t="s">
        <v>210</v>
      </c>
      <c r="S7" s="18" t="s">
        <v>249</v>
      </c>
    </row>
    <row r="8" spans="1:19" hidden="1" x14ac:dyDescent="0.3">
      <c r="A8" s="19" t="s">
        <v>250</v>
      </c>
      <c r="B8" s="20" t="s">
        <v>251</v>
      </c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1:19" hidden="1" x14ac:dyDescent="0.3">
      <c r="A9" s="19" t="s">
        <v>252</v>
      </c>
      <c r="B9" s="24" t="s">
        <v>253</v>
      </c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1:19" hidden="1" x14ac:dyDescent="0.3">
      <c r="A10" s="19" t="s">
        <v>254</v>
      </c>
      <c r="B10" s="20" t="s">
        <v>255</v>
      </c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</row>
    <row r="11" spans="1:19" hidden="1" x14ac:dyDescent="0.3">
      <c r="A11" s="19" t="s">
        <v>256</v>
      </c>
      <c r="B11" s="20" t="s">
        <v>257</v>
      </c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 spans="1:19" hidden="1" x14ac:dyDescent="0.3">
      <c r="A12" s="25" t="s">
        <v>258</v>
      </c>
      <c r="B12" s="26" t="s">
        <v>259</v>
      </c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</row>
    <row r="13" spans="1:19" hidden="1" x14ac:dyDescent="0.3">
      <c r="A13" s="19" t="s">
        <v>260</v>
      </c>
      <c r="B13" s="20" t="s">
        <v>261</v>
      </c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</row>
    <row r="14" spans="1:19" hidden="1" x14ac:dyDescent="0.3">
      <c r="A14" s="19" t="s">
        <v>262</v>
      </c>
      <c r="B14" s="20" t="s">
        <v>263</v>
      </c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</row>
    <row r="15" spans="1:19" hidden="1" x14ac:dyDescent="0.3">
      <c r="A15" s="25" t="s">
        <v>264</v>
      </c>
      <c r="B15" s="26" t="s">
        <v>265</v>
      </c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</row>
    <row r="16" spans="1:19" hidden="1" x14ac:dyDescent="0.3">
      <c r="A16" s="19" t="s">
        <v>266</v>
      </c>
      <c r="B16" s="20" t="s">
        <v>267</v>
      </c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</row>
    <row r="17" spans="1:20" hidden="1" x14ac:dyDescent="0.3">
      <c r="A17" s="25" t="s">
        <v>268</v>
      </c>
      <c r="B17" s="26" t="s">
        <v>269</v>
      </c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</row>
    <row r="18" spans="1:20" hidden="1" x14ac:dyDescent="0.3">
      <c r="A18" s="19" t="s">
        <v>270</v>
      </c>
      <c r="B18" s="20" t="s">
        <v>271</v>
      </c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</row>
    <row r="19" spans="1:20" hidden="1" x14ac:dyDescent="0.3">
      <c r="A19" s="25" t="s">
        <v>272</v>
      </c>
      <c r="B19" s="26" t="s">
        <v>273</v>
      </c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</row>
    <row r="20" spans="1:20" s="2" customFormat="1" x14ac:dyDescent="0.3">
      <c r="A20" s="27" t="s">
        <v>274</v>
      </c>
      <c r="B20" s="28" t="s">
        <v>275</v>
      </c>
      <c r="C20" s="29">
        <f>+C21+C25</f>
        <v>51825631909</v>
      </c>
      <c r="D20" s="29">
        <f>+D21+D25</f>
        <v>-20965710</v>
      </c>
      <c r="E20" s="30">
        <f>+C20+D20</f>
        <v>51804666199</v>
      </c>
      <c r="F20" s="31">
        <f>+F21+F25</f>
        <v>39573355245</v>
      </c>
      <c r="G20" s="30">
        <f t="shared" ref="G20:Q20" si="0">+G21+G25</f>
        <v>1438954751</v>
      </c>
      <c r="H20" s="30">
        <f t="shared" si="0"/>
        <v>2274197609</v>
      </c>
      <c r="I20" s="30">
        <f>+I21+I25</f>
        <v>1070651992</v>
      </c>
      <c r="J20" s="29">
        <f>+J21+J25</f>
        <v>1915250116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>
        <f t="shared" si="0"/>
        <v>0</v>
      </c>
      <c r="Q20" s="29">
        <f t="shared" si="0"/>
        <v>0</v>
      </c>
      <c r="R20" s="32">
        <f>SUM(F20:Q20)</f>
        <v>46272409713</v>
      </c>
      <c r="S20" s="33">
        <f>+R20/E20*100</f>
        <v>89.320930155695535</v>
      </c>
      <c r="T20" s="34"/>
    </row>
    <row r="21" spans="1:20" x14ac:dyDescent="0.3">
      <c r="A21" s="19" t="s">
        <v>276</v>
      </c>
      <c r="B21" s="20" t="s">
        <v>277</v>
      </c>
      <c r="C21" s="35">
        <f>+C22</f>
        <v>916607906</v>
      </c>
      <c r="D21" s="22">
        <f>+D22</f>
        <v>0</v>
      </c>
      <c r="E21" s="22">
        <f t="shared" ref="E21:E29" si="1">+C21+D21</f>
        <v>916607906</v>
      </c>
      <c r="F21" s="36">
        <f t="shared" ref="F21:Q21" si="2">+F22</f>
        <v>0</v>
      </c>
      <c r="G21" s="22">
        <f t="shared" si="2"/>
        <v>116726361</v>
      </c>
      <c r="H21" s="22">
        <f t="shared" si="2"/>
        <v>116726361</v>
      </c>
      <c r="I21" s="22">
        <f t="shared" si="2"/>
        <v>116726361</v>
      </c>
      <c r="J21" s="35">
        <f t="shared" si="2"/>
        <v>116726361</v>
      </c>
      <c r="K21" s="35">
        <f t="shared" si="2"/>
        <v>0</v>
      </c>
      <c r="L21" s="35">
        <f t="shared" si="2"/>
        <v>0</v>
      </c>
      <c r="M21" s="35">
        <f t="shared" si="2"/>
        <v>0</v>
      </c>
      <c r="N21" s="35">
        <f t="shared" si="2"/>
        <v>0</v>
      </c>
      <c r="O21" s="35">
        <f t="shared" si="2"/>
        <v>0</v>
      </c>
      <c r="P21" s="35">
        <f t="shared" si="2"/>
        <v>0</v>
      </c>
      <c r="Q21" s="35">
        <f t="shared" si="2"/>
        <v>0</v>
      </c>
      <c r="R21" s="37">
        <f t="shared" ref="R21:R24" si="3">SUM(F21:Q21)</f>
        <v>466905444</v>
      </c>
      <c r="S21" s="38">
        <f t="shared" ref="S21:S26" si="4">+R21/E21*100</f>
        <v>50.938404626852517</v>
      </c>
    </row>
    <row r="22" spans="1:20" x14ac:dyDescent="0.3">
      <c r="A22" s="39" t="s">
        <v>278</v>
      </c>
      <c r="B22" s="40" t="s">
        <v>279</v>
      </c>
      <c r="C22" s="41">
        <f>+C23+C24</f>
        <v>916607906</v>
      </c>
      <c r="D22" s="42">
        <f>+D23+D24</f>
        <v>0</v>
      </c>
      <c r="E22" s="42">
        <f t="shared" si="1"/>
        <v>916607906</v>
      </c>
      <c r="F22" s="43">
        <f>+F23+F24</f>
        <v>0</v>
      </c>
      <c r="G22" s="42">
        <f t="shared" ref="G22:Q22" si="5">+G23+G24</f>
        <v>116726361</v>
      </c>
      <c r="H22" s="42">
        <f t="shared" si="5"/>
        <v>116726361</v>
      </c>
      <c r="I22" s="42">
        <f t="shared" si="5"/>
        <v>116726361</v>
      </c>
      <c r="J22" s="41">
        <f t="shared" si="5"/>
        <v>116726361</v>
      </c>
      <c r="K22" s="41">
        <f t="shared" si="5"/>
        <v>0</v>
      </c>
      <c r="L22" s="41">
        <f t="shared" si="5"/>
        <v>0</v>
      </c>
      <c r="M22" s="41">
        <f t="shared" si="5"/>
        <v>0</v>
      </c>
      <c r="N22" s="41">
        <f t="shared" si="5"/>
        <v>0</v>
      </c>
      <c r="O22" s="41">
        <f t="shared" si="5"/>
        <v>0</v>
      </c>
      <c r="P22" s="41">
        <f t="shared" si="5"/>
        <v>0</v>
      </c>
      <c r="Q22" s="41">
        <f t="shared" si="5"/>
        <v>0</v>
      </c>
      <c r="R22" s="44">
        <f t="shared" si="3"/>
        <v>466905444</v>
      </c>
      <c r="S22" s="38">
        <f t="shared" si="4"/>
        <v>50.938404626852517</v>
      </c>
    </row>
    <row r="23" spans="1:20" x14ac:dyDescent="0.3">
      <c r="A23" s="45" t="s">
        <v>280</v>
      </c>
      <c r="B23" s="46" t="s">
        <v>281</v>
      </c>
      <c r="C23" s="47">
        <v>820975406</v>
      </c>
      <c r="D23" s="48"/>
      <c r="E23" s="48">
        <f t="shared" si="1"/>
        <v>820975406</v>
      </c>
      <c r="F23" s="48"/>
      <c r="G23" s="48">
        <v>116726361</v>
      </c>
      <c r="H23" s="48">
        <v>116726361</v>
      </c>
      <c r="I23" s="48">
        <v>116726361</v>
      </c>
      <c r="J23" s="48">
        <v>116726361</v>
      </c>
      <c r="K23" s="48"/>
      <c r="L23" s="48"/>
      <c r="M23" s="48"/>
      <c r="N23" s="48"/>
      <c r="O23" s="48"/>
      <c r="P23" s="48"/>
      <c r="Q23" s="48"/>
      <c r="R23" s="49">
        <f t="shared" si="3"/>
        <v>466905444</v>
      </c>
      <c r="S23" s="38">
        <f t="shared" si="4"/>
        <v>56.87203789390982</v>
      </c>
    </row>
    <row r="24" spans="1:20" x14ac:dyDescent="0.3">
      <c r="A24" s="45" t="s">
        <v>282</v>
      </c>
      <c r="B24" s="46" t="s">
        <v>283</v>
      </c>
      <c r="C24" s="47">
        <v>95632500</v>
      </c>
      <c r="D24" s="50"/>
      <c r="E24" s="48">
        <f t="shared" si="1"/>
        <v>95632500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>
        <f t="shared" si="3"/>
        <v>0</v>
      </c>
      <c r="S24" s="38">
        <f t="shared" si="4"/>
        <v>0</v>
      </c>
    </row>
    <row r="25" spans="1:20" x14ac:dyDescent="0.3">
      <c r="A25" s="45" t="s">
        <v>284</v>
      </c>
      <c r="B25" s="46" t="s">
        <v>285</v>
      </c>
      <c r="C25" s="47">
        <f>+C26+C28</f>
        <v>50909024003</v>
      </c>
      <c r="D25" s="47">
        <f>+D26+D28</f>
        <v>-20965710</v>
      </c>
      <c r="E25" s="48">
        <f t="shared" si="1"/>
        <v>50888058293</v>
      </c>
      <c r="F25" s="48">
        <f>+F26+F28</f>
        <v>39573355245</v>
      </c>
      <c r="G25" s="48">
        <f t="shared" ref="G25:Q25" si="6">+G26+G28</f>
        <v>1322228390</v>
      </c>
      <c r="H25" s="48">
        <f t="shared" si="6"/>
        <v>2157471248</v>
      </c>
      <c r="I25" s="48">
        <f t="shared" si="6"/>
        <v>953925631</v>
      </c>
      <c r="J25" s="48">
        <f t="shared" si="6"/>
        <v>1798523755</v>
      </c>
      <c r="K25" s="48">
        <f t="shared" si="6"/>
        <v>0</v>
      </c>
      <c r="L25" s="48">
        <f>+L26+L28</f>
        <v>0</v>
      </c>
      <c r="M25" s="48">
        <f t="shared" si="6"/>
        <v>0</v>
      </c>
      <c r="N25" s="48">
        <f t="shared" si="6"/>
        <v>0</v>
      </c>
      <c r="O25" s="48">
        <f t="shared" si="6"/>
        <v>0</v>
      </c>
      <c r="P25" s="48">
        <f t="shared" si="6"/>
        <v>0</v>
      </c>
      <c r="Q25" s="48">
        <f t="shared" si="6"/>
        <v>0</v>
      </c>
      <c r="R25" s="48">
        <f>+R26+R28</f>
        <v>45805504269</v>
      </c>
      <c r="S25" s="38">
        <f t="shared" si="4"/>
        <v>90.012285407440785</v>
      </c>
    </row>
    <row r="26" spans="1:20" x14ac:dyDescent="0.3">
      <c r="A26" s="45" t="s">
        <v>286</v>
      </c>
      <c r="B26" s="46" t="s">
        <v>287</v>
      </c>
      <c r="C26" s="47">
        <f>+C27</f>
        <v>43668032187</v>
      </c>
      <c r="D26" s="47">
        <f>+D27</f>
        <v>0</v>
      </c>
      <c r="E26" s="48">
        <f t="shared" si="1"/>
        <v>43668032187</v>
      </c>
      <c r="F26" s="48">
        <f>+F27</f>
        <v>39571037545</v>
      </c>
      <c r="G26" s="48">
        <f t="shared" ref="G26:Q26" si="7">+G27</f>
        <v>662747738</v>
      </c>
      <c r="H26" s="48">
        <f t="shared" si="7"/>
        <v>1222200988</v>
      </c>
      <c r="I26" s="48">
        <f t="shared" si="7"/>
        <v>0</v>
      </c>
      <c r="J26" s="48">
        <f t="shared" si="7"/>
        <v>1112634848</v>
      </c>
      <c r="K26" s="48">
        <f t="shared" si="7"/>
        <v>0</v>
      </c>
      <c r="L26" s="48">
        <f t="shared" si="7"/>
        <v>0</v>
      </c>
      <c r="M26" s="48">
        <f t="shared" si="7"/>
        <v>0</v>
      </c>
      <c r="N26" s="48">
        <f>+N27+N28+N29</f>
        <v>0</v>
      </c>
      <c r="O26" s="48">
        <f>+O27+O28+O29</f>
        <v>0</v>
      </c>
      <c r="P26" s="48">
        <f>+P27+P28+P29</f>
        <v>0</v>
      </c>
      <c r="Q26" s="48">
        <f t="shared" si="7"/>
        <v>0</v>
      </c>
      <c r="R26" s="49">
        <f t="shared" ref="R26:R29" si="8">SUM(F26:Q26)</f>
        <v>42568621119</v>
      </c>
      <c r="S26" s="38">
        <f t="shared" si="4"/>
        <v>97.482343460561765</v>
      </c>
    </row>
    <row r="27" spans="1:20" x14ac:dyDescent="0.3">
      <c r="A27" s="45" t="s">
        <v>288</v>
      </c>
      <c r="B27" s="46" t="s">
        <v>289</v>
      </c>
      <c r="C27" s="47">
        <v>43668032187</v>
      </c>
      <c r="D27" s="48"/>
      <c r="E27" s="48">
        <f t="shared" si="1"/>
        <v>43668032187</v>
      </c>
      <c r="F27" s="48">
        <v>39571037545</v>
      </c>
      <c r="G27" s="48">
        <v>662747738</v>
      </c>
      <c r="H27" s="51">
        <v>1222200988</v>
      </c>
      <c r="I27" s="48"/>
      <c r="J27" s="48">
        <v>1112634848</v>
      </c>
      <c r="K27" s="48"/>
      <c r="L27" s="48"/>
      <c r="M27" s="48"/>
      <c r="N27" s="48"/>
      <c r="O27" s="48"/>
      <c r="P27" s="48"/>
      <c r="Q27" s="48"/>
      <c r="R27" s="49">
        <f t="shared" si="8"/>
        <v>42568621119</v>
      </c>
      <c r="S27" s="38">
        <f>+R27/E27*100</f>
        <v>97.482343460561765</v>
      </c>
    </row>
    <row r="28" spans="1:20" x14ac:dyDescent="0.3">
      <c r="A28" s="45" t="s">
        <v>290</v>
      </c>
      <c r="B28" s="46" t="s">
        <v>291</v>
      </c>
      <c r="C28" s="47">
        <f>+C29</f>
        <v>7240991816</v>
      </c>
      <c r="D28" s="47">
        <f>+D29</f>
        <v>-20965710</v>
      </c>
      <c r="E28" s="48">
        <f t="shared" si="1"/>
        <v>7220026106</v>
      </c>
      <c r="F28" s="48">
        <f>+F29</f>
        <v>2317700</v>
      </c>
      <c r="G28" s="48">
        <f t="shared" ref="G28:L28" si="9">+G29</f>
        <v>659480652</v>
      </c>
      <c r="H28" s="48">
        <f t="shared" si="9"/>
        <v>935270260</v>
      </c>
      <c r="I28" s="48">
        <f t="shared" si="9"/>
        <v>953925631</v>
      </c>
      <c r="J28" s="48">
        <f t="shared" si="9"/>
        <v>685888907</v>
      </c>
      <c r="K28" s="48">
        <f t="shared" si="9"/>
        <v>0</v>
      </c>
      <c r="L28" s="48">
        <f t="shared" si="9"/>
        <v>0</v>
      </c>
      <c r="M28" s="48">
        <f>+M29</f>
        <v>0</v>
      </c>
      <c r="N28" s="48"/>
      <c r="O28" s="48"/>
      <c r="P28" s="48"/>
      <c r="Q28" s="48">
        <f>+Q29</f>
        <v>0</v>
      </c>
      <c r="R28" s="49">
        <f t="shared" si="8"/>
        <v>3236883150</v>
      </c>
      <c r="S28" s="38">
        <f>+R28/E28*100</f>
        <v>44.832014489671707</v>
      </c>
    </row>
    <row r="29" spans="1:20" x14ac:dyDescent="0.3">
      <c r="A29" s="45" t="s">
        <v>292</v>
      </c>
      <c r="B29" s="46" t="s">
        <v>293</v>
      </c>
      <c r="C29" s="47">
        <f>998806400+6242185416</f>
        <v>7240991816</v>
      </c>
      <c r="D29" s="47">
        <f>-16389810-4575900</f>
        <v>-20965710</v>
      </c>
      <c r="E29" s="48">
        <f t="shared" si="1"/>
        <v>7220026106</v>
      </c>
      <c r="F29" s="48">
        <v>2317700</v>
      </c>
      <c r="G29" s="48">
        <f>492995852+166484800</f>
        <v>659480652</v>
      </c>
      <c r="H29" s="48">
        <v>935270260</v>
      </c>
      <c r="I29" s="48">
        <v>953925631</v>
      </c>
      <c r="J29" s="48">
        <f>661111307+24777600</f>
        <v>685888907</v>
      </c>
      <c r="K29" s="48"/>
      <c r="L29" s="48"/>
      <c r="M29" s="48"/>
      <c r="N29" s="48"/>
      <c r="O29" s="48"/>
      <c r="P29" s="48"/>
      <c r="Q29" s="48"/>
      <c r="R29" s="49">
        <f t="shared" si="8"/>
        <v>3236883150</v>
      </c>
      <c r="S29" s="38">
        <f>+R29/E29*100</f>
        <v>44.832014489671707</v>
      </c>
    </row>
    <row r="30" spans="1:20" s="2" customFormat="1" x14ac:dyDescent="0.3">
      <c r="A30" s="52" t="s">
        <v>21</v>
      </c>
      <c r="B30" s="53"/>
      <c r="C30" s="54">
        <f>+C20</f>
        <v>51825631909</v>
      </c>
      <c r="D30" s="54">
        <f>+D20</f>
        <v>-20965710</v>
      </c>
      <c r="E30" s="55">
        <f t="shared" ref="E30:Q30" si="10">+E20</f>
        <v>51804666199</v>
      </c>
      <c r="F30" s="55">
        <f t="shared" si="10"/>
        <v>39573355245</v>
      </c>
      <c r="G30" s="55">
        <f t="shared" si="10"/>
        <v>1438954751</v>
      </c>
      <c r="H30" s="55">
        <f>+H20</f>
        <v>2274197609</v>
      </c>
      <c r="I30" s="55">
        <f>+I20</f>
        <v>1070651992</v>
      </c>
      <c r="J30" s="55">
        <f t="shared" si="10"/>
        <v>1915250116</v>
      </c>
      <c r="K30" s="55">
        <f t="shared" si="10"/>
        <v>0</v>
      </c>
      <c r="L30" s="55">
        <f t="shared" si="10"/>
        <v>0</v>
      </c>
      <c r="M30" s="55">
        <f t="shared" si="10"/>
        <v>0</v>
      </c>
      <c r="N30" s="55">
        <f t="shared" si="10"/>
        <v>0</v>
      </c>
      <c r="O30" s="55">
        <f t="shared" si="10"/>
        <v>0</v>
      </c>
      <c r="P30" s="55">
        <f t="shared" si="10"/>
        <v>0</v>
      </c>
      <c r="Q30" s="55">
        <f t="shared" si="10"/>
        <v>0</v>
      </c>
      <c r="R30" s="55">
        <f>+R20</f>
        <v>46272409713</v>
      </c>
      <c r="S30" s="56">
        <f>+R30/E30*100</f>
        <v>89.320930155695535</v>
      </c>
      <c r="T30" s="34"/>
    </row>
    <row r="31" spans="1:20" x14ac:dyDescent="0.3">
      <c r="A31" s="40"/>
      <c r="B31" s="40"/>
      <c r="C31" s="57"/>
      <c r="D31" s="58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59"/>
    </row>
    <row r="32" spans="1:20" s="2" customFormat="1" x14ac:dyDescent="0.3">
      <c r="A32" s="60" t="s">
        <v>294</v>
      </c>
      <c r="B32" s="28"/>
      <c r="C32" s="61">
        <f>+C30</f>
        <v>51825631909</v>
      </c>
      <c r="D32" s="61">
        <f t="shared" ref="D32:Q32" si="11">+D30</f>
        <v>-20965710</v>
      </c>
      <c r="E32" s="30">
        <f t="shared" si="11"/>
        <v>51804666199</v>
      </c>
      <c r="F32" s="30">
        <f t="shared" si="11"/>
        <v>39573355245</v>
      </c>
      <c r="G32" s="30">
        <f t="shared" si="11"/>
        <v>1438954751</v>
      </c>
      <c r="H32" s="30">
        <f t="shared" si="11"/>
        <v>2274197609</v>
      </c>
      <c r="I32" s="30">
        <f t="shared" si="11"/>
        <v>1070651992</v>
      </c>
      <c r="J32" s="30">
        <f t="shared" si="11"/>
        <v>1915250116</v>
      </c>
      <c r="K32" s="30">
        <f t="shared" si="11"/>
        <v>0</v>
      </c>
      <c r="L32" s="30">
        <f t="shared" si="11"/>
        <v>0</v>
      </c>
      <c r="M32" s="30">
        <f t="shared" si="11"/>
        <v>0</v>
      </c>
      <c r="N32" s="30">
        <f t="shared" si="11"/>
        <v>0</v>
      </c>
      <c r="O32" s="30">
        <f t="shared" si="11"/>
        <v>0</v>
      </c>
      <c r="P32" s="30">
        <f t="shared" si="11"/>
        <v>0</v>
      </c>
      <c r="Q32" s="30">
        <f t="shared" si="11"/>
        <v>0</v>
      </c>
      <c r="R32" s="32">
        <f>SUM(F32:Q32)</f>
        <v>46272409713</v>
      </c>
      <c r="S32" s="33">
        <f>+R32/E32*100</f>
        <v>89.320930155695535</v>
      </c>
      <c r="T32" s="34"/>
    </row>
    <row r="33" spans="1:20" x14ac:dyDescent="0.3">
      <c r="A33" s="52"/>
      <c r="B33" s="40"/>
      <c r="C33" s="57"/>
      <c r="D33" s="6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4"/>
      <c r="S33" s="59"/>
    </row>
    <row r="34" spans="1:20" x14ac:dyDescent="0.3">
      <c r="A34" s="45" t="s">
        <v>295</v>
      </c>
      <c r="B34" s="46" t="s">
        <v>296</v>
      </c>
      <c r="C34" s="47">
        <f>+C35</f>
        <v>57664776962</v>
      </c>
      <c r="D34" s="47">
        <f>+D35</f>
        <v>-217835560</v>
      </c>
      <c r="E34" s="48">
        <f>+C34+D34</f>
        <v>57446941402</v>
      </c>
      <c r="F34" s="48">
        <f>+F35</f>
        <v>29380177280</v>
      </c>
      <c r="G34" s="48">
        <f>+G35</f>
        <v>5708554852</v>
      </c>
      <c r="H34" s="48">
        <f t="shared" ref="G34:S35" si="12">+H35</f>
        <v>3763623700</v>
      </c>
      <c r="I34" s="48">
        <f t="shared" si="12"/>
        <v>3783803540</v>
      </c>
      <c r="J34" s="47">
        <f t="shared" si="12"/>
        <v>1868973228</v>
      </c>
      <c r="K34" s="47">
        <f t="shared" si="12"/>
        <v>0</v>
      </c>
      <c r="L34" s="47">
        <f t="shared" si="12"/>
        <v>0</v>
      </c>
      <c r="M34" s="47">
        <f t="shared" si="12"/>
        <v>0</v>
      </c>
      <c r="N34" s="47">
        <f t="shared" si="12"/>
        <v>0</v>
      </c>
      <c r="O34" s="47">
        <f t="shared" si="12"/>
        <v>0</v>
      </c>
      <c r="P34" s="47">
        <f t="shared" si="12"/>
        <v>0</v>
      </c>
      <c r="Q34" s="47">
        <f t="shared" si="12"/>
        <v>0</v>
      </c>
      <c r="R34" s="48">
        <f t="shared" si="12"/>
        <v>44505132600</v>
      </c>
      <c r="S34" s="63">
        <f t="shared" ref="S34:S37" si="13">+R34/E34*100</f>
        <v>77.471718274022095</v>
      </c>
    </row>
    <row r="35" spans="1:20" x14ac:dyDescent="0.3">
      <c r="A35" s="45" t="s">
        <v>297</v>
      </c>
      <c r="B35" s="46" t="s">
        <v>298</v>
      </c>
      <c r="C35" s="47">
        <f>+C36</f>
        <v>57664776962</v>
      </c>
      <c r="D35" s="47">
        <f>+D36</f>
        <v>-217835560</v>
      </c>
      <c r="E35" s="48">
        <f t="shared" ref="E35:E36" si="14">+C35+D35</f>
        <v>57446941402</v>
      </c>
      <c r="F35" s="48">
        <f>+F36</f>
        <v>29380177280</v>
      </c>
      <c r="G35" s="48">
        <f t="shared" si="12"/>
        <v>5708554852</v>
      </c>
      <c r="H35" s="48">
        <f t="shared" si="12"/>
        <v>3763623700</v>
      </c>
      <c r="I35" s="48">
        <f t="shared" si="12"/>
        <v>3783803540</v>
      </c>
      <c r="J35" s="47">
        <f t="shared" si="12"/>
        <v>1868973228</v>
      </c>
      <c r="K35" s="47">
        <f t="shared" si="12"/>
        <v>0</v>
      </c>
      <c r="L35" s="47">
        <f t="shared" si="12"/>
        <v>0</v>
      </c>
      <c r="M35" s="47">
        <f t="shared" si="12"/>
        <v>0</v>
      </c>
      <c r="N35" s="47">
        <f t="shared" si="12"/>
        <v>0</v>
      </c>
      <c r="O35" s="47">
        <f t="shared" si="12"/>
        <v>0</v>
      </c>
      <c r="P35" s="47">
        <f t="shared" si="12"/>
        <v>0</v>
      </c>
      <c r="Q35" s="47">
        <f t="shared" si="12"/>
        <v>0</v>
      </c>
      <c r="R35" s="48">
        <f t="shared" si="12"/>
        <v>44505132600</v>
      </c>
      <c r="S35" s="63">
        <f t="shared" si="13"/>
        <v>77.471718274022095</v>
      </c>
    </row>
    <row r="36" spans="1:20" ht="15.6" x14ac:dyDescent="0.3">
      <c r="A36" s="45" t="s">
        <v>299</v>
      </c>
      <c r="B36" s="46" t="s">
        <v>300</v>
      </c>
      <c r="C36" s="47">
        <f>4080501820+53584275142</f>
        <v>57664776962</v>
      </c>
      <c r="D36" s="47">
        <f>-185870986-2546700-29417874</f>
        <v>-217835560</v>
      </c>
      <c r="E36" s="48">
        <f t="shared" si="14"/>
        <v>57446941402</v>
      </c>
      <c r="F36" s="48">
        <f>28955510622+424666658</f>
        <v>29380177280</v>
      </c>
      <c r="G36" s="48">
        <f>5153221530+555333322</f>
        <v>5708554852</v>
      </c>
      <c r="H36" s="48">
        <v>3763623700</v>
      </c>
      <c r="I36" s="48">
        <f>3514009679+269793861</f>
        <v>3783803540</v>
      </c>
      <c r="J36" s="48">
        <v>1868973228</v>
      </c>
      <c r="K36" s="64"/>
      <c r="L36" s="48"/>
      <c r="M36" s="48"/>
      <c r="N36" s="48"/>
      <c r="O36" s="48"/>
      <c r="P36" s="48"/>
      <c r="Q36" s="48"/>
      <c r="R36" s="49">
        <f>SUM(F36:Q36)</f>
        <v>44505132600</v>
      </c>
      <c r="S36" s="63">
        <f t="shared" si="13"/>
        <v>77.471718274022095</v>
      </c>
    </row>
    <row r="37" spans="1:20" x14ac:dyDescent="0.3">
      <c r="A37" s="52" t="s">
        <v>21</v>
      </c>
      <c r="B37" s="40"/>
      <c r="C37" s="57">
        <f>+C34</f>
        <v>57664776962</v>
      </c>
      <c r="D37" s="57">
        <f>+D34</f>
        <v>-217835560</v>
      </c>
      <c r="E37" s="42">
        <f t="shared" ref="E37:R37" si="15">+E34</f>
        <v>57446941402</v>
      </c>
      <c r="F37" s="42">
        <f t="shared" si="15"/>
        <v>29380177280</v>
      </c>
      <c r="G37" s="42">
        <f t="shared" si="15"/>
        <v>5708554852</v>
      </c>
      <c r="H37" s="42">
        <f t="shared" si="15"/>
        <v>3763623700</v>
      </c>
      <c r="I37" s="42">
        <f>+I34</f>
        <v>3783803540</v>
      </c>
      <c r="J37" s="57">
        <f t="shared" si="15"/>
        <v>1868973228</v>
      </c>
      <c r="K37" s="57">
        <f t="shared" si="15"/>
        <v>0</v>
      </c>
      <c r="L37" s="57">
        <f t="shared" si="15"/>
        <v>0</v>
      </c>
      <c r="M37" s="57">
        <f t="shared" si="15"/>
        <v>0</v>
      </c>
      <c r="N37" s="57">
        <f t="shared" si="15"/>
        <v>0</v>
      </c>
      <c r="O37" s="57">
        <f t="shared" si="15"/>
        <v>0</v>
      </c>
      <c r="P37" s="57">
        <f t="shared" si="15"/>
        <v>0</v>
      </c>
      <c r="Q37" s="57">
        <f t="shared" si="15"/>
        <v>0</v>
      </c>
      <c r="R37" s="42">
        <f t="shared" si="15"/>
        <v>44505132600</v>
      </c>
      <c r="S37" s="38">
        <f t="shared" si="13"/>
        <v>77.471718274022095</v>
      </c>
      <c r="T37" s="8"/>
    </row>
    <row r="38" spans="1:20" x14ac:dyDescent="0.3">
      <c r="A38" s="40"/>
      <c r="B38" s="40"/>
      <c r="C38" s="58"/>
      <c r="D38" s="58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59"/>
    </row>
    <row r="39" spans="1:20" x14ac:dyDescent="0.3">
      <c r="A39" s="60" t="s">
        <v>301</v>
      </c>
      <c r="B39" s="28"/>
      <c r="C39" s="61">
        <f>+C37</f>
        <v>57664776962</v>
      </c>
      <c r="D39" s="61">
        <f t="shared" ref="D39:R39" si="16">+D37</f>
        <v>-217835560</v>
      </c>
      <c r="E39" s="30">
        <f t="shared" ref="E39" si="17">+C39+D39</f>
        <v>57446941402</v>
      </c>
      <c r="F39" s="30">
        <f t="shared" si="16"/>
        <v>29380177280</v>
      </c>
      <c r="G39" s="30">
        <f t="shared" si="16"/>
        <v>5708554852</v>
      </c>
      <c r="H39" s="30">
        <f t="shared" si="16"/>
        <v>3763623700</v>
      </c>
      <c r="I39" s="30">
        <f t="shared" si="16"/>
        <v>3783803540</v>
      </c>
      <c r="J39" s="30">
        <f t="shared" si="16"/>
        <v>1868973228</v>
      </c>
      <c r="K39" s="30">
        <f t="shared" si="16"/>
        <v>0</v>
      </c>
      <c r="L39" s="30">
        <f t="shared" si="16"/>
        <v>0</v>
      </c>
      <c r="M39" s="30">
        <f t="shared" si="16"/>
        <v>0</v>
      </c>
      <c r="N39" s="30">
        <f t="shared" si="16"/>
        <v>0</v>
      </c>
      <c r="O39" s="30">
        <f t="shared" si="16"/>
        <v>0</v>
      </c>
      <c r="P39" s="30">
        <f t="shared" si="16"/>
        <v>0</v>
      </c>
      <c r="Q39" s="30">
        <f t="shared" si="16"/>
        <v>0</v>
      </c>
      <c r="R39" s="30">
        <f t="shared" si="16"/>
        <v>44505132600</v>
      </c>
      <c r="S39" s="33">
        <f>+R39/E39*100</f>
        <v>77.471718274022095</v>
      </c>
    </row>
    <row r="40" spans="1:20" s="2" customFormat="1" x14ac:dyDescent="0.3">
      <c r="A40" s="60" t="s">
        <v>302</v>
      </c>
      <c r="B40" s="28"/>
      <c r="C40" s="29">
        <f>+C32+C39</f>
        <v>109490408871</v>
      </c>
      <c r="D40" s="29">
        <f>+D32+D39</f>
        <v>-238801270</v>
      </c>
      <c r="E40" s="30">
        <f t="shared" ref="E40:H40" si="18">+E32+E39</f>
        <v>109251607601</v>
      </c>
      <c r="F40" s="29">
        <f t="shared" si="18"/>
        <v>68953532525</v>
      </c>
      <c r="G40" s="30">
        <f t="shared" si="18"/>
        <v>7147509603</v>
      </c>
      <c r="H40" s="30">
        <f t="shared" si="18"/>
        <v>6037821309</v>
      </c>
      <c r="I40" s="30">
        <f>+I32+I39</f>
        <v>4854455532</v>
      </c>
      <c r="J40" s="29">
        <f t="shared" ref="J40:R40" si="19">+J32+J39</f>
        <v>3784223344</v>
      </c>
      <c r="K40" s="29">
        <f t="shared" si="19"/>
        <v>0</v>
      </c>
      <c r="L40" s="29">
        <f t="shared" si="19"/>
        <v>0</v>
      </c>
      <c r="M40" s="29">
        <f t="shared" si="19"/>
        <v>0</v>
      </c>
      <c r="N40" s="29">
        <f t="shared" si="19"/>
        <v>0</v>
      </c>
      <c r="O40" s="29">
        <f t="shared" si="19"/>
        <v>0</v>
      </c>
      <c r="P40" s="29">
        <f t="shared" si="19"/>
        <v>0</v>
      </c>
      <c r="Q40" s="29">
        <f t="shared" si="19"/>
        <v>0</v>
      </c>
      <c r="R40" s="30">
        <f t="shared" si="19"/>
        <v>90777542313</v>
      </c>
      <c r="S40" s="33">
        <f>+R40/E40*100</f>
        <v>83.090349246420686</v>
      </c>
      <c r="T40" s="34"/>
    </row>
    <row r="41" spans="1:20" x14ac:dyDescent="0.3">
      <c r="R41" s="65"/>
    </row>
    <row r="42" spans="1:20" x14ac:dyDescent="0.3">
      <c r="R42" s="65"/>
    </row>
    <row r="43" spans="1:20" x14ac:dyDescent="0.3">
      <c r="R43" s="65"/>
    </row>
    <row r="44" spans="1:20" x14ac:dyDescent="0.3">
      <c r="R44" s="65"/>
    </row>
    <row r="45" spans="1:20" x14ac:dyDescent="0.3">
      <c r="R45" s="65"/>
    </row>
    <row r="46" spans="1:20" x14ac:dyDescent="0.3">
      <c r="R46" s="65"/>
    </row>
    <row r="47" spans="1:20" x14ac:dyDescent="0.3">
      <c r="B47" s="10"/>
      <c r="C47" s="66"/>
      <c r="D47" s="10"/>
    </row>
    <row r="49" spans="2:12" ht="19.5" customHeight="1" x14ac:dyDescent="0.3">
      <c r="B49" s="67"/>
      <c r="C49" s="68" t="s">
        <v>303</v>
      </c>
      <c r="D49" s="68"/>
      <c r="E49" s="68"/>
      <c r="F49" s="68"/>
      <c r="H49" s="69" t="s">
        <v>304</v>
      </c>
      <c r="I49" s="69"/>
      <c r="J49" s="69"/>
    </row>
    <row r="50" spans="2:12" ht="15.45" customHeight="1" x14ac:dyDescent="0.3">
      <c r="B50" s="5"/>
      <c r="C50" s="70" t="s">
        <v>305</v>
      </c>
      <c r="D50" s="70"/>
      <c r="E50" s="70"/>
      <c r="F50" s="70"/>
      <c r="H50" s="69" t="s">
        <v>306</v>
      </c>
      <c r="I50" s="69"/>
      <c r="J50" s="69"/>
      <c r="K50" s="71"/>
      <c r="L50" s="71"/>
    </row>
  </sheetData>
  <mergeCells count="4">
    <mergeCell ref="C49:F49"/>
    <mergeCell ref="H49:J49"/>
    <mergeCell ref="C50:F50"/>
    <mergeCell ref="H50:J50"/>
  </mergeCells>
  <printOptions horizontalCentered="1"/>
  <pageMargins left="0.51181102362204722" right="0.51181102362204722" top="0.74803149606299213" bottom="0.74803149606299213" header="0.31496062992125984" footer="0.31496062992125984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6A97-5C3E-4675-80C5-F6363C3742BB}">
  <dimension ref="A1:L17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8" sqref="B158"/>
    </sheetView>
  </sheetViews>
  <sheetFormatPr baseColWidth="10" defaultRowHeight="13.2" x14ac:dyDescent="0.25"/>
  <cols>
    <col min="1" max="1" width="8.109375" style="76" bestFit="1" customWidth="1"/>
    <col min="2" max="2" width="23.5546875" style="76" bestFit="1" customWidth="1"/>
    <col min="3" max="3" width="46.21875" style="76" bestFit="1" customWidth="1"/>
    <col min="4" max="4" width="17.21875" style="76" bestFit="1" customWidth="1"/>
    <col min="5" max="5" width="14.77734375" style="76" bestFit="1" customWidth="1"/>
    <col min="6" max="6" width="21.5546875" style="76" bestFit="1" customWidth="1"/>
    <col min="7" max="7" width="15.5546875" style="76" bestFit="1" customWidth="1"/>
    <col min="8" max="8" width="19.109375" style="76" bestFit="1" customWidth="1"/>
    <col min="9" max="9" width="24.88671875" style="76" bestFit="1" customWidth="1"/>
    <col min="10" max="10" width="20.109375" style="76" bestFit="1" customWidth="1"/>
    <col min="11" max="11" width="25.6640625" style="76" bestFit="1" customWidth="1"/>
    <col min="12" max="12" width="15.6640625" style="76" bestFit="1" customWidth="1"/>
    <col min="13" max="16384" width="11.5546875" style="76"/>
  </cols>
  <sheetData>
    <row r="1" spans="1:12" x14ac:dyDescent="0.25">
      <c r="A1" s="75" t="s">
        <v>307</v>
      </c>
      <c r="B1" s="75" t="s">
        <v>308</v>
      </c>
      <c r="C1" s="75" t="s">
        <v>309</v>
      </c>
      <c r="D1" s="75" t="s">
        <v>310</v>
      </c>
      <c r="E1" s="75" t="s">
        <v>311</v>
      </c>
      <c r="F1" s="75" t="s">
        <v>312</v>
      </c>
      <c r="G1" s="75" t="s">
        <v>313</v>
      </c>
      <c r="H1" s="75" t="s">
        <v>314</v>
      </c>
      <c r="I1" s="75" t="s">
        <v>315</v>
      </c>
      <c r="J1" s="75" t="s">
        <v>316</v>
      </c>
      <c r="K1" s="75" t="s">
        <v>317</v>
      </c>
      <c r="L1" s="75" t="s">
        <v>318</v>
      </c>
    </row>
    <row r="2" spans="1:12" x14ac:dyDescent="0.25">
      <c r="A2" s="77" t="s">
        <v>319</v>
      </c>
      <c r="B2" s="77" t="s">
        <v>320</v>
      </c>
      <c r="C2" s="77" t="s">
        <v>321</v>
      </c>
      <c r="D2" s="78">
        <v>109490408871</v>
      </c>
      <c r="E2" s="78">
        <v>-4575900</v>
      </c>
      <c r="F2" s="78">
        <v>-238801270</v>
      </c>
      <c r="G2" s="78">
        <v>109251607601</v>
      </c>
      <c r="H2" s="78">
        <v>3784223344</v>
      </c>
      <c r="I2" s="78">
        <v>90777542313</v>
      </c>
      <c r="J2" s="79">
        <v>83.09</v>
      </c>
      <c r="K2" s="78">
        <v>18474065288</v>
      </c>
      <c r="L2" s="77"/>
    </row>
    <row r="3" spans="1:12" x14ac:dyDescent="0.25">
      <c r="A3" s="77" t="s">
        <v>319</v>
      </c>
      <c r="B3" s="77" t="s">
        <v>322</v>
      </c>
      <c r="C3" s="77" t="s">
        <v>323</v>
      </c>
      <c r="D3" s="78">
        <v>109490408871</v>
      </c>
      <c r="E3" s="78">
        <v>-4575900</v>
      </c>
      <c r="F3" s="78">
        <v>-238801270</v>
      </c>
      <c r="G3" s="78">
        <v>109251607601</v>
      </c>
      <c r="H3" s="78">
        <v>3784223344</v>
      </c>
      <c r="I3" s="78">
        <v>90777542313</v>
      </c>
      <c r="J3" s="79">
        <v>83.09</v>
      </c>
      <c r="K3" s="78">
        <v>18474065288</v>
      </c>
      <c r="L3" s="77" t="s">
        <v>324</v>
      </c>
    </row>
    <row r="4" spans="1:12" x14ac:dyDescent="0.25">
      <c r="A4" s="77" t="s">
        <v>319</v>
      </c>
      <c r="B4" s="77" t="s">
        <v>325</v>
      </c>
      <c r="C4" s="77" t="s">
        <v>24</v>
      </c>
      <c r="D4" s="78">
        <v>73533944635</v>
      </c>
      <c r="E4" s="78">
        <v>0</v>
      </c>
      <c r="F4" s="78">
        <v>-70350987</v>
      </c>
      <c r="G4" s="78">
        <v>73463593648</v>
      </c>
      <c r="H4" s="78">
        <v>1836187</v>
      </c>
      <c r="I4" s="78">
        <v>68181863870</v>
      </c>
      <c r="J4" s="79">
        <v>92.81</v>
      </c>
      <c r="K4" s="78">
        <v>5281729778</v>
      </c>
      <c r="L4" s="77" t="s">
        <v>324</v>
      </c>
    </row>
    <row r="5" spans="1:12" x14ac:dyDescent="0.25">
      <c r="A5" s="77" t="s">
        <v>319</v>
      </c>
      <c r="B5" s="77" t="s">
        <v>326</v>
      </c>
      <c r="C5" s="77" t="s">
        <v>327</v>
      </c>
      <c r="D5" s="78">
        <v>151758714</v>
      </c>
      <c r="E5" s="78">
        <v>0</v>
      </c>
      <c r="F5" s="78">
        <v>-6409819</v>
      </c>
      <c r="G5" s="78">
        <v>145348895</v>
      </c>
      <c r="H5" s="78">
        <v>0</v>
      </c>
      <c r="I5" s="78">
        <v>145348831</v>
      </c>
      <c r="J5" s="79">
        <v>100</v>
      </c>
      <c r="K5" s="78">
        <v>64</v>
      </c>
      <c r="L5" s="77" t="s">
        <v>324</v>
      </c>
    </row>
    <row r="6" spans="1:12" x14ac:dyDescent="0.25">
      <c r="A6" s="77" t="s">
        <v>319</v>
      </c>
      <c r="B6" s="77" t="s">
        <v>328</v>
      </c>
      <c r="C6" s="77" t="s">
        <v>329</v>
      </c>
      <c r="D6" s="78">
        <v>146731781</v>
      </c>
      <c r="E6" s="78">
        <v>0</v>
      </c>
      <c r="F6" s="78">
        <v>-6409764</v>
      </c>
      <c r="G6" s="78">
        <v>140322017</v>
      </c>
      <c r="H6" s="78">
        <v>0</v>
      </c>
      <c r="I6" s="78">
        <v>140321998</v>
      </c>
      <c r="J6" s="79">
        <v>100</v>
      </c>
      <c r="K6" s="78">
        <v>19</v>
      </c>
      <c r="L6" s="77" t="s">
        <v>324</v>
      </c>
    </row>
    <row r="7" spans="1:12" x14ac:dyDescent="0.25">
      <c r="A7" s="77" t="s">
        <v>319</v>
      </c>
      <c r="B7" s="77" t="s">
        <v>330</v>
      </c>
      <c r="C7" s="77" t="s">
        <v>331</v>
      </c>
      <c r="D7" s="78">
        <v>3279171</v>
      </c>
      <c r="E7" s="78">
        <v>0</v>
      </c>
      <c r="F7" s="78">
        <v>-3</v>
      </c>
      <c r="G7" s="78">
        <v>3279168</v>
      </c>
      <c r="H7" s="78">
        <v>0</v>
      </c>
      <c r="I7" s="78">
        <v>3279165</v>
      </c>
      <c r="J7" s="79">
        <v>100</v>
      </c>
      <c r="K7" s="78">
        <v>3</v>
      </c>
      <c r="L7" s="77" t="s">
        <v>324</v>
      </c>
    </row>
    <row r="8" spans="1:12" x14ac:dyDescent="0.25">
      <c r="A8" s="77" t="s">
        <v>319</v>
      </c>
      <c r="B8" s="77" t="s">
        <v>332</v>
      </c>
      <c r="C8" s="77" t="s">
        <v>333</v>
      </c>
      <c r="D8" s="78">
        <v>3279170</v>
      </c>
      <c r="E8" s="78">
        <v>0</v>
      </c>
      <c r="F8" s="78">
        <v>-2</v>
      </c>
      <c r="G8" s="78">
        <v>3279168</v>
      </c>
      <c r="H8" s="78">
        <v>0</v>
      </c>
      <c r="I8" s="78">
        <v>3279165</v>
      </c>
      <c r="J8" s="79">
        <v>100</v>
      </c>
      <c r="K8" s="78">
        <v>3</v>
      </c>
      <c r="L8" s="77" t="s">
        <v>324</v>
      </c>
    </row>
    <row r="9" spans="1:12" x14ac:dyDescent="0.25">
      <c r="A9" s="77" t="s">
        <v>319</v>
      </c>
      <c r="B9" s="77" t="s">
        <v>334</v>
      </c>
      <c r="C9" s="77" t="s">
        <v>335</v>
      </c>
      <c r="D9" s="78">
        <v>2</v>
      </c>
      <c r="E9" s="78">
        <v>0</v>
      </c>
      <c r="F9" s="78">
        <v>-1</v>
      </c>
      <c r="G9" s="78">
        <v>1</v>
      </c>
      <c r="H9" s="78">
        <v>0</v>
      </c>
      <c r="I9" s="78">
        <v>0</v>
      </c>
      <c r="J9" s="79">
        <v>0</v>
      </c>
      <c r="K9" s="78">
        <v>1</v>
      </c>
      <c r="L9" s="77" t="s">
        <v>324</v>
      </c>
    </row>
    <row r="10" spans="1:12" x14ac:dyDescent="0.25">
      <c r="A10" s="77" t="s">
        <v>319</v>
      </c>
      <c r="B10" s="77" t="s">
        <v>336</v>
      </c>
      <c r="C10" s="77" t="s">
        <v>337</v>
      </c>
      <c r="D10" s="78">
        <v>2</v>
      </c>
      <c r="E10" s="78">
        <v>0</v>
      </c>
      <c r="F10" s="78">
        <v>-1</v>
      </c>
      <c r="G10" s="78">
        <v>1</v>
      </c>
      <c r="H10" s="78">
        <v>0</v>
      </c>
      <c r="I10" s="78">
        <v>0</v>
      </c>
      <c r="J10" s="79">
        <v>0</v>
      </c>
      <c r="K10" s="78">
        <v>1</v>
      </c>
      <c r="L10" s="77" t="s">
        <v>324</v>
      </c>
    </row>
    <row r="11" spans="1:12" x14ac:dyDescent="0.25">
      <c r="A11" s="77" t="s">
        <v>319</v>
      </c>
      <c r="B11" s="77" t="s">
        <v>338</v>
      </c>
      <c r="C11" s="77" t="s">
        <v>339</v>
      </c>
      <c r="D11" s="78">
        <v>1</v>
      </c>
      <c r="E11" s="78">
        <v>0</v>
      </c>
      <c r="F11" s="78">
        <v>0</v>
      </c>
      <c r="G11" s="78">
        <v>1</v>
      </c>
      <c r="H11" s="78">
        <v>0</v>
      </c>
      <c r="I11" s="78">
        <v>0</v>
      </c>
      <c r="J11" s="79">
        <v>0</v>
      </c>
      <c r="K11" s="78">
        <v>1</v>
      </c>
      <c r="L11" s="77" t="s">
        <v>324</v>
      </c>
    </row>
    <row r="12" spans="1:12" x14ac:dyDescent="0.25">
      <c r="A12" s="77" t="s">
        <v>319</v>
      </c>
      <c r="B12" s="77" t="s">
        <v>340</v>
      </c>
      <c r="C12" s="77" t="s">
        <v>341</v>
      </c>
      <c r="D12" s="78">
        <v>1</v>
      </c>
      <c r="E12" s="78">
        <v>0</v>
      </c>
      <c r="F12" s="78">
        <v>0</v>
      </c>
      <c r="G12" s="78">
        <v>1</v>
      </c>
      <c r="H12" s="78">
        <v>0</v>
      </c>
      <c r="I12" s="78">
        <v>0</v>
      </c>
      <c r="J12" s="79">
        <v>0</v>
      </c>
      <c r="K12" s="78">
        <v>1</v>
      </c>
      <c r="L12" s="77" t="s">
        <v>324</v>
      </c>
    </row>
    <row r="13" spans="1:12" x14ac:dyDescent="0.25">
      <c r="A13" s="77" t="s">
        <v>319</v>
      </c>
      <c r="B13" s="77" t="s">
        <v>342</v>
      </c>
      <c r="C13" s="77" t="s">
        <v>343</v>
      </c>
      <c r="D13" s="78">
        <v>3279165</v>
      </c>
      <c r="E13" s="78">
        <v>0</v>
      </c>
      <c r="F13" s="78">
        <v>0</v>
      </c>
      <c r="G13" s="78">
        <v>3279165</v>
      </c>
      <c r="H13" s="78">
        <v>0</v>
      </c>
      <c r="I13" s="78">
        <v>3279165</v>
      </c>
      <c r="J13" s="79">
        <v>100</v>
      </c>
      <c r="K13" s="78">
        <v>0</v>
      </c>
      <c r="L13" s="77" t="s">
        <v>324</v>
      </c>
    </row>
    <row r="14" spans="1:12" x14ac:dyDescent="0.25">
      <c r="A14" s="77" t="s">
        <v>319</v>
      </c>
      <c r="B14" s="77" t="s">
        <v>344</v>
      </c>
      <c r="C14" s="77" t="s">
        <v>345</v>
      </c>
      <c r="D14" s="78">
        <v>1</v>
      </c>
      <c r="E14" s="78">
        <v>0</v>
      </c>
      <c r="F14" s="78">
        <v>-1</v>
      </c>
      <c r="G14" s="78">
        <v>0</v>
      </c>
      <c r="H14" s="78">
        <v>0</v>
      </c>
      <c r="I14" s="78">
        <v>0</v>
      </c>
      <c r="J14" s="79">
        <v>0</v>
      </c>
      <c r="K14" s="78">
        <v>0</v>
      </c>
      <c r="L14" s="77" t="s">
        <v>324</v>
      </c>
    </row>
    <row r="15" spans="1:12" x14ac:dyDescent="0.25">
      <c r="A15" s="77" t="s">
        <v>319</v>
      </c>
      <c r="B15" s="77" t="s">
        <v>346</v>
      </c>
      <c r="C15" s="77" t="s">
        <v>347</v>
      </c>
      <c r="D15" s="78">
        <v>1</v>
      </c>
      <c r="E15" s="78">
        <v>0</v>
      </c>
      <c r="F15" s="78">
        <v>-1</v>
      </c>
      <c r="G15" s="78">
        <v>0</v>
      </c>
      <c r="H15" s="78">
        <v>0</v>
      </c>
      <c r="I15" s="78">
        <v>0</v>
      </c>
      <c r="J15" s="79">
        <v>0</v>
      </c>
      <c r="K15" s="78">
        <v>0</v>
      </c>
      <c r="L15" s="77" t="s">
        <v>324</v>
      </c>
    </row>
    <row r="16" spans="1:12" x14ac:dyDescent="0.25">
      <c r="A16" s="77" t="s">
        <v>319</v>
      </c>
      <c r="B16" s="77" t="s">
        <v>348</v>
      </c>
      <c r="C16" s="77" t="s">
        <v>349</v>
      </c>
      <c r="D16" s="78">
        <v>1</v>
      </c>
      <c r="E16" s="78">
        <v>0</v>
      </c>
      <c r="F16" s="78">
        <v>-1</v>
      </c>
      <c r="G16" s="78">
        <v>0</v>
      </c>
      <c r="H16" s="78">
        <v>0</v>
      </c>
      <c r="I16" s="78">
        <v>0</v>
      </c>
      <c r="J16" s="79">
        <v>0</v>
      </c>
      <c r="K16" s="78">
        <v>0</v>
      </c>
      <c r="L16" s="77" t="s">
        <v>324</v>
      </c>
    </row>
    <row r="17" spans="1:12" x14ac:dyDescent="0.25">
      <c r="A17" s="77" t="s">
        <v>319</v>
      </c>
      <c r="B17" s="77" t="s">
        <v>350</v>
      </c>
      <c r="C17" s="77" t="s">
        <v>351</v>
      </c>
      <c r="D17" s="78">
        <v>141944609</v>
      </c>
      <c r="E17" s="78">
        <v>0</v>
      </c>
      <c r="F17" s="78">
        <v>-6409761</v>
      </c>
      <c r="G17" s="78">
        <v>135534848</v>
      </c>
      <c r="H17" s="78">
        <v>0</v>
      </c>
      <c r="I17" s="78">
        <v>135534832</v>
      </c>
      <c r="J17" s="79">
        <v>100</v>
      </c>
      <c r="K17" s="78">
        <v>16</v>
      </c>
      <c r="L17" s="77" t="s">
        <v>324</v>
      </c>
    </row>
    <row r="18" spans="1:12" x14ac:dyDescent="0.25">
      <c r="A18" s="77" t="s">
        <v>319</v>
      </c>
      <c r="B18" s="77" t="s">
        <v>352</v>
      </c>
      <c r="C18" s="77" t="s">
        <v>353</v>
      </c>
      <c r="D18" s="78">
        <v>3066275</v>
      </c>
      <c r="E18" s="78">
        <v>0</v>
      </c>
      <c r="F18" s="78">
        <v>-3066260</v>
      </c>
      <c r="G18" s="78">
        <v>15</v>
      </c>
      <c r="H18" s="78">
        <v>0</v>
      </c>
      <c r="I18" s="78">
        <v>0</v>
      </c>
      <c r="J18" s="79">
        <v>0</v>
      </c>
      <c r="K18" s="78">
        <v>15</v>
      </c>
      <c r="L18" s="77" t="s">
        <v>324</v>
      </c>
    </row>
    <row r="19" spans="1:12" x14ac:dyDescent="0.25">
      <c r="A19" s="77" t="s">
        <v>319</v>
      </c>
      <c r="B19" s="77" t="s">
        <v>354</v>
      </c>
      <c r="C19" s="77" t="s">
        <v>355</v>
      </c>
      <c r="D19" s="78">
        <v>3066275</v>
      </c>
      <c r="E19" s="78">
        <v>0</v>
      </c>
      <c r="F19" s="78">
        <v>-3066260</v>
      </c>
      <c r="G19" s="78">
        <v>15</v>
      </c>
      <c r="H19" s="78">
        <v>0</v>
      </c>
      <c r="I19" s="78">
        <v>0</v>
      </c>
      <c r="J19" s="79">
        <v>0</v>
      </c>
      <c r="K19" s="78">
        <v>15</v>
      </c>
      <c r="L19" s="77" t="s">
        <v>324</v>
      </c>
    </row>
    <row r="20" spans="1:12" x14ac:dyDescent="0.25">
      <c r="A20" s="77" t="s">
        <v>319</v>
      </c>
      <c r="B20" s="77" t="s">
        <v>356</v>
      </c>
      <c r="C20" s="77" t="s">
        <v>357</v>
      </c>
      <c r="D20" s="78">
        <v>2030629</v>
      </c>
      <c r="E20" s="78">
        <v>0</v>
      </c>
      <c r="F20" s="78">
        <v>-2030629</v>
      </c>
      <c r="G20" s="78">
        <v>0</v>
      </c>
      <c r="H20" s="78">
        <v>0</v>
      </c>
      <c r="I20" s="78">
        <v>0</v>
      </c>
      <c r="J20" s="79">
        <v>0</v>
      </c>
      <c r="K20" s="78">
        <v>0</v>
      </c>
      <c r="L20" s="77" t="s">
        <v>324</v>
      </c>
    </row>
    <row r="21" spans="1:12" x14ac:dyDescent="0.25">
      <c r="A21" s="77" t="s">
        <v>319</v>
      </c>
      <c r="B21" s="77" t="s">
        <v>358</v>
      </c>
      <c r="C21" s="77" t="s">
        <v>359</v>
      </c>
      <c r="D21" s="78">
        <v>2030629</v>
      </c>
      <c r="E21" s="78">
        <v>0</v>
      </c>
      <c r="F21" s="78">
        <v>-2030629</v>
      </c>
      <c r="G21" s="78">
        <v>0</v>
      </c>
      <c r="H21" s="78">
        <v>0</v>
      </c>
      <c r="I21" s="78">
        <v>0</v>
      </c>
      <c r="J21" s="79">
        <v>0</v>
      </c>
      <c r="K21" s="78">
        <v>0</v>
      </c>
      <c r="L21" s="77" t="s">
        <v>324</v>
      </c>
    </row>
    <row r="22" spans="1:12" x14ac:dyDescent="0.25">
      <c r="A22" s="77" t="s">
        <v>319</v>
      </c>
      <c r="B22" s="77" t="s">
        <v>360</v>
      </c>
      <c r="C22" s="77" t="s">
        <v>361</v>
      </c>
      <c r="D22" s="78">
        <v>135534833</v>
      </c>
      <c r="E22" s="78">
        <v>0</v>
      </c>
      <c r="F22" s="78">
        <v>0</v>
      </c>
      <c r="G22" s="78">
        <v>135534833</v>
      </c>
      <c r="H22" s="78">
        <v>0</v>
      </c>
      <c r="I22" s="78">
        <v>135534832</v>
      </c>
      <c r="J22" s="79">
        <v>100</v>
      </c>
      <c r="K22" s="78">
        <v>1</v>
      </c>
      <c r="L22" s="77" t="s">
        <v>324</v>
      </c>
    </row>
    <row r="23" spans="1:12" x14ac:dyDescent="0.25">
      <c r="A23" s="77" t="s">
        <v>319</v>
      </c>
      <c r="B23" s="77" t="s">
        <v>362</v>
      </c>
      <c r="C23" s="77" t="s">
        <v>363</v>
      </c>
      <c r="D23" s="78">
        <v>104345273</v>
      </c>
      <c r="E23" s="78">
        <v>0</v>
      </c>
      <c r="F23" s="78">
        <v>0</v>
      </c>
      <c r="G23" s="78">
        <v>104345273</v>
      </c>
      <c r="H23" s="78">
        <v>0</v>
      </c>
      <c r="I23" s="78">
        <v>104345272</v>
      </c>
      <c r="J23" s="79">
        <v>100</v>
      </c>
      <c r="K23" s="78">
        <v>1</v>
      </c>
      <c r="L23" s="77" t="s">
        <v>324</v>
      </c>
    </row>
    <row r="24" spans="1:12" x14ac:dyDescent="0.25">
      <c r="A24" s="77" t="s">
        <v>319</v>
      </c>
      <c r="B24" s="77" t="s">
        <v>364</v>
      </c>
      <c r="C24" s="77" t="s">
        <v>365</v>
      </c>
      <c r="D24" s="78">
        <v>31189560</v>
      </c>
      <c r="E24" s="78">
        <v>0</v>
      </c>
      <c r="F24" s="78">
        <v>0</v>
      </c>
      <c r="G24" s="78">
        <v>31189560</v>
      </c>
      <c r="H24" s="78">
        <v>0</v>
      </c>
      <c r="I24" s="78">
        <v>31189560</v>
      </c>
      <c r="J24" s="79">
        <v>100</v>
      </c>
      <c r="K24" s="78">
        <v>0</v>
      </c>
      <c r="L24" s="77" t="s">
        <v>324</v>
      </c>
    </row>
    <row r="25" spans="1:12" x14ac:dyDescent="0.25">
      <c r="A25" s="77" t="s">
        <v>319</v>
      </c>
      <c r="B25" s="77" t="s">
        <v>366</v>
      </c>
      <c r="C25" s="77" t="s">
        <v>367</v>
      </c>
      <c r="D25" s="78">
        <v>551556</v>
      </c>
      <c r="E25" s="78">
        <v>0</v>
      </c>
      <c r="F25" s="78">
        <v>-551556</v>
      </c>
      <c r="G25" s="78">
        <v>0</v>
      </c>
      <c r="H25" s="78">
        <v>0</v>
      </c>
      <c r="I25" s="78">
        <v>0</v>
      </c>
      <c r="J25" s="79">
        <v>0</v>
      </c>
      <c r="K25" s="78">
        <v>0</v>
      </c>
      <c r="L25" s="77" t="s">
        <v>324</v>
      </c>
    </row>
    <row r="26" spans="1:12" x14ac:dyDescent="0.25">
      <c r="A26" s="77" t="s">
        <v>319</v>
      </c>
      <c r="B26" s="77" t="s">
        <v>368</v>
      </c>
      <c r="C26" s="77" t="s">
        <v>369</v>
      </c>
      <c r="D26" s="78">
        <v>551556</v>
      </c>
      <c r="E26" s="78">
        <v>0</v>
      </c>
      <c r="F26" s="78">
        <v>-551556</v>
      </c>
      <c r="G26" s="78">
        <v>0</v>
      </c>
      <c r="H26" s="78">
        <v>0</v>
      </c>
      <c r="I26" s="78">
        <v>0</v>
      </c>
      <c r="J26" s="79">
        <v>0</v>
      </c>
      <c r="K26" s="78">
        <v>0</v>
      </c>
      <c r="L26" s="77" t="s">
        <v>324</v>
      </c>
    </row>
    <row r="27" spans="1:12" x14ac:dyDescent="0.25">
      <c r="A27" s="77" t="s">
        <v>319</v>
      </c>
      <c r="B27" s="77" t="s">
        <v>370</v>
      </c>
      <c r="C27" s="77" t="s">
        <v>371</v>
      </c>
      <c r="D27" s="78">
        <v>71424</v>
      </c>
      <c r="E27" s="78">
        <v>0</v>
      </c>
      <c r="F27" s="78">
        <v>-71424</v>
      </c>
      <c r="G27" s="78">
        <v>0</v>
      </c>
      <c r="H27" s="78">
        <v>0</v>
      </c>
      <c r="I27" s="78">
        <v>0</v>
      </c>
      <c r="J27" s="79">
        <v>0</v>
      </c>
      <c r="K27" s="78">
        <v>0</v>
      </c>
      <c r="L27" s="77" t="s">
        <v>324</v>
      </c>
    </row>
    <row r="28" spans="1:12" x14ac:dyDescent="0.25">
      <c r="A28" s="77" t="s">
        <v>319</v>
      </c>
      <c r="B28" s="77" t="s">
        <v>372</v>
      </c>
      <c r="C28" s="77" t="s">
        <v>373</v>
      </c>
      <c r="D28" s="78">
        <v>71424</v>
      </c>
      <c r="E28" s="78">
        <v>0</v>
      </c>
      <c r="F28" s="78">
        <v>-71424</v>
      </c>
      <c r="G28" s="78">
        <v>0</v>
      </c>
      <c r="H28" s="78">
        <v>0</v>
      </c>
      <c r="I28" s="78">
        <v>0</v>
      </c>
      <c r="J28" s="79">
        <v>0</v>
      </c>
      <c r="K28" s="78">
        <v>0</v>
      </c>
      <c r="L28" s="77" t="s">
        <v>324</v>
      </c>
    </row>
    <row r="29" spans="1:12" x14ac:dyDescent="0.25">
      <c r="A29" s="77" t="s">
        <v>319</v>
      </c>
      <c r="B29" s="77" t="s">
        <v>374</v>
      </c>
      <c r="C29" s="77" t="s">
        <v>375</v>
      </c>
      <c r="D29" s="78">
        <v>414120</v>
      </c>
      <c r="E29" s="78">
        <v>0</v>
      </c>
      <c r="F29" s="78">
        <v>-414120</v>
      </c>
      <c r="G29" s="78">
        <v>0</v>
      </c>
      <c r="H29" s="78">
        <v>0</v>
      </c>
      <c r="I29" s="78">
        <v>0</v>
      </c>
      <c r="J29" s="79">
        <v>0</v>
      </c>
      <c r="K29" s="78">
        <v>0</v>
      </c>
      <c r="L29" s="77" t="s">
        <v>324</v>
      </c>
    </row>
    <row r="30" spans="1:12" x14ac:dyDescent="0.25">
      <c r="A30" s="77" t="s">
        <v>319</v>
      </c>
      <c r="B30" s="77" t="s">
        <v>376</v>
      </c>
      <c r="C30" s="77" t="s">
        <v>377</v>
      </c>
      <c r="D30" s="78">
        <v>275772</v>
      </c>
      <c r="E30" s="78">
        <v>0</v>
      </c>
      <c r="F30" s="78">
        <v>-275772</v>
      </c>
      <c r="G30" s="78">
        <v>0</v>
      </c>
      <c r="H30" s="78">
        <v>0</v>
      </c>
      <c r="I30" s="78">
        <v>0</v>
      </c>
      <c r="J30" s="79">
        <v>0</v>
      </c>
      <c r="K30" s="78">
        <v>0</v>
      </c>
      <c r="L30" s="77" t="s">
        <v>324</v>
      </c>
    </row>
    <row r="31" spans="1:12" x14ac:dyDescent="0.25">
      <c r="A31" s="77" t="s">
        <v>319</v>
      </c>
      <c r="B31" s="77" t="s">
        <v>378</v>
      </c>
      <c r="C31" s="77" t="s">
        <v>379</v>
      </c>
      <c r="D31" s="78">
        <v>1508001</v>
      </c>
      <c r="E31" s="78">
        <v>0</v>
      </c>
      <c r="F31" s="78">
        <v>0</v>
      </c>
      <c r="G31" s="78">
        <v>1508001</v>
      </c>
      <c r="H31" s="78">
        <v>0</v>
      </c>
      <c r="I31" s="78">
        <v>1508001</v>
      </c>
      <c r="J31" s="79">
        <v>100</v>
      </c>
      <c r="K31" s="78">
        <v>0</v>
      </c>
      <c r="L31" s="77" t="s">
        <v>324</v>
      </c>
    </row>
    <row r="32" spans="1:12" x14ac:dyDescent="0.25">
      <c r="A32" s="77" t="s">
        <v>319</v>
      </c>
      <c r="B32" s="77" t="s">
        <v>380</v>
      </c>
      <c r="C32" s="77" t="s">
        <v>381</v>
      </c>
      <c r="D32" s="78">
        <v>502667</v>
      </c>
      <c r="E32" s="78">
        <v>0</v>
      </c>
      <c r="F32" s="78">
        <v>0</v>
      </c>
      <c r="G32" s="78">
        <v>502667</v>
      </c>
      <c r="H32" s="78">
        <v>0</v>
      </c>
      <c r="I32" s="78">
        <v>502667</v>
      </c>
      <c r="J32" s="79">
        <v>100</v>
      </c>
      <c r="K32" s="78">
        <v>0</v>
      </c>
      <c r="L32" s="77" t="s">
        <v>324</v>
      </c>
    </row>
    <row r="33" spans="1:12" x14ac:dyDescent="0.25">
      <c r="A33" s="77" t="s">
        <v>319</v>
      </c>
      <c r="B33" s="77" t="s">
        <v>382</v>
      </c>
      <c r="C33" s="77" t="s">
        <v>383</v>
      </c>
      <c r="D33" s="78">
        <v>1005334</v>
      </c>
      <c r="E33" s="78">
        <v>0</v>
      </c>
      <c r="F33" s="78">
        <v>0</v>
      </c>
      <c r="G33" s="78">
        <v>1005334</v>
      </c>
      <c r="H33" s="78">
        <v>0</v>
      </c>
      <c r="I33" s="78">
        <v>1005334</v>
      </c>
      <c r="J33" s="79">
        <v>100</v>
      </c>
      <c r="K33" s="78">
        <v>0</v>
      </c>
      <c r="L33" s="77" t="s">
        <v>324</v>
      </c>
    </row>
    <row r="34" spans="1:12" x14ac:dyDescent="0.25">
      <c r="A34" s="77" t="s">
        <v>319</v>
      </c>
      <c r="B34" s="77" t="s">
        <v>384</v>
      </c>
      <c r="C34" s="77" t="s">
        <v>385</v>
      </c>
      <c r="D34" s="78">
        <v>5026933</v>
      </c>
      <c r="E34" s="78">
        <v>0</v>
      </c>
      <c r="F34" s="78">
        <v>-55</v>
      </c>
      <c r="G34" s="78">
        <v>5026878</v>
      </c>
      <c r="H34" s="78">
        <v>0</v>
      </c>
      <c r="I34" s="78">
        <v>5026833</v>
      </c>
      <c r="J34" s="79">
        <v>100</v>
      </c>
      <c r="K34" s="78">
        <v>45</v>
      </c>
      <c r="L34" s="77" t="s">
        <v>324</v>
      </c>
    </row>
    <row r="35" spans="1:12" x14ac:dyDescent="0.25">
      <c r="A35" s="77" t="s">
        <v>319</v>
      </c>
      <c r="B35" s="77" t="s">
        <v>386</v>
      </c>
      <c r="C35" s="77" t="s">
        <v>331</v>
      </c>
      <c r="D35" s="78">
        <v>295410</v>
      </c>
      <c r="E35" s="78">
        <v>0</v>
      </c>
      <c r="F35" s="78">
        <v>-10</v>
      </c>
      <c r="G35" s="78">
        <v>295400</v>
      </c>
      <c r="H35" s="78">
        <v>0</v>
      </c>
      <c r="I35" s="78">
        <v>295355</v>
      </c>
      <c r="J35" s="79">
        <v>99.98</v>
      </c>
      <c r="K35" s="78">
        <v>45</v>
      </c>
      <c r="L35" s="77" t="s">
        <v>324</v>
      </c>
    </row>
    <row r="36" spans="1:12" x14ac:dyDescent="0.25">
      <c r="A36" s="77" t="s">
        <v>319</v>
      </c>
      <c r="B36" s="77" t="s">
        <v>387</v>
      </c>
      <c r="C36" s="77" t="s">
        <v>333</v>
      </c>
      <c r="D36" s="78">
        <v>295400</v>
      </c>
      <c r="E36" s="78">
        <v>0</v>
      </c>
      <c r="F36" s="78">
        <v>0</v>
      </c>
      <c r="G36" s="78">
        <v>295400</v>
      </c>
      <c r="H36" s="78">
        <v>0</v>
      </c>
      <c r="I36" s="78">
        <v>295355</v>
      </c>
      <c r="J36" s="79">
        <v>99.98</v>
      </c>
      <c r="K36" s="78">
        <v>45</v>
      </c>
      <c r="L36" s="77" t="s">
        <v>324</v>
      </c>
    </row>
    <row r="37" spans="1:12" x14ac:dyDescent="0.25">
      <c r="A37" s="77" t="s">
        <v>319</v>
      </c>
      <c r="B37" s="77" t="s">
        <v>388</v>
      </c>
      <c r="C37" s="77" t="s">
        <v>335</v>
      </c>
      <c r="D37" s="78">
        <v>295400</v>
      </c>
      <c r="E37" s="78">
        <v>0</v>
      </c>
      <c r="F37" s="78">
        <v>0</v>
      </c>
      <c r="G37" s="78">
        <v>295400</v>
      </c>
      <c r="H37" s="78">
        <v>0</v>
      </c>
      <c r="I37" s="78">
        <v>295355</v>
      </c>
      <c r="J37" s="79">
        <v>99.98</v>
      </c>
      <c r="K37" s="78">
        <v>45</v>
      </c>
      <c r="L37" s="77" t="s">
        <v>324</v>
      </c>
    </row>
    <row r="38" spans="1:12" x14ac:dyDescent="0.25">
      <c r="A38" s="77" t="s">
        <v>319</v>
      </c>
      <c r="B38" s="77" t="s">
        <v>389</v>
      </c>
      <c r="C38" s="77" t="s">
        <v>345</v>
      </c>
      <c r="D38" s="78">
        <v>10</v>
      </c>
      <c r="E38" s="78">
        <v>0</v>
      </c>
      <c r="F38" s="78">
        <v>-10</v>
      </c>
      <c r="G38" s="78">
        <v>0</v>
      </c>
      <c r="H38" s="78">
        <v>0</v>
      </c>
      <c r="I38" s="78">
        <v>0</v>
      </c>
      <c r="J38" s="79">
        <v>0</v>
      </c>
      <c r="K38" s="78">
        <v>0</v>
      </c>
      <c r="L38" s="77" t="s">
        <v>324</v>
      </c>
    </row>
    <row r="39" spans="1:12" x14ac:dyDescent="0.25">
      <c r="A39" s="77" t="s">
        <v>319</v>
      </c>
      <c r="B39" s="77" t="s">
        <v>390</v>
      </c>
      <c r="C39" s="77" t="s">
        <v>391</v>
      </c>
      <c r="D39" s="78">
        <v>10</v>
      </c>
      <c r="E39" s="78">
        <v>0</v>
      </c>
      <c r="F39" s="78">
        <v>-10</v>
      </c>
      <c r="G39" s="78">
        <v>0</v>
      </c>
      <c r="H39" s="78">
        <v>0</v>
      </c>
      <c r="I39" s="78">
        <v>0</v>
      </c>
      <c r="J39" s="79">
        <v>0</v>
      </c>
      <c r="K39" s="78">
        <v>0</v>
      </c>
      <c r="L39" s="77" t="s">
        <v>324</v>
      </c>
    </row>
    <row r="40" spans="1:12" x14ac:dyDescent="0.25">
      <c r="A40" s="77" t="s">
        <v>319</v>
      </c>
      <c r="B40" s="77" t="s">
        <v>392</v>
      </c>
      <c r="C40" s="77" t="s">
        <v>351</v>
      </c>
      <c r="D40" s="78">
        <v>4731523</v>
      </c>
      <c r="E40" s="78">
        <v>0</v>
      </c>
      <c r="F40" s="78">
        <v>-45</v>
      </c>
      <c r="G40" s="78">
        <v>4731478</v>
      </c>
      <c r="H40" s="78">
        <v>0</v>
      </c>
      <c r="I40" s="78">
        <v>4731478</v>
      </c>
      <c r="J40" s="79">
        <v>100</v>
      </c>
      <c r="K40" s="78">
        <v>0</v>
      </c>
      <c r="L40" s="77" t="s">
        <v>324</v>
      </c>
    </row>
    <row r="41" spans="1:12" x14ac:dyDescent="0.25">
      <c r="A41" s="77" t="s">
        <v>319</v>
      </c>
      <c r="B41" s="77" t="s">
        <v>393</v>
      </c>
      <c r="C41" s="77" t="s">
        <v>353</v>
      </c>
      <c r="D41" s="78">
        <v>45</v>
      </c>
      <c r="E41" s="78">
        <v>0</v>
      </c>
      <c r="F41" s="78">
        <v>-45</v>
      </c>
      <c r="G41" s="78">
        <v>0</v>
      </c>
      <c r="H41" s="78">
        <v>0</v>
      </c>
      <c r="I41" s="78">
        <v>0</v>
      </c>
      <c r="J41" s="79">
        <v>0</v>
      </c>
      <c r="K41" s="78">
        <v>0</v>
      </c>
      <c r="L41" s="77" t="s">
        <v>324</v>
      </c>
    </row>
    <row r="42" spans="1:12" x14ac:dyDescent="0.25">
      <c r="A42" s="77" t="s">
        <v>319</v>
      </c>
      <c r="B42" s="77" t="s">
        <v>394</v>
      </c>
      <c r="C42" s="77" t="s">
        <v>355</v>
      </c>
      <c r="D42" s="78">
        <v>45</v>
      </c>
      <c r="E42" s="78">
        <v>0</v>
      </c>
      <c r="F42" s="78">
        <v>-45</v>
      </c>
      <c r="G42" s="78">
        <v>0</v>
      </c>
      <c r="H42" s="78">
        <v>0</v>
      </c>
      <c r="I42" s="78">
        <v>0</v>
      </c>
      <c r="J42" s="79">
        <v>0</v>
      </c>
      <c r="K42" s="78">
        <v>0</v>
      </c>
      <c r="L42" s="77" t="s">
        <v>324</v>
      </c>
    </row>
    <row r="43" spans="1:12" x14ac:dyDescent="0.25">
      <c r="A43" s="77" t="s">
        <v>319</v>
      </c>
      <c r="B43" s="77" t="s">
        <v>395</v>
      </c>
      <c r="C43" s="77" t="s">
        <v>361</v>
      </c>
      <c r="D43" s="78">
        <v>4731478</v>
      </c>
      <c r="E43" s="78">
        <v>0</v>
      </c>
      <c r="F43" s="78">
        <v>0</v>
      </c>
      <c r="G43" s="78">
        <v>4731478</v>
      </c>
      <c r="H43" s="78">
        <v>0</v>
      </c>
      <c r="I43" s="78">
        <v>4731478</v>
      </c>
      <c r="J43" s="79">
        <v>100</v>
      </c>
      <c r="K43" s="78">
        <v>0</v>
      </c>
      <c r="L43" s="77" t="s">
        <v>324</v>
      </c>
    </row>
    <row r="44" spans="1:12" x14ac:dyDescent="0.25">
      <c r="A44" s="77" t="s">
        <v>319</v>
      </c>
      <c r="B44" s="77" t="s">
        <v>396</v>
      </c>
      <c r="C44" s="77" t="s">
        <v>363</v>
      </c>
      <c r="D44" s="78">
        <v>4731478</v>
      </c>
      <c r="E44" s="78">
        <v>0</v>
      </c>
      <c r="F44" s="78">
        <v>0</v>
      </c>
      <c r="G44" s="78">
        <v>4731478</v>
      </c>
      <c r="H44" s="78">
        <v>0</v>
      </c>
      <c r="I44" s="78">
        <v>4731478</v>
      </c>
      <c r="J44" s="79">
        <v>100</v>
      </c>
      <c r="K44" s="78">
        <v>0</v>
      </c>
      <c r="L44" s="77" t="s">
        <v>324</v>
      </c>
    </row>
    <row r="45" spans="1:12" x14ac:dyDescent="0.25">
      <c r="A45" s="77" t="s">
        <v>319</v>
      </c>
      <c r="B45" s="77" t="s">
        <v>397</v>
      </c>
      <c r="C45" s="77" t="s">
        <v>398</v>
      </c>
      <c r="D45" s="78">
        <v>1540878598</v>
      </c>
      <c r="E45" s="78">
        <v>0</v>
      </c>
      <c r="F45" s="78">
        <v>-63941168</v>
      </c>
      <c r="G45" s="78">
        <v>1476937430</v>
      </c>
      <c r="H45" s="78">
        <v>1836187</v>
      </c>
      <c r="I45" s="78">
        <v>792464659</v>
      </c>
      <c r="J45" s="79">
        <v>53.66</v>
      </c>
      <c r="K45" s="78">
        <v>684472771</v>
      </c>
      <c r="L45" s="77" t="s">
        <v>324</v>
      </c>
    </row>
    <row r="46" spans="1:12" x14ac:dyDescent="0.25">
      <c r="A46" s="77" t="s">
        <v>319</v>
      </c>
      <c r="B46" s="77" t="s">
        <v>399</v>
      </c>
      <c r="C46" s="77" t="s">
        <v>400</v>
      </c>
      <c r="D46" s="78">
        <v>1540878598</v>
      </c>
      <c r="E46" s="78">
        <v>0</v>
      </c>
      <c r="F46" s="78">
        <v>-63941168</v>
      </c>
      <c r="G46" s="78">
        <v>1476937430</v>
      </c>
      <c r="H46" s="78">
        <v>1836187</v>
      </c>
      <c r="I46" s="78">
        <v>792464659</v>
      </c>
      <c r="J46" s="79">
        <v>53.66</v>
      </c>
      <c r="K46" s="78">
        <v>684472771</v>
      </c>
      <c r="L46" s="77" t="s">
        <v>324</v>
      </c>
    </row>
    <row r="47" spans="1:12" x14ac:dyDescent="0.25">
      <c r="A47" s="77" t="s">
        <v>319</v>
      </c>
      <c r="B47" s="77" t="s">
        <v>401</v>
      </c>
      <c r="C47" s="77" t="s">
        <v>402</v>
      </c>
      <c r="D47" s="78">
        <v>82052467</v>
      </c>
      <c r="E47" s="78">
        <v>0</v>
      </c>
      <c r="F47" s="78">
        <v>0</v>
      </c>
      <c r="G47" s="78">
        <v>82052467</v>
      </c>
      <c r="H47" s="78">
        <v>1836187</v>
      </c>
      <c r="I47" s="78">
        <v>21766130</v>
      </c>
      <c r="J47" s="79">
        <v>26.53</v>
      </c>
      <c r="K47" s="78">
        <v>60286337</v>
      </c>
      <c r="L47" s="77" t="s">
        <v>324</v>
      </c>
    </row>
    <row r="48" spans="1:12" x14ac:dyDescent="0.25">
      <c r="A48" s="77" t="s">
        <v>319</v>
      </c>
      <c r="B48" s="77" t="s">
        <v>403</v>
      </c>
      <c r="C48" s="77" t="s">
        <v>404</v>
      </c>
      <c r="D48" s="78">
        <v>14840864</v>
      </c>
      <c r="E48" s="78">
        <v>0</v>
      </c>
      <c r="F48" s="78">
        <v>0</v>
      </c>
      <c r="G48" s="78">
        <v>14840864</v>
      </c>
      <c r="H48" s="78">
        <v>0</v>
      </c>
      <c r="I48" s="78">
        <v>5946990</v>
      </c>
      <c r="J48" s="79">
        <v>40.07</v>
      </c>
      <c r="K48" s="78">
        <v>8893874</v>
      </c>
      <c r="L48" s="77" t="s">
        <v>324</v>
      </c>
    </row>
    <row r="49" spans="1:12" x14ac:dyDescent="0.25">
      <c r="A49" s="77" t="s">
        <v>319</v>
      </c>
      <c r="B49" s="77" t="s">
        <v>405</v>
      </c>
      <c r="C49" s="77" t="s">
        <v>406</v>
      </c>
      <c r="D49" s="78">
        <v>9296000</v>
      </c>
      <c r="E49" s="78">
        <v>0</v>
      </c>
      <c r="F49" s="78">
        <v>0</v>
      </c>
      <c r="G49" s="78">
        <v>9296000</v>
      </c>
      <c r="H49" s="78">
        <v>0</v>
      </c>
      <c r="I49" s="78">
        <v>4845000</v>
      </c>
      <c r="J49" s="79">
        <v>52.12</v>
      </c>
      <c r="K49" s="78">
        <v>4451000</v>
      </c>
      <c r="L49" s="77" t="s">
        <v>324</v>
      </c>
    </row>
    <row r="50" spans="1:12" x14ac:dyDescent="0.25">
      <c r="A50" s="77" t="s">
        <v>319</v>
      </c>
      <c r="B50" s="77" t="s">
        <v>407</v>
      </c>
      <c r="C50" s="77" t="s">
        <v>408</v>
      </c>
      <c r="D50" s="78">
        <v>3965000</v>
      </c>
      <c r="E50" s="78">
        <v>0</v>
      </c>
      <c r="F50" s="78">
        <v>0</v>
      </c>
      <c r="G50" s="78">
        <v>3965000</v>
      </c>
      <c r="H50" s="78">
        <v>0</v>
      </c>
      <c r="I50" s="78">
        <v>0</v>
      </c>
      <c r="J50" s="79">
        <v>0</v>
      </c>
      <c r="K50" s="78">
        <v>3965000</v>
      </c>
      <c r="L50" s="77" t="s">
        <v>324</v>
      </c>
    </row>
    <row r="51" spans="1:12" x14ac:dyDescent="0.25">
      <c r="A51" s="77" t="s">
        <v>319</v>
      </c>
      <c r="B51" s="77" t="s">
        <v>409</v>
      </c>
      <c r="C51" s="77" t="s">
        <v>410</v>
      </c>
      <c r="D51" s="78">
        <v>4845000</v>
      </c>
      <c r="E51" s="78">
        <v>0</v>
      </c>
      <c r="F51" s="78">
        <v>0</v>
      </c>
      <c r="G51" s="78">
        <v>4845000</v>
      </c>
      <c r="H51" s="78">
        <v>0</v>
      </c>
      <c r="I51" s="78">
        <v>4845000</v>
      </c>
      <c r="J51" s="79">
        <v>100</v>
      </c>
      <c r="K51" s="78">
        <v>0</v>
      </c>
      <c r="L51" s="77" t="s">
        <v>324</v>
      </c>
    </row>
    <row r="52" spans="1:12" x14ac:dyDescent="0.25">
      <c r="A52" s="77" t="s">
        <v>319</v>
      </c>
      <c r="B52" s="77" t="s">
        <v>411</v>
      </c>
      <c r="C52" s="77" t="s">
        <v>412</v>
      </c>
      <c r="D52" s="78">
        <v>486000</v>
      </c>
      <c r="E52" s="78">
        <v>0</v>
      </c>
      <c r="F52" s="78">
        <v>0</v>
      </c>
      <c r="G52" s="78">
        <v>486000</v>
      </c>
      <c r="H52" s="78">
        <v>0</v>
      </c>
      <c r="I52" s="78">
        <v>0</v>
      </c>
      <c r="J52" s="79">
        <v>0</v>
      </c>
      <c r="K52" s="78">
        <v>486000</v>
      </c>
      <c r="L52" s="77" t="s">
        <v>324</v>
      </c>
    </row>
    <row r="53" spans="1:12" x14ac:dyDescent="0.25">
      <c r="A53" s="77" t="s">
        <v>319</v>
      </c>
      <c r="B53" s="77" t="s">
        <v>413</v>
      </c>
      <c r="C53" s="77" t="s">
        <v>414</v>
      </c>
      <c r="D53" s="78">
        <v>5544864</v>
      </c>
      <c r="E53" s="78">
        <v>0</v>
      </c>
      <c r="F53" s="78">
        <v>0</v>
      </c>
      <c r="G53" s="78">
        <v>5544864</v>
      </c>
      <c r="H53" s="78">
        <v>0</v>
      </c>
      <c r="I53" s="78">
        <v>1101990</v>
      </c>
      <c r="J53" s="79">
        <v>19.87</v>
      </c>
      <c r="K53" s="78">
        <v>4442874</v>
      </c>
      <c r="L53" s="77" t="s">
        <v>324</v>
      </c>
    </row>
    <row r="54" spans="1:12" x14ac:dyDescent="0.25">
      <c r="A54" s="77" t="s">
        <v>319</v>
      </c>
      <c r="B54" s="77" t="s">
        <v>415</v>
      </c>
      <c r="C54" s="77" t="s">
        <v>416</v>
      </c>
      <c r="D54" s="78">
        <v>1615000</v>
      </c>
      <c r="E54" s="78">
        <v>0</v>
      </c>
      <c r="F54" s="78">
        <v>0</v>
      </c>
      <c r="G54" s="78">
        <v>1615000</v>
      </c>
      <c r="H54" s="78">
        <v>0</v>
      </c>
      <c r="I54" s="78">
        <v>0</v>
      </c>
      <c r="J54" s="79">
        <v>0</v>
      </c>
      <c r="K54" s="78">
        <v>1615000</v>
      </c>
      <c r="L54" s="77" t="s">
        <v>324</v>
      </c>
    </row>
    <row r="55" spans="1:12" x14ac:dyDescent="0.25">
      <c r="A55" s="77" t="s">
        <v>319</v>
      </c>
      <c r="B55" s="77" t="s">
        <v>417</v>
      </c>
      <c r="C55" s="77" t="s">
        <v>418</v>
      </c>
      <c r="D55" s="78">
        <v>1469000</v>
      </c>
      <c r="E55" s="78">
        <v>0</v>
      </c>
      <c r="F55" s="78">
        <v>0</v>
      </c>
      <c r="G55" s="78">
        <v>1469000</v>
      </c>
      <c r="H55" s="78">
        <v>0</v>
      </c>
      <c r="I55" s="78">
        <v>1101990</v>
      </c>
      <c r="J55" s="79">
        <v>75.02</v>
      </c>
      <c r="K55" s="78">
        <v>367010</v>
      </c>
      <c r="L55" s="77" t="s">
        <v>324</v>
      </c>
    </row>
    <row r="56" spans="1:12" x14ac:dyDescent="0.25">
      <c r="A56" s="77" t="s">
        <v>319</v>
      </c>
      <c r="B56" s="77" t="s">
        <v>419</v>
      </c>
      <c r="C56" s="77" t="s">
        <v>420</v>
      </c>
      <c r="D56" s="78">
        <v>2460864</v>
      </c>
      <c r="E56" s="78">
        <v>0</v>
      </c>
      <c r="F56" s="78">
        <v>0</v>
      </c>
      <c r="G56" s="78">
        <v>2460864</v>
      </c>
      <c r="H56" s="78">
        <v>0</v>
      </c>
      <c r="I56" s="78">
        <v>0</v>
      </c>
      <c r="J56" s="79">
        <v>0</v>
      </c>
      <c r="K56" s="78">
        <v>2460864</v>
      </c>
      <c r="L56" s="77" t="s">
        <v>324</v>
      </c>
    </row>
    <row r="57" spans="1:12" x14ac:dyDescent="0.25">
      <c r="A57" s="77" t="s">
        <v>319</v>
      </c>
      <c r="B57" s="77" t="s">
        <v>421</v>
      </c>
      <c r="C57" s="77" t="s">
        <v>422</v>
      </c>
      <c r="D57" s="78">
        <v>67211590</v>
      </c>
      <c r="E57" s="78">
        <v>0</v>
      </c>
      <c r="F57" s="78">
        <v>0</v>
      </c>
      <c r="G57" s="78">
        <v>67211590</v>
      </c>
      <c r="H57" s="78">
        <v>1836187</v>
      </c>
      <c r="I57" s="78">
        <v>15819140</v>
      </c>
      <c r="J57" s="79">
        <v>23.54</v>
      </c>
      <c r="K57" s="78">
        <v>51392450</v>
      </c>
      <c r="L57" s="77" t="s">
        <v>324</v>
      </c>
    </row>
    <row r="58" spans="1:12" x14ac:dyDescent="0.25">
      <c r="A58" s="77" t="s">
        <v>319</v>
      </c>
      <c r="B58" s="77" t="s">
        <v>423</v>
      </c>
      <c r="C58" s="77" t="s">
        <v>424</v>
      </c>
      <c r="D58" s="78">
        <v>24320486</v>
      </c>
      <c r="E58" s="78">
        <v>0</v>
      </c>
      <c r="F58" s="78">
        <v>0</v>
      </c>
      <c r="G58" s="78">
        <v>24320486</v>
      </c>
      <c r="H58" s="78">
        <v>1836187</v>
      </c>
      <c r="I58" s="78">
        <v>15819140</v>
      </c>
      <c r="J58" s="79">
        <v>65.040000000000006</v>
      </c>
      <c r="K58" s="78">
        <v>8501346</v>
      </c>
      <c r="L58" s="77" t="s">
        <v>324</v>
      </c>
    </row>
    <row r="59" spans="1:12" x14ac:dyDescent="0.25">
      <c r="A59" s="77" t="s">
        <v>319</v>
      </c>
      <c r="B59" s="77" t="s">
        <v>425</v>
      </c>
      <c r="C59" s="77" t="s">
        <v>426</v>
      </c>
      <c r="D59" s="78">
        <v>14926170</v>
      </c>
      <c r="E59" s="78">
        <v>0</v>
      </c>
      <c r="F59" s="78">
        <v>0</v>
      </c>
      <c r="G59" s="78">
        <v>14926170</v>
      </c>
      <c r="H59" s="78">
        <v>1593949</v>
      </c>
      <c r="I59" s="78">
        <v>14926170</v>
      </c>
      <c r="J59" s="79">
        <v>100</v>
      </c>
      <c r="K59" s="78">
        <v>0</v>
      </c>
      <c r="L59" s="77" t="s">
        <v>324</v>
      </c>
    </row>
    <row r="60" spans="1:12" x14ac:dyDescent="0.25">
      <c r="A60" s="77" t="s">
        <v>319</v>
      </c>
      <c r="B60" s="77" t="s">
        <v>427</v>
      </c>
      <c r="C60" s="77" t="s">
        <v>428</v>
      </c>
      <c r="D60" s="78">
        <v>6447534</v>
      </c>
      <c r="E60" s="78">
        <v>0</v>
      </c>
      <c r="F60" s="78">
        <v>0</v>
      </c>
      <c r="G60" s="78">
        <v>6447534</v>
      </c>
      <c r="H60" s="78">
        <v>242238</v>
      </c>
      <c r="I60" s="78">
        <v>892970</v>
      </c>
      <c r="J60" s="79">
        <v>13.85</v>
      </c>
      <c r="K60" s="78">
        <v>5554564</v>
      </c>
      <c r="L60" s="77" t="s">
        <v>324</v>
      </c>
    </row>
    <row r="61" spans="1:12" x14ac:dyDescent="0.25">
      <c r="A61" s="77" t="s">
        <v>319</v>
      </c>
      <c r="B61" s="77" t="s">
        <v>429</v>
      </c>
      <c r="C61" s="77" t="s">
        <v>430</v>
      </c>
      <c r="D61" s="78">
        <v>2946782</v>
      </c>
      <c r="E61" s="78">
        <v>0</v>
      </c>
      <c r="F61" s="78">
        <v>0</v>
      </c>
      <c r="G61" s="78">
        <v>2946782</v>
      </c>
      <c r="H61" s="78">
        <v>0</v>
      </c>
      <c r="I61" s="78">
        <v>0</v>
      </c>
      <c r="J61" s="79">
        <v>0</v>
      </c>
      <c r="K61" s="78">
        <v>2946782</v>
      </c>
      <c r="L61" s="77" t="s">
        <v>324</v>
      </c>
    </row>
    <row r="62" spans="1:12" x14ac:dyDescent="0.25">
      <c r="A62" s="77" t="s">
        <v>319</v>
      </c>
      <c r="B62" s="77" t="s">
        <v>431</v>
      </c>
      <c r="C62" s="77" t="s">
        <v>432</v>
      </c>
      <c r="D62" s="78">
        <v>249312</v>
      </c>
      <c r="E62" s="78">
        <v>0</v>
      </c>
      <c r="F62" s="78">
        <v>0</v>
      </c>
      <c r="G62" s="78">
        <v>249312</v>
      </c>
      <c r="H62" s="78">
        <v>0</v>
      </c>
      <c r="I62" s="78">
        <v>0</v>
      </c>
      <c r="J62" s="79">
        <v>0</v>
      </c>
      <c r="K62" s="78">
        <v>249312</v>
      </c>
      <c r="L62" s="77" t="s">
        <v>324</v>
      </c>
    </row>
    <row r="63" spans="1:12" x14ac:dyDescent="0.25">
      <c r="A63" s="77" t="s">
        <v>319</v>
      </c>
      <c r="B63" s="77" t="s">
        <v>433</v>
      </c>
      <c r="C63" s="77" t="s">
        <v>434</v>
      </c>
      <c r="D63" s="78">
        <v>249312</v>
      </c>
      <c r="E63" s="78">
        <v>0</v>
      </c>
      <c r="F63" s="78">
        <v>0</v>
      </c>
      <c r="G63" s="78">
        <v>249312</v>
      </c>
      <c r="H63" s="78">
        <v>0</v>
      </c>
      <c r="I63" s="78">
        <v>0</v>
      </c>
      <c r="J63" s="79">
        <v>0</v>
      </c>
      <c r="K63" s="78">
        <v>249312</v>
      </c>
      <c r="L63" s="77" t="s">
        <v>324</v>
      </c>
    </row>
    <row r="64" spans="1:12" x14ac:dyDescent="0.25">
      <c r="A64" s="77" t="s">
        <v>319</v>
      </c>
      <c r="B64" s="77" t="s">
        <v>435</v>
      </c>
      <c r="C64" s="77" t="s">
        <v>436</v>
      </c>
      <c r="D64" s="78">
        <v>15771664</v>
      </c>
      <c r="E64" s="78">
        <v>0</v>
      </c>
      <c r="F64" s="78">
        <v>0</v>
      </c>
      <c r="G64" s="78">
        <v>15771664</v>
      </c>
      <c r="H64" s="78">
        <v>0</v>
      </c>
      <c r="I64" s="78">
        <v>0</v>
      </c>
      <c r="J64" s="79">
        <v>0</v>
      </c>
      <c r="K64" s="78">
        <v>15771664</v>
      </c>
      <c r="L64" s="77" t="s">
        <v>324</v>
      </c>
    </row>
    <row r="65" spans="1:12" x14ac:dyDescent="0.25">
      <c r="A65" s="77" t="s">
        <v>319</v>
      </c>
      <c r="B65" s="77" t="s">
        <v>437</v>
      </c>
      <c r="C65" s="77" t="s">
        <v>438</v>
      </c>
      <c r="D65" s="78">
        <v>9930000</v>
      </c>
      <c r="E65" s="78">
        <v>0</v>
      </c>
      <c r="F65" s="78">
        <v>0</v>
      </c>
      <c r="G65" s="78">
        <v>9930000</v>
      </c>
      <c r="H65" s="78">
        <v>0</v>
      </c>
      <c r="I65" s="78">
        <v>0</v>
      </c>
      <c r="J65" s="79">
        <v>0</v>
      </c>
      <c r="K65" s="78">
        <v>9930000</v>
      </c>
      <c r="L65" s="77" t="s">
        <v>324</v>
      </c>
    </row>
    <row r="66" spans="1:12" x14ac:dyDescent="0.25">
      <c r="A66" s="77" t="s">
        <v>319</v>
      </c>
      <c r="B66" s="77" t="s">
        <v>439</v>
      </c>
      <c r="C66" s="77" t="s">
        <v>440</v>
      </c>
      <c r="D66" s="78">
        <v>2545000</v>
      </c>
      <c r="E66" s="78">
        <v>0</v>
      </c>
      <c r="F66" s="78">
        <v>0</v>
      </c>
      <c r="G66" s="78">
        <v>2545000</v>
      </c>
      <c r="H66" s="78">
        <v>0</v>
      </c>
      <c r="I66" s="78">
        <v>0</v>
      </c>
      <c r="J66" s="79">
        <v>0</v>
      </c>
      <c r="K66" s="78">
        <v>2545000</v>
      </c>
      <c r="L66" s="77" t="s">
        <v>324</v>
      </c>
    </row>
    <row r="67" spans="1:12" x14ac:dyDescent="0.25">
      <c r="A67" s="77" t="s">
        <v>319</v>
      </c>
      <c r="B67" s="77" t="s">
        <v>441</v>
      </c>
      <c r="C67" s="77" t="s">
        <v>442</v>
      </c>
      <c r="D67" s="78">
        <v>1967000</v>
      </c>
      <c r="E67" s="78">
        <v>0</v>
      </c>
      <c r="F67" s="78">
        <v>0</v>
      </c>
      <c r="G67" s="78">
        <v>1967000</v>
      </c>
      <c r="H67" s="78">
        <v>0</v>
      </c>
      <c r="I67" s="78">
        <v>0</v>
      </c>
      <c r="J67" s="79">
        <v>0</v>
      </c>
      <c r="K67" s="78">
        <v>1967000</v>
      </c>
      <c r="L67" s="77" t="s">
        <v>324</v>
      </c>
    </row>
    <row r="68" spans="1:12" x14ac:dyDescent="0.25">
      <c r="A68" s="77" t="s">
        <v>319</v>
      </c>
      <c r="B68" s="77" t="s">
        <v>443</v>
      </c>
      <c r="C68" s="77" t="s">
        <v>444</v>
      </c>
      <c r="D68" s="78">
        <v>1329664</v>
      </c>
      <c r="E68" s="78">
        <v>0</v>
      </c>
      <c r="F68" s="78">
        <v>0</v>
      </c>
      <c r="G68" s="78">
        <v>1329664</v>
      </c>
      <c r="H68" s="78">
        <v>0</v>
      </c>
      <c r="I68" s="78">
        <v>0</v>
      </c>
      <c r="J68" s="79">
        <v>0</v>
      </c>
      <c r="K68" s="78">
        <v>1329664</v>
      </c>
      <c r="L68" s="77" t="s">
        <v>324</v>
      </c>
    </row>
    <row r="69" spans="1:12" x14ac:dyDescent="0.25">
      <c r="A69" s="77" t="s">
        <v>319</v>
      </c>
      <c r="B69" s="77" t="s">
        <v>445</v>
      </c>
      <c r="C69" s="77" t="s">
        <v>446</v>
      </c>
      <c r="D69" s="78">
        <v>26870128</v>
      </c>
      <c r="E69" s="78">
        <v>0</v>
      </c>
      <c r="F69" s="78">
        <v>0</v>
      </c>
      <c r="G69" s="78">
        <v>26870128</v>
      </c>
      <c r="H69" s="78">
        <v>0</v>
      </c>
      <c r="I69" s="78">
        <v>0</v>
      </c>
      <c r="J69" s="79">
        <v>0</v>
      </c>
      <c r="K69" s="78">
        <v>26870128</v>
      </c>
      <c r="L69" s="77" t="s">
        <v>324</v>
      </c>
    </row>
    <row r="70" spans="1:12" x14ac:dyDescent="0.25">
      <c r="A70" s="77" t="s">
        <v>319</v>
      </c>
      <c r="B70" s="77" t="s">
        <v>447</v>
      </c>
      <c r="C70" s="77" t="s">
        <v>448</v>
      </c>
      <c r="D70" s="78">
        <v>80000</v>
      </c>
      <c r="E70" s="78">
        <v>0</v>
      </c>
      <c r="F70" s="78">
        <v>0</v>
      </c>
      <c r="G70" s="78">
        <v>80000</v>
      </c>
      <c r="H70" s="78">
        <v>0</v>
      </c>
      <c r="I70" s="78">
        <v>0</v>
      </c>
      <c r="J70" s="79">
        <v>0</v>
      </c>
      <c r="K70" s="78">
        <v>80000</v>
      </c>
      <c r="L70" s="77" t="s">
        <v>324</v>
      </c>
    </row>
    <row r="71" spans="1:12" x14ac:dyDescent="0.25">
      <c r="A71" s="77" t="s">
        <v>319</v>
      </c>
      <c r="B71" s="77" t="s">
        <v>449</v>
      </c>
      <c r="C71" s="77" t="s">
        <v>450</v>
      </c>
      <c r="D71" s="78">
        <v>26790128</v>
      </c>
      <c r="E71" s="78">
        <v>0</v>
      </c>
      <c r="F71" s="78">
        <v>0</v>
      </c>
      <c r="G71" s="78">
        <v>26790128</v>
      </c>
      <c r="H71" s="78">
        <v>0</v>
      </c>
      <c r="I71" s="78">
        <v>0</v>
      </c>
      <c r="J71" s="79">
        <v>0</v>
      </c>
      <c r="K71" s="78">
        <v>26790128</v>
      </c>
      <c r="L71" s="77" t="s">
        <v>324</v>
      </c>
    </row>
    <row r="72" spans="1:12" x14ac:dyDescent="0.25">
      <c r="A72" s="77" t="s">
        <v>319</v>
      </c>
      <c r="B72" s="77" t="s">
        <v>451</v>
      </c>
      <c r="C72" s="77" t="s">
        <v>452</v>
      </c>
      <c r="D72" s="78">
        <v>13</v>
      </c>
      <c r="E72" s="78">
        <v>0</v>
      </c>
      <c r="F72" s="78">
        <v>0</v>
      </c>
      <c r="G72" s="78">
        <v>13</v>
      </c>
      <c r="H72" s="78">
        <v>0</v>
      </c>
      <c r="I72" s="78">
        <v>0</v>
      </c>
      <c r="J72" s="79">
        <v>0</v>
      </c>
      <c r="K72" s="78">
        <v>13</v>
      </c>
      <c r="L72" s="77" t="s">
        <v>324</v>
      </c>
    </row>
    <row r="73" spans="1:12" x14ac:dyDescent="0.25">
      <c r="A73" s="77" t="s">
        <v>319</v>
      </c>
      <c r="B73" s="77" t="s">
        <v>453</v>
      </c>
      <c r="C73" s="77" t="s">
        <v>454</v>
      </c>
      <c r="D73" s="78">
        <v>1</v>
      </c>
      <c r="E73" s="78">
        <v>0</v>
      </c>
      <c r="F73" s="78">
        <v>0</v>
      </c>
      <c r="G73" s="78">
        <v>1</v>
      </c>
      <c r="H73" s="78">
        <v>0</v>
      </c>
      <c r="I73" s="78">
        <v>0</v>
      </c>
      <c r="J73" s="79">
        <v>0</v>
      </c>
      <c r="K73" s="78">
        <v>1</v>
      </c>
      <c r="L73" s="77" t="s">
        <v>324</v>
      </c>
    </row>
    <row r="74" spans="1:12" x14ac:dyDescent="0.25">
      <c r="A74" s="77" t="s">
        <v>319</v>
      </c>
      <c r="B74" s="77" t="s">
        <v>455</v>
      </c>
      <c r="C74" s="77" t="s">
        <v>456</v>
      </c>
      <c r="D74" s="78">
        <v>1</v>
      </c>
      <c r="E74" s="78">
        <v>0</v>
      </c>
      <c r="F74" s="78">
        <v>0</v>
      </c>
      <c r="G74" s="78">
        <v>1</v>
      </c>
      <c r="H74" s="78">
        <v>0</v>
      </c>
      <c r="I74" s="78">
        <v>0</v>
      </c>
      <c r="J74" s="79">
        <v>0</v>
      </c>
      <c r="K74" s="78">
        <v>1</v>
      </c>
      <c r="L74" s="77" t="s">
        <v>324</v>
      </c>
    </row>
    <row r="75" spans="1:12" x14ac:dyDescent="0.25">
      <c r="A75" s="77" t="s">
        <v>319</v>
      </c>
      <c r="B75" s="77" t="s">
        <v>457</v>
      </c>
      <c r="C75" s="77" t="s">
        <v>458</v>
      </c>
      <c r="D75" s="78">
        <v>12</v>
      </c>
      <c r="E75" s="78">
        <v>0</v>
      </c>
      <c r="F75" s="78">
        <v>0</v>
      </c>
      <c r="G75" s="78">
        <v>12</v>
      </c>
      <c r="H75" s="78">
        <v>0</v>
      </c>
      <c r="I75" s="78">
        <v>0</v>
      </c>
      <c r="J75" s="79">
        <v>0</v>
      </c>
      <c r="K75" s="78">
        <v>12</v>
      </c>
      <c r="L75" s="77" t="s">
        <v>324</v>
      </c>
    </row>
    <row r="76" spans="1:12" x14ac:dyDescent="0.25">
      <c r="A76" s="77" t="s">
        <v>319</v>
      </c>
      <c r="B76" s="77" t="s">
        <v>459</v>
      </c>
      <c r="C76" s="77" t="s">
        <v>460</v>
      </c>
      <c r="D76" s="78">
        <v>12</v>
      </c>
      <c r="E76" s="78">
        <v>0</v>
      </c>
      <c r="F76" s="78">
        <v>0</v>
      </c>
      <c r="G76" s="78">
        <v>12</v>
      </c>
      <c r="H76" s="78">
        <v>0</v>
      </c>
      <c r="I76" s="78">
        <v>0</v>
      </c>
      <c r="J76" s="79">
        <v>0</v>
      </c>
      <c r="K76" s="78">
        <v>12</v>
      </c>
      <c r="L76" s="77" t="s">
        <v>324</v>
      </c>
    </row>
    <row r="77" spans="1:12" x14ac:dyDescent="0.25">
      <c r="A77" s="77" t="s">
        <v>319</v>
      </c>
      <c r="B77" s="77" t="s">
        <v>461</v>
      </c>
      <c r="C77" s="77" t="s">
        <v>462</v>
      </c>
      <c r="D77" s="78">
        <v>1458826131</v>
      </c>
      <c r="E77" s="78">
        <v>0</v>
      </c>
      <c r="F77" s="78">
        <v>-63941168</v>
      </c>
      <c r="G77" s="78">
        <v>1394884963</v>
      </c>
      <c r="H77" s="78">
        <v>0</v>
      </c>
      <c r="I77" s="78">
        <v>770698529</v>
      </c>
      <c r="J77" s="79">
        <v>55.25</v>
      </c>
      <c r="K77" s="78">
        <v>624186434</v>
      </c>
      <c r="L77" s="77" t="s">
        <v>324</v>
      </c>
    </row>
    <row r="78" spans="1:12" x14ac:dyDescent="0.25">
      <c r="A78" s="77" t="s">
        <v>319</v>
      </c>
      <c r="B78" s="77" t="s">
        <v>463</v>
      </c>
      <c r="C78" s="77" t="s">
        <v>464</v>
      </c>
      <c r="D78" s="78">
        <v>14939320</v>
      </c>
      <c r="E78" s="78">
        <v>0</v>
      </c>
      <c r="F78" s="78">
        <v>0</v>
      </c>
      <c r="G78" s="78">
        <v>14939320</v>
      </c>
      <c r="H78" s="78">
        <v>0</v>
      </c>
      <c r="I78" s="78">
        <v>0</v>
      </c>
      <c r="J78" s="79">
        <v>0</v>
      </c>
      <c r="K78" s="78">
        <v>14939320</v>
      </c>
      <c r="L78" s="77" t="s">
        <v>324</v>
      </c>
    </row>
    <row r="79" spans="1:12" x14ac:dyDescent="0.25">
      <c r="A79" s="77" t="s">
        <v>319</v>
      </c>
      <c r="B79" s="77" t="s">
        <v>465</v>
      </c>
      <c r="C79" s="77" t="s">
        <v>466</v>
      </c>
      <c r="D79" s="78">
        <v>14939320</v>
      </c>
      <c r="E79" s="78">
        <v>0</v>
      </c>
      <c r="F79" s="78">
        <v>0</v>
      </c>
      <c r="G79" s="78">
        <v>14939320</v>
      </c>
      <c r="H79" s="78">
        <v>0</v>
      </c>
      <c r="I79" s="78">
        <v>0</v>
      </c>
      <c r="J79" s="79">
        <v>0</v>
      </c>
      <c r="K79" s="78">
        <v>14939320</v>
      </c>
      <c r="L79" s="77" t="s">
        <v>324</v>
      </c>
    </row>
    <row r="80" spans="1:12" x14ac:dyDescent="0.25">
      <c r="A80" s="77" t="s">
        <v>319</v>
      </c>
      <c r="B80" s="77" t="s">
        <v>467</v>
      </c>
      <c r="C80" s="77" t="s">
        <v>468</v>
      </c>
      <c r="D80" s="78">
        <v>14939320</v>
      </c>
      <c r="E80" s="78">
        <v>0</v>
      </c>
      <c r="F80" s="78">
        <v>0</v>
      </c>
      <c r="G80" s="78">
        <v>14939320</v>
      </c>
      <c r="H80" s="78">
        <v>0</v>
      </c>
      <c r="I80" s="78">
        <v>0</v>
      </c>
      <c r="J80" s="79">
        <v>0</v>
      </c>
      <c r="K80" s="78">
        <v>14939320</v>
      </c>
      <c r="L80" s="77" t="s">
        <v>324</v>
      </c>
    </row>
    <row r="81" spans="1:12" x14ac:dyDescent="0.25">
      <c r="A81" s="77" t="s">
        <v>319</v>
      </c>
      <c r="B81" s="77" t="s">
        <v>469</v>
      </c>
      <c r="C81" s="77" t="s">
        <v>470</v>
      </c>
      <c r="D81" s="78">
        <v>42646619</v>
      </c>
      <c r="E81" s="78">
        <v>0</v>
      </c>
      <c r="F81" s="78">
        <v>0</v>
      </c>
      <c r="G81" s="78">
        <v>42646619</v>
      </c>
      <c r="H81" s="78">
        <v>0</v>
      </c>
      <c r="I81" s="78">
        <v>42600413</v>
      </c>
      <c r="J81" s="79">
        <v>99.89</v>
      </c>
      <c r="K81" s="78">
        <v>46206</v>
      </c>
      <c r="L81" s="77" t="s">
        <v>324</v>
      </c>
    </row>
    <row r="82" spans="1:12" x14ac:dyDescent="0.25">
      <c r="A82" s="77" t="s">
        <v>319</v>
      </c>
      <c r="B82" s="77" t="s">
        <v>471</v>
      </c>
      <c r="C82" s="77" t="s">
        <v>472</v>
      </c>
      <c r="D82" s="78">
        <v>91506</v>
      </c>
      <c r="E82" s="78">
        <v>0</v>
      </c>
      <c r="F82" s="78">
        <v>0</v>
      </c>
      <c r="G82" s="78">
        <v>91506</v>
      </c>
      <c r="H82" s="78">
        <v>0</v>
      </c>
      <c r="I82" s="78">
        <v>45300</v>
      </c>
      <c r="J82" s="79">
        <v>49.5</v>
      </c>
      <c r="K82" s="78">
        <v>46206</v>
      </c>
      <c r="L82" s="77" t="s">
        <v>324</v>
      </c>
    </row>
    <row r="83" spans="1:12" x14ac:dyDescent="0.25">
      <c r="A83" s="77" t="s">
        <v>319</v>
      </c>
      <c r="B83" s="77" t="s">
        <v>473</v>
      </c>
      <c r="C83" s="77" t="s">
        <v>474</v>
      </c>
      <c r="D83" s="78">
        <v>91506</v>
      </c>
      <c r="E83" s="78">
        <v>0</v>
      </c>
      <c r="F83" s="78">
        <v>0</v>
      </c>
      <c r="G83" s="78">
        <v>91506</v>
      </c>
      <c r="H83" s="78">
        <v>0</v>
      </c>
      <c r="I83" s="78">
        <v>45300</v>
      </c>
      <c r="J83" s="79">
        <v>49.5</v>
      </c>
      <c r="K83" s="78">
        <v>46206</v>
      </c>
      <c r="L83" s="77" t="s">
        <v>324</v>
      </c>
    </row>
    <row r="84" spans="1:12" x14ac:dyDescent="0.25">
      <c r="A84" s="77" t="s">
        <v>319</v>
      </c>
      <c r="B84" s="77" t="s">
        <v>475</v>
      </c>
      <c r="C84" s="77" t="s">
        <v>476</v>
      </c>
      <c r="D84" s="78">
        <v>91500</v>
      </c>
      <c r="E84" s="78">
        <v>0</v>
      </c>
      <c r="F84" s="78">
        <v>0</v>
      </c>
      <c r="G84" s="78">
        <v>91500</v>
      </c>
      <c r="H84" s="78">
        <v>0</v>
      </c>
      <c r="I84" s="78">
        <v>45300</v>
      </c>
      <c r="J84" s="79">
        <v>49.51</v>
      </c>
      <c r="K84" s="78">
        <v>46200</v>
      </c>
      <c r="L84" s="77" t="s">
        <v>324</v>
      </c>
    </row>
    <row r="85" spans="1:12" x14ac:dyDescent="0.25">
      <c r="A85" s="77" t="s">
        <v>319</v>
      </c>
      <c r="B85" s="77" t="s">
        <v>477</v>
      </c>
      <c r="C85" s="77" t="s">
        <v>478</v>
      </c>
      <c r="D85" s="78">
        <v>91500</v>
      </c>
      <c r="E85" s="78">
        <v>0</v>
      </c>
      <c r="F85" s="78">
        <v>0</v>
      </c>
      <c r="G85" s="78">
        <v>91500</v>
      </c>
      <c r="H85" s="78">
        <v>0</v>
      </c>
      <c r="I85" s="78">
        <v>45300</v>
      </c>
      <c r="J85" s="79">
        <v>49.51</v>
      </c>
      <c r="K85" s="78">
        <v>46200</v>
      </c>
      <c r="L85" s="77" t="s">
        <v>324</v>
      </c>
    </row>
    <row r="86" spans="1:12" x14ac:dyDescent="0.25">
      <c r="A86" s="77" t="s">
        <v>319</v>
      </c>
      <c r="B86" s="77" t="s">
        <v>479</v>
      </c>
      <c r="C86" s="77" t="s">
        <v>480</v>
      </c>
      <c r="D86" s="78">
        <v>6</v>
      </c>
      <c r="E86" s="78">
        <v>0</v>
      </c>
      <c r="F86" s="78">
        <v>0</v>
      </c>
      <c r="G86" s="78">
        <v>6</v>
      </c>
      <c r="H86" s="78">
        <v>0</v>
      </c>
      <c r="I86" s="78">
        <v>0</v>
      </c>
      <c r="J86" s="79">
        <v>0</v>
      </c>
      <c r="K86" s="78">
        <v>6</v>
      </c>
      <c r="L86" s="77" t="s">
        <v>324</v>
      </c>
    </row>
    <row r="87" spans="1:12" x14ac:dyDescent="0.25">
      <c r="A87" s="77" t="s">
        <v>319</v>
      </c>
      <c r="B87" s="77" t="s">
        <v>481</v>
      </c>
      <c r="C87" s="77" t="s">
        <v>482</v>
      </c>
      <c r="D87" s="78">
        <v>6</v>
      </c>
      <c r="E87" s="78">
        <v>0</v>
      </c>
      <c r="F87" s="78">
        <v>0</v>
      </c>
      <c r="G87" s="78">
        <v>6</v>
      </c>
      <c r="H87" s="78">
        <v>0</v>
      </c>
      <c r="I87" s="78">
        <v>0</v>
      </c>
      <c r="J87" s="79">
        <v>0</v>
      </c>
      <c r="K87" s="78">
        <v>6</v>
      </c>
      <c r="L87" s="77" t="s">
        <v>324</v>
      </c>
    </row>
    <row r="88" spans="1:12" x14ac:dyDescent="0.25">
      <c r="A88" s="77" t="s">
        <v>319</v>
      </c>
      <c r="B88" s="77" t="s">
        <v>483</v>
      </c>
      <c r="C88" s="77" t="s">
        <v>484</v>
      </c>
      <c r="D88" s="78">
        <v>42555113</v>
      </c>
      <c r="E88" s="78">
        <v>0</v>
      </c>
      <c r="F88" s="78">
        <v>0</v>
      </c>
      <c r="G88" s="78">
        <v>42555113</v>
      </c>
      <c r="H88" s="78">
        <v>0</v>
      </c>
      <c r="I88" s="78">
        <v>42555113</v>
      </c>
      <c r="J88" s="79">
        <v>100</v>
      </c>
      <c r="K88" s="78">
        <v>0</v>
      </c>
      <c r="L88" s="77" t="s">
        <v>324</v>
      </c>
    </row>
    <row r="89" spans="1:12" x14ac:dyDescent="0.25">
      <c r="A89" s="77" t="s">
        <v>319</v>
      </c>
      <c r="B89" s="77" t="s">
        <v>485</v>
      </c>
      <c r="C89" s="77" t="s">
        <v>486</v>
      </c>
      <c r="D89" s="78">
        <v>42555113</v>
      </c>
      <c r="E89" s="78">
        <v>0</v>
      </c>
      <c r="F89" s="78">
        <v>0</v>
      </c>
      <c r="G89" s="78">
        <v>42555113</v>
      </c>
      <c r="H89" s="78">
        <v>0</v>
      </c>
      <c r="I89" s="78">
        <v>42555113</v>
      </c>
      <c r="J89" s="79">
        <v>100</v>
      </c>
      <c r="K89" s="78">
        <v>0</v>
      </c>
      <c r="L89" s="77" t="s">
        <v>324</v>
      </c>
    </row>
    <row r="90" spans="1:12" x14ac:dyDescent="0.25">
      <c r="A90" s="77" t="s">
        <v>319</v>
      </c>
      <c r="B90" s="77" t="s">
        <v>487</v>
      </c>
      <c r="C90" s="77" t="s">
        <v>488</v>
      </c>
      <c r="D90" s="78">
        <v>1350941238</v>
      </c>
      <c r="E90" s="78">
        <v>0</v>
      </c>
      <c r="F90" s="78">
        <v>-63936666</v>
      </c>
      <c r="G90" s="78">
        <v>1287004572</v>
      </c>
      <c r="H90" s="78">
        <v>0</v>
      </c>
      <c r="I90" s="78">
        <v>715207216</v>
      </c>
      <c r="J90" s="79">
        <v>55.57</v>
      </c>
      <c r="K90" s="78">
        <v>571797356</v>
      </c>
      <c r="L90" s="77" t="s">
        <v>324</v>
      </c>
    </row>
    <row r="91" spans="1:12" x14ac:dyDescent="0.25">
      <c r="A91" s="77" t="s">
        <v>319</v>
      </c>
      <c r="B91" s="77" t="s">
        <v>489</v>
      </c>
      <c r="C91" s="77" t="s">
        <v>490</v>
      </c>
      <c r="D91" s="78">
        <v>280446667</v>
      </c>
      <c r="E91" s="78">
        <v>0</v>
      </c>
      <c r="F91" s="78">
        <v>-63936666</v>
      </c>
      <c r="G91" s="78">
        <v>216510001</v>
      </c>
      <c r="H91" s="78">
        <v>0</v>
      </c>
      <c r="I91" s="78">
        <v>123866667</v>
      </c>
      <c r="J91" s="79">
        <v>57.21</v>
      </c>
      <c r="K91" s="78">
        <v>92643334</v>
      </c>
      <c r="L91" s="77" t="s">
        <v>324</v>
      </c>
    </row>
    <row r="92" spans="1:12" x14ac:dyDescent="0.25">
      <c r="A92" s="77" t="s">
        <v>319</v>
      </c>
      <c r="B92" s="77" t="s">
        <v>491</v>
      </c>
      <c r="C92" s="77" t="s">
        <v>492</v>
      </c>
      <c r="D92" s="78">
        <v>84500000</v>
      </c>
      <c r="E92" s="78">
        <v>0</v>
      </c>
      <c r="F92" s="78">
        <v>0</v>
      </c>
      <c r="G92" s="78">
        <v>84500000</v>
      </c>
      <c r="H92" s="78">
        <v>0</v>
      </c>
      <c r="I92" s="78">
        <v>50700000</v>
      </c>
      <c r="J92" s="79">
        <v>60</v>
      </c>
      <c r="K92" s="78">
        <v>33800000</v>
      </c>
      <c r="L92" s="77" t="s">
        <v>324</v>
      </c>
    </row>
    <row r="93" spans="1:12" x14ac:dyDescent="0.25">
      <c r="A93" s="77" t="s">
        <v>319</v>
      </c>
      <c r="B93" s="77" t="s">
        <v>493</v>
      </c>
      <c r="C93" s="77" t="s">
        <v>494</v>
      </c>
      <c r="D93" s="78">
        <v>195946667</v>
      </c>
      <c r="E93" s="78">
        <v>0</v>
      </c>
      <c r="F93" s="78">
        <v>-63936666</v>
      </c>
      <c r="G93" s="78">
        <v>132010001</v>
      </c>
      <c r="H93" s="78">
        <v>0</v>
      </c>
      <c r="I93" s="78">
        <v>73166667</v>
      </c>
      <c r="J93" s="79">
        <v>55.43</v>
      </c>
      <c r="K93" s="78">
        <v>58843334</v>
      </c>
      <c r="L93" s="77" t="s">
        <v>324</v>
      </c>
    </row>
    <row r="94" spans="1:12" x14ac:dyDescent="0.25">
      <c r="A94" s="77" t="s">
        <v>319</v>
      </c>
      <c r="B94" s="77" t="s">
        <v>495</v>
      </c>
      <c r="C94" s="77" t="s">
        <v>496</v>
      </c>
      <c r="D94" s="78">
        <v>133750001</v>
      </c>
      <c r="E94" s="78">
        <v>0</v>
      </c>
      <c r="F94" s="78">
        <v>0</v>
      </c>
      <c r="G94" s="78">
        <v>133750001</v>
      </c>
      <c r="H94" s="78">
        <v>0</v>
      </c>
      <c r="I94" s="78">
        <v>31183334</v>
      </c>
      <c r="J94" s="79">
        <v>23.31</v>
      </c>
      <c r="K94" s="78">
        <v>102566667</v>
      </c>
      <c r="L94" s="77" t="s">
        <v>324</v>
      </c>
    </row>
    <row r="95" spans="1:12" x14ac:dyDescent="0.25">
      <c r="A95" s="77" t="s">
        <v>319</v>
      </c>
      <c r="B95" s="77" t="s">
        <v>497</v>
      </c>
      <c r="C95" s="77" t="s">
        <v>498</v>
      </c>
      <c r="D95" s="78">
        <v>133750001</v>
      </c>
      <c r="E95" s="78">
        <v>0</v>
      </c>
      <c r="F95" s="78">
        <v>0</v>
      </c>
      <c r="G95" s="78">
        <v>133750001</v>
      </c>
      <c r="H95" s="78">
        <v>0</v>
      </c>
      <c r="I95" s="78">
        <v>31183334</v>
      </c>
      <c r="J95" s="79">
        <v>23.31</v>
      </c>
      <c r="K95" s="78">
        <v>102566667</v>
      </c>
      <c r="L95" s="77" t="s">
        <v>324</v>
      </c>
    </row>
    <row r="96" spans="1:12" x14ac:dyDescent="0.25">
      <c r="A96" s="77" t="s">
        <v>319</v>
      </c>
      <c r="B96" s="77" t="s">
        <v>499</v>
      </c>
      <c r="C96" s="77" t="s">
        <v>500</v>
      </c>
      <c r="D96" s="78">
        <v>49980113</v>
      </c>
      <c r="E96" s="78">
        <v>0</v>
      </c>
      <c r="F96" s="78">
        <v>0</v>
      </c>
      <c r="G96" s="78">
        <v>49980113</v>
      </c>
      <c r="H96" s="78">
        <v>0</v>
      </c>
      <c r="I96" s="78">
        <v>2487950</v>
      </c>
      <c r="J96" s="79">
        <v>4.9800000000000004</v>
      </c>
      <c r="K96" s="78">
        <v>47492163</v>
      </c>
      <c r="L96" s="77" t="s">
        <v>324</v>
      </c>
    </row>
    <row r="97" spans="1:12" x14ac:dyDescent="0.25">
      <c r="A97" s="77" t="s">
        <v>319</v>
      </c>
      <c r="B97" s="77" t="s">
        <v>501</v>
      </c>
      <c r="C97" s="77" t="s">
        <v>502</v>
      </c>
      <c r="D97" s="78">
        <v>12807179</v>
      </c>
      <c r="E97" s="78">
        <v>0</v>
      </c>
      <c r="F97" s="78">
        <v>0</v>
      </c>
      <c r="G97" s="78">
        <v>12807179</v>
      </c>
      <c r="H97" s="78">
        <v>0</v>
      </c>
      <c r="I97" s="78">
        <v>2487950</v>
      </c>
      <c r="J97" s="79">
        <v>19.43</v>
      </c>
      <c r="K97" s="78">
        <v>10319229</v>
      </c>
      <c r="L97" s="77" t="s">
        <v>324</v>
      </c>
    </row>
    <row r="98" spans="1:12" x14ac:dyDescent="0.25">
      <c r="A98" s="77" t="s">
        <v>319</v>
      </c>
      <c r="B98" s="77" t="s">
        <v>503</v>
      </c>
      <c r="C98" s="77" t="s">
        <v>504</v>
      </c>
      <c r="D98" s="78">
        <v>37172934</v>
      </c>
      <c r="E98" s="78">
        <v>0</v>
      </c>
      <c r="F98" s="78">
        <v>0</v>
      </c>
      <c r="G98" s="78">
        <v>37172934</v>
      </c>
      <c r="H98" s="78">
        <v>0</v>
      </c>
      <c r="I98" s="78">
        <v>0</v>
      </c>
      <c r="J98" s="79">
        <v>0</v>
      </c>
      <c r="K98" s="78">
        <v>37172934</v>
      </c>
      <c r="L98" s="77" t="s">
        <v>324</v>
      </c>
    </row>
    <row r="99" spans="1:12" x14ac:dyDescent="0.25">
      <c r="A99" s="77" t="s">
        <v>319</v>
      </c>
      <c r="B99" s="77" t="s">
        <v>505</v>
      </c>
      <c r="C99" s="77" t="s">
        <v>506</v>
      </c>
      <c r="D99" s="78">
        <v>531642634</v>
      </c>
      <c r="E99" s="78">
        <v>0</v>
      </c>
      <c r="F99" s="78">
        <v>0</v>
      </c>
      <c r="G99" s="78">
        <v>531642634</v>
      </c>
      <c r="H99" s="78">
        <v>0</v>
      </c>
      <c r="I99" s="78">
        <v>531642634</v>
      </c>
      <c r="J99" s="79">
        <v>100</v>
      </c>
      <c r="K99" s="78">
        <v>0</v>
      </c>
      <c r="L99" s="77" t="s">
        <v>324</v>
      </c>
    </row>
    <row r="100" spans="1:12" x14ac:dyDescent="0.25">
      <c r="A100" s="77" t="s">
        <v>319</v>
      </c>
      <c r="B100" s="77" t="s">
        <v>507</v>
      </c>
      <c r="C100" s="77" t="s">
        <v>508</v>
      </c>
      <c r="D100" s="78">
        <v>480886035</v>
      </c>
      <c r="E100" s="78">
        <v>0</v>
      </c>
      <c r="F100" s="78">
        <v>0</v>
      </c>
      <c r="G100" s="78">
        <v>480886035</v>
      </c>
      <c r="H100" s="78">
        <v>0</v>
      </c>
      <c r="I100" s="78">
        <v>480886035</v>
      </c>
      <c r="J100" s="79">
        <v>100</v>
      </c>
      <c r="K100" s="78">
        <v>0</v>
      </c>
      <c r="L100" s="77" t="s">
        <v>324</v>
      </c>
    </row>
    <row r="101" spans="1:12" x14ac:dyDescent="0.25">
      <c r="A101" s="77" t="s">
        <v>319</v>
      </c>
      <c r="B101" s="77" t="s">
        <v>509</v>
      </c>
      <c r="C101" s="77" t="s">
        <v>510</v>
      </c>
      <c r="D101" s="78">
        <v>10000000</v>
      </c>
      <c r="E101" s="78">
        <v>0</v>
      </c>
      <c r="F101" s="78">
        <v>0</v>
      </c>
      <c r="G101" s="78">
        <v>10000000</v>
      </c>
      <c r="H101" s="78">
        <v>0</v>
      </c>
      <c r="I101" s="78">
        <v>10000000</v>
      </c>
      <c r="J101" s="79">
        <v>100</v>
      </c>
      <c r="K101" s="78">
        <v>0</v>
      </c>
      <c r="L101" s="77" t="s">
        <v>324</v>
      </c>
    </row>
    <row r="102" spans="1:12" x14ac:dyDescent="0.25">
      <c r="A102" s="77" t="s">
        <v>319</v>
      </c>
      <c r="B102" s="77" t="s">
        <v>511</v>
      </c>
      <c r="C102" s="77" t="s">
        <v>512</v>
      </c>
      <c r="D102" s="78">
        <v>40756599</v>
      </c>
      <c r="E102" s="78">
        <v>0</v>
      </c>
      <c r="F102" s="78">
        <v>0</v>
      </c>
      <c r="G102" s="78">
        <v>40756599</v>
      </c>
      <c r="H102" s="78">
        <v>0</v>
      </c>
      <c r="I102" s="78">
        <v>40756599</v>
      </c>
      <c r="J102" s="79">
        <v>100</v>
      </c>
      <c r="K102" s="78">
        <v>0</v>
      </c>
      <c r="L102" s="77" t="s">
        <v>324</v>
      </c>
    </row>
    <row r="103" spans="1:12" x14ac:dyDescent="0.25">
      <c r="A103" s="77" t="s">
        <v>319</v>
      </c>
      <c r="B103" s="77" t="s">
        <v>513</v>
      </c>
      <c r="C103" s="77" t="s">
        <v>514</v>
      </c>
      <c r="D103" s="78">
        <v>32600506</v>
      </c>
      <c r="E103" s="78">
        <v>0</v>
      </c>
      <c r="F103" s="78">
        <v>0</v>
      </c>
      <c r="G103" s="78">
        <v>32600506</v>
      </c>
      <c r="H103" s="78">
        <v>0</v>
      </c>
      <c r="I103" s="78">
        <v>25336431</v>
      </c>
      <c r="J103" s="79">
        <v>77.72</v>
      </c>
      <c r="K103" s="78">
        <v>7264075</v>
      </c>
      <c r="L103" s="77" t="s">
        <v>324</v>
      </c>
    </row>
    <row r="104" spans="1:12" x14ac:dyDescent="0.25">
      <c r="A104" s="77" t="s">
        <v>319</v>
      </c>
      <c r="B104" s="77" t="s">
        <v>515</v>
      </c>
      <c r="C104" s="77" t="s">
        <v>516</v>
      </c>
      <c r="D104" s="78">
        <v>27791172</v>
      </c>
      <c r="E104" s="78">
        <v>0</v>
      </c>
      <c r="F104" s="78">
        <v>0</v>
      </c>
      <c r="G104" s="78">
        <v>27791172</v>
      </c>
      <c r="H104" s="78">
        <v>0</v>
      </c>
      <c r="I104" s="78">
        <v>22627701</v>
      </c>
      <c r="J104" s="79">
        <v>81.42</v>
      </c>
      <c r="K104" s="78">
        <v>5163471</v>
      </c>
      <c r="L104" s="77" t="s">
        <v>324</v>
      </c>
    </row>
    <row r="105" spans="1:12" x14ac:dyDescent="0.25">
      <c r="A105" s="77" t="s">
        <v>319</v>
      </c>
      <c r="B105" s="77" t="s">
        <v>517</v>
      </c>
      <c r="C105" s="77" t="s">
        <v>518</v>
      </c>
      <c r="D105" s="78">
        <v>2100000</v>
      </c>
      <c r="E105" s="78">
        <v>0</v>
      </c>
      <c r="F105" s="78">
        <v>0</v>
      </c>
      <c r="G105" s="78">
        <v>2100000</v>
      </c>
      <c r="H105" s="78">
        <v>0</v>
      </c>
      <c r="I105" s="78">
        <v>0</v>
      </c>
      <c r="J105" s="79">
        <v>0</v>
      </c>
      <c r="K105" s="78">
        <v>2100000</v>
      </c>
      <c r="L105" s="77" t="s">
        <v>324</v>
      </c>
    </row>
    <row r="106" spans="1:12" x14ac:dyDescent="0.25">
      <c r="A106" s="77" t="s">
        <v>319</v>
      </c>
      <c r="B106" s="77" t="s">
        <v>519</v>
      </c>
      <c r="C106" s="77" t="s">
        <v>520</v>
      </c>
      <c r="D106" s="78">
        <v>2709334</v>
      </c>
      <c r="E106" s="78">
        <v>0</v>
      </c>
      <c r="F106" s="78">
        <v>0</v>
      </c>
      <c r="G106" s="78">
        <v>2709334</v>
      </c>
      <c r="H106" s="78">
        <v>0</v>
      </c>
      <c r="I106" s="78">
        <v>2708730</v>
      </c>
      <c r="J106" s="79">
        <v>99.98</v>
      </c>
      <c r="K106" s="78">
        <v>604</v>
      </c>
      <c r="L106" s="77" t="s">
        <v>324</v>
      </c>
    </row>
    <row r="107" spans="1:12" x14ac:dyDescent="0.25">
      <c r="A107" s="77" t="s">
        <v>319</v>
      </c>
      <c r="B107" s="77" t="s">
        <v>521</v>
      </c>
      <c r="C107" s="77" t="s">
        <v>522</v>
      </c>
      <c r="D107" s="78">
        <v>322521317</v>
      </c>
      <c r="E107" s="78">
        <v>0</v>
      </c>
      <c r="F107" s="78">
        <v>0</v>
      </c>
      <c r="G107" s="78">
        <v>322521317</v>
      </c>
      <c r="H107" s="78">
        <v>0</v>
      </c>
      <c r="I107" s="78">
        <v>690200</v>
      </c>
      <c r="J107" s="79">
        <v>0.21</v>
      </c>
      <c r="K107" s="78">
        <v>321831117</v>
      </c>
      <c r="L107" s="77" t="s">
        <v>324</v>
      </c>
    </row>
    <row r="108" spans="1:12" x14ac:dyDescent="0.25">
      <c r="A108" s="77" t="s">
        <v>319</v>
      </c>
      <c r="B108" s="77" t="s">
        <v>523</v>
      </c>
      <c r="C108" s="77" t="s">
        <v>524</v>
      </c>
      <c r="D108" s="78">
        <v>21782267</v>
      </c>
      <c r="E108" s="78">
        <v>0</v>
      </c>
      <c r="F108" s="78">
        <v>0</v>
      </c>
      <c r="G108" s="78">
        <v>21782267</v>
      </c>
      <c r="H108" s="78">
        <v>0</v>
      </c>
      <c r="I108" s="78">
        <v>0</v>
      </c>
      <c r="J108" s="79">
        <v>0</v>
      </c>
      <c r="K108" s="78">
        <v>21782267</v>
      </c>
      <c r="L108" s="77" t="s">
        <v>324</v>
      </c>
    </row>
    <row r="109" spans="1:12" x14ac:dyDescent="0.25">
      <c r="A109" s="77" t="s">
        <v>319</v>
      </c>
      <c r="B109" s="77" t="s">
        <v>525</v>
      </c>
      <c r="C109" s="77" t="s">
        <v>526</v>
      </c>
      <c r="D109" s="78">
        <v>10449250</v>
      </c>
      <c r="E109" s="78">
        <v>0</v>
      </c>
      <c r="F109" s="78">
        <v>0</v>
      </c>
      <c r="G109" s="78">
        <v>10449250</v>
      </c>
      <c r="H109" s="78">
        <v>0</v>
      </c>
      <c r="I109" s="78">
        <v>690200</v>
      </c>
      <c r="J109" s="79">
        <v>6.61</v>
      </c>
      <c r="K109" s="78">
        <v>9759050</v>
      </c>
      <c r="L109" s="77" t="s">
        <v>324</v>
      </c>
    </row>
    <row r="110" spans="1:12" x14ac:dyDescent="0.25">
      <c r="A110" s="77" t="s">
        <v>319</v>
      </c>
      <c r="B110" s="77" t="s">
        <v>527</v>
      </c>
      <c r="C110" s="77" t="s">
        <v>528</v>
      </c>
      <c r="D110" s="78">
        <v>290289800</v>
      </c>
      <c r="E110" s="78">
        <v>0</v>
      </c>
      <c r="F110" s="78">
        <v>0</v>
      </c>
      <c r="G110" s="78">
        <v>290289800</v>
      </c>
      <c r="H110" s="78">
        <v>0</v>
      </c>
      <c r="I110" s="78">
        <v>0</v>
      </c>
      <c r="J110" s="79">
        <v>0</v>
      </c>
      <c r="K110" s="78">
        <v>290289800</v>
      </c>
      <c r="L110" s="77" t="s">
        <v>324</v>
      </c>
    </row>
    <row r="111" spans="1:12" x14ac:dyDescent="0.25">
      <c r="A111" s="77" t="s">
        <v>319</v>
      </c>
      <c r="B111" s="77" t="s">
        <v>529</v>
      </c>
      <c r="C111" s="77" t="s">
        <v>530</v>
      </c>
      <c r="D111" s="78">
        <v>50298954</v>
      </c>
      <c r="E111" s="78">
        <v>0</v>
      </c>
      <c r="F111" s="78">
        <v>-4502</v>
      </c>
      <c r="G111" s="78">
        <v>50294452</v>
      </c>
      <c r="H111" s="78">
        <v>0</v>
      </c>
      <c r="I111" s="78">
        <v>12890900</v>
      </c>
      <c r="J111" s="79">
        <v>25.63</v>
      </c>
      <c r="K111" s="78">
        <v>37403552</v>
      </c>
      <c r="L111" s="77" t="s">
        <v>324</v>
      </c>
    </row>
    <row r="112" spans="1:12" x14ac:dyDescent="0.25">
      <c r="A112" s="77" t="s">
        <v>319</v>
      </c>
      <c r="B112" s="77" t="s">
        <v>531</v>
      </c>
      <c r="C112" s="77" t="s">
        <v>532</v>
      </c>
      <c r="D112" s="78">
        <v>10348219</v>
      </c>
      <c r="E112" s="78">
        <v>0</v>
      </c>
      <c r="F112" s="78">
        <v>0</v>
      </c>
      <c r="G112" s="78">
        <v>10348219</v>
      </c>
      <c r="H112" s="78">
        <v>0</v>
      </c>
      <c r="I112" s="78">
        <v>1290899</v>
      </c>
      <c r="J112" s="79">
        <v>12.47</v>
      </c>
      <c r="K112" s="78">
        <v>9057320</v>
      </c>
      <c r="L112" s="77" t="s">
        <v>324</v>
      </c>
    </row>
    <row r="113" spans="1:12" x14ac:dyDescent="0.25">
      <c r="A113" s="77" t="s">
        <v>319</v>
      </c>
      <c r="B113" s="77" t="s">
        <v>533</v>
      </c>
      <c r="C113" s="77" t="s">
        <v>534</v>
      </c>
      <c r="D113" s="78">
        <v>10348219</v>
      </c>
      <c r="E113" s="78">
        <v>0</v>
      </c>
      <c r="F113" s="78">
        <v>0</v>
      </c>
      <c r="G113" s="78">
        <v>10348219</v>
      </c>
      <c r="H113" s="78">
        <v>0</v>
      </c>
      <c r="I113" s="78">
        <v>1290899</v>
      </c>
      <c r="J113" s="79">
        <v>12.47</v>
      </c>
      <c r="K113" s="78">
        <v>9057320</v>
      </c>
      <c r="L113" s="77" t="s">
        <v>324</v>
      </c>
    </row>
    <row r="114" spans="1:12" x14ac:dyDescent="0.25">
      <c r="A114" s="77" t="s">
        <v>319</v>
      </c>
      <c r="B114" s="77" t="s">
        <v>535</v>
      </c>
      <c r="C114" s="77" t="s">
        <v>536</v>
      </c>
      <c r="D114" s="78">
        <v>39950735</v>
      </c>
      <c r="E114" s="78">
        <v>0</v>
      </c>
      <c r="F114" s="78">
        <v>-4502</v>
      </c>
      <c r="G114" s="78">
        <v>39946233</v>
      </c>
      <c r="H114" s="78">
        <v>0</v>
      </c>
      <c r="I114" s="78">
        <v>11600001</v>
      </c>
      <c r="J114" s="79">
        <v>29.04</v>
      </c>
      <c r="K114" s="78">
        <v>28346232</v>
      </c>
      <c r="L114" s="77" t="s">
        <v>324</v>
      </c>
    </row>
    <row r="115" spans="1:12" x14ac:dyDescent="0.25">
      <c r="A115" s="77" t="s">
        <v>319</v>
      </c>
      <c r="B115" s="77" t="s">
        <v>537</v>
      </c>
      <c r="C115" s="77" t="s">
        <v>538</v>
      </c>
      <c r="D115" s="78">
        <v>39950735</v>
      </c>
      <c r="E115" s="78">
        <v>0</v>
      </c>
      <c r="F115" s="78">
        <v>-4502</v>
      </c>
      <c r="G115" s="78">
        <v>39946233</v>
      </c>
      <c r="H115" s="78">
        <v>0</v>
      </c>
      <c r="I115" s="78">
        <v>11600001</v>
      </c>
      <c r="J115" s="79">
        <v>29.04</v>
      </c>
      <c r="K115" s="78">
        <v>28346232</v>
      </c>
      <c r="L115" s="77" t="s">
        <v>324</v>
      </c>
    </row>
    <row r="116" spans="1:12" x14ac:dyDescent="0.25">
      <c r="A116" s="77" t="s">
        <v>319</v>
      </c>
      <c r="B116" s="77" t="s">
        <v>539</v>
      </c>
      <c r="C116" s="77" t="s">
        <v>540</v>
      </c>
      <c r="D116" s="78">
        <v>71841307323</v>
      </c>
      <c r="E116" s="78">
        <v>0</v>
      </c>
      <c r="F116" s="78">
        <v>0</v>
      </c>
      <c r="G116" s="78">
        <v>71841307323</v>
      </c>
      <c r="H116" s="78">
        <v>0</v>
      </c>
      <c r="I116" s="78">
        <v>67244050380</v>
      </c>
      <c r="J116" s="79">
        <v>93.6</v>
      </c>
      <c r="K116" s="78">
        <v>4597256943</v>
      </c>
      <c r="L116" s="77" t="s">
        <v>541</v>
      </c>
    </row>
    <row r="117" spans="1:12" x14ac:dyDescent="0.25">
      <c r="A117" s="77" t="s">
        <v>319</v>
      </c>
      <c r="B117" s="77" t="s">
        <v>542</v>
      </c>
      <c r="C117" s="77" t="s">
        <v>543</v>
      </c>
      <c r="D117" s="78">
        <v>71841307323</v>
      </c>
      <c r="E117" s="78">
        <v>0</v>
      </c>
      <c r="F117" s="78">
        <v>0</v>
      </c>
      <c r="G117" s="78">
        <v>71841307323</v>
      </c>
      <c r="H117" s="78">
        <v>0</v>
      </c>
      <c r="I117" s="78">
        <v>67244050380</v>
      </c>
      <c r="J117" s="79">
        <v>93.6</v>
      </c>
      <c r="K117" s="78">
        <v>4597256943</v>
      </c>
      <c r="L117" s="77" t="s">
        <v>541</v>
      </c>
    </row>
    <row r="118" spans="1:12" x14ac:dyDescent="0.25">
      <c r="A118" s="77" t="s">
        <v>319</v>
      </c>
      <c r="B118" s="77" t="s">
        <v>544</v>
      </c>
      <c r="C118" s="77" t="s">
        <v>545</v>
      </c>
      <c r="D118" s="78">
        <v>71841307323</v>
      </c>
      <c r="E118" s="78">
        <v>0</v>
      </c>
      <c r="F118" s="78">
        <v>0</v>
      </c>
      <c r="G118" s="78">
        <v>71841307323</v>
      </c>
      <c r="H118" s="78">
        <v>0</v>
      </c>
      <c r="I118" s="78">
        <v>67244050380</v>
      </c>
      <c r="J118" s="79">
        <v>93.6</v>
      </c>
      <c r="K118" s="78">
        <v>4597256943</v>
      </c>
      <c r="L118" s="77" t="s">
        <v>541</v>
      </c>
    </row>
    <row r="119" spans="1:12" x14ac:dyDescent="0.25">
      <c r="A119" s="77" t="s">
        <v>319</v>
      </c>
      <c r="B119" s="77" t="s">
        <v>546</v>
      </c>
      <c r="C119" s="77" t="s">
        <v>547</v>
      </c>
      <c r="D119" s="78">
        <v>71841307323</v>
      </c>
      <c r="E119" s="78">
        <v>0</v>
      </c>
      <c r="F119" s="78">
        <v>0</v>
      </c>
      <c r="G119" s="78">
        <v>71841307323</v>
      </c>
      <c r="H119" s="78">
        <v>0</v>
      </c>
      <c r="I119" s="78">
        <v>67244050380</v>
      </c>
      <c r="J119" s="79">
        <v>93.6</v>
      </c>
      <c r="K119" s="78">
        <v>4597256943</v>
      </c>
      <c r="L119" s="77" t="s">
        <v>541</v>
      </c>
    </row>
    <row r="120" spans="1:12" x14ac:dyDescent="0.25">
      <c r="A120" s="77" t="s">
        <v>319</v>
      </c>
      <c r="B120" s="77" t="s">
        <v>548</v>
      </c>
      <c r="C120" s="77" t="s">
        <v>156</v>
      </c>
      <c r="D120" s="78">
        <v>35956464236</v>
      </c>
      <c r="E120" s="78">
        <v>-4575900</v>
      </c>
      <c r="F120" s="78">
        <v>-168450283</v>
      </c>
      <c r="G120" s="78">
        <v>35788013953</v>
      </c>
      <c r="H120" s="78">
        <v>3782387157</v>
      </c>
      <c r="I120" s="78">
        <v>22595678443</v>
      </c>
      <c r="J120" s="79">
        <v>63.14</v>
      </c>
      <c r="K120" s="78">
        <v>13192335510</v>
      </c>
      <c r="L120" s="77" t="s">
        <v>549</v>
      </c>
    </row>
    <row r="121" spans="1:12" x14ac:dyDescent="0.25">
      <c r="A121" s="77" t="s">
        <v>319</v>
      </c>
      <c r="B121" s="77" t="s">
        <v>550</v>
      </c>
      <c r="C121" s="77" t="s">
        <v>551</v>
      </c>
      <c r="D121" s="78">
        <v>35956464236</v>
      </c>
      <c r="E121" s="78">
        <v>-4575900</v>
      </c>
      <c r="F121" s="78">
        <v>-168450283</v>
      </c>
      <c r="G121" s="78">
        <v>35788013953</v>
      </c>
      <c r="H121" s="78">
        <v>3782387157</v>
      </c>
      <c r="I121" s="78">
        <v>22595678443</v>
      </c>
      <c r="J121" s="79">
        <v>63.14</v>
      </c>
      <c r="K121" s="78">
        <v>13192335510</v>
      </c>
      <c r="L121" s="77" t="s">
        <v>549</v>
      </c>
    </row>
    <row r="122" spans="1:12" x14ac:dyDescent="0.25">
      <c r="A122" s="77" t="s">
        <v>319</v>
      </c>
      <c r="B122" s="77" t="s">
        <v>552</v>
      </c>
      <c r="C122" s="77" t="s">
        <v>553</v>
      </c>
      <c r="D122" s="78">
        <v>35956464236</v>
      </c>
      <c r="E122" s="78">
        <v>-4575900</v>
      </c>
      <c r="F122" s="78">
        <v>-168450283</v>
      </c>
      <c r="G122" s="78">
        <v>35788013953</v>
      </c>
      <c r="H122" s="78">
        <v>3782387157</v>
      </c>
      <c r="I122" s="78">
        <v>22595678443</v>
      </c>
      <c r="J122" s="79">
        <v>63.14</v>
      </c>
      <c r="K122" s="78">
        <v>13192335510</v>
      </c>
      <c r="L122" s="77" t="s">
        <v>549</v>
      </c>
    </row>
    <row r="123" spans="1:12" x14ac:dyDescent="0.25">
      <c r="A123" s="77" t="s">
        <v>319</v>
      </c>
      <c r="B123" s="77" t="s">
        <v>554</v>
      </c>
      <c r="C123" s="77" t="s">
        <v>555</v>
      </c>
      <c r="D123" s="78">
        <v>25775173157</v>
      </c>
      <c r="E123" s="78">
        <v>-4575900</v>
      </c>
      <c r="F123" s="78">
        <v>-58483617</v>
      </c>
      <c r="G123" s="78">
        <v>25716689540</v>
      </c>
      <c r="H123" s="78">
        <v>2294457343</v>
      </c>
      <c r="I123" s="78">
        <v>16461923819</v>
      </c>
      <c r="J123" s="79">
        <v>64.010000000000005</v>
      </c>
      <c r="K123" s="78">
        <v>9254765721</v>
      </c>
      <c r="L123" s="77" t="s">
        <v>549</v>
      </c>
    </row>
    <row r="124" spans="1:12" x14ac:dyDescent="0.25">
      <c r="A124" s="77" t="s">
        <v>319</v>
      </c>
      <c r="B124" s="77" t="s">
        <v>556</v>
      </c>
      <c r="C124" s="77" t="s">
        <v>557</v>
      </c>
      <c r="D124" s="78">
        <v>786216758</v>
      </c>
      <c r="E124" s="78">
        <v>0</v>
      </c>
      <c r="F124" s="78">
        <v>0</v>
      </c>
      <c r="G124" s="78">
        <v>786216758</v>
      </c>
      <c r="H124" s="78">
        <v>109068916</v>
      </c>
      <c r="I124" s="78">
        <v>636037172</v>
      </c>
      <c r="J124" s="79">
        <v>80.900000000000006</v>
      </c>
      <c r="K124" s="78">
        <v>150179586</v>
      </c>
      <c r="L124" s="77" t="s">
        <v>549</v>
      </c>
    </row>
    <row r="125" spans="1:12" x14ac:dyDescent="0.25">
      <c r="A125" s="77" t="s">
        <v>319</v>
      </c>
      <c r="B125" s="77" t="s">
        <v>558</v>
      </c>
      <c r="C125" s="77" t="s">
        <v>559</v>
      </c>
      <c r="D125" s="78">
        <v>786216758</v>
      </c>
      <c r="E125" s="78">
        <v>0</v>
      </c>
      <c r="F125" s="78">
        <v>0</v>
      </c>
      <c r="G125" s="78">
        <v>786216758</v>
      </c>
      <c r="H125" s="78">
        <v>109068916</v>
      </c>
      <c r="I125" s="78">
        <v>636037172</v>
      </c>
      <c r="J125" s="79">
        <v>80.900000000000006</v>
      </c>
      <c r="K125" s="78">
        <v>150179586</v>
      </c>
      <c r="L125" s="77" t="s">
        <v>549</v>
      </c>
    </row>
    <row r="126" spans="1:12" x14ac:dyDescent="0.25">
      <c r="A126" s="77" t="s">
        <v>319</v>
      </c>
      <c r="B126" s="77" t="s">
        <v>560</v>
      </c>
      <c r="C126" s="77" t="s">
        <v>508</v>
      </c>
      <c r="D126" s="78">
        <v>50243423</v>
      </c>
      <c r="E126" s="78">
        <v>0</v>
      </c>
      <c r="F126" s="78">
        <v>0</v>
      </c>
      <c r="G126" s="78">
        <v>50243423</v>
      </c>
      <c r="H126" s="78">
        <v>0</v>
      </c>
      <c r="I126" s="78">
        <v>50243423</v>
      </c>
      <c r="J126" s="79">
        <v>100</v>
      </c>
      <c r="K126" s="78">
        <v>0</v>
      </c>
      <c r="L126" s="77" t="s">
        <v>549</v>
      </c>
    </row>
    <row r="127" spans="1:12" x14ac:dyDescent="0.25">
      <c r="A127" s="77" t="s">
        <v>319</v>
      </c>
      <c r="B127" s="77" t="s">
        <v>561</v>
      </c>
      <c r="C127" s="77" t="s">
        <v>562</v>
      </c>
      <c r="D127" s="78">
        <v>537540835</v>
      </c>
      <c r="E127" s="78">
        <v>0</v>
      </c>
      <c r="F127" s="78">
        <v>0</v>
      </c>
      <c r="G127" s="78">
        <v>537540835</v>
      </c>
      <c r="H127" s="78">
        <v>9852666</v>
      </c>
      <c r="I127" s="78">
        <v>486577499</v>
      </c>
      <c r="J127" s="79">
        <v>90.52</v>
      </c>
      <c r="K127" s="78">
        <v>50963336</v>
      </c>
      <c r="L127" s="77" t="s">
        <v>549</v>
      </c>
    </row>
    <row r="128" spans="1:12" x14ac:dyDescent="0.25">
      <c r="A128" s="77" t="s">
        <v>319</v>
      </c>
      <c r="B128" s="77" t="s">
        <v>563</v>
      </c>
      <c r="C128" s="77" t="s">
        <v>564</v>
      </c>
      <c r="D128" s="78">
        <v>198432500</v>
      </c>
      <c r="E128" s="78">
        <v>0</v>
      </c>
      <c r="F128" s="78">
        <v>0</v>
      </c>
      <c r="G128" s="78">
        <v>198432500</v>
      </c>
      <c r="H128" s="78">
        <v>99216250</v>
      </c>
      <c r="I128" s="78">
        <v>99216250</v>
      </c>
      <c r="J128" s="79">
        <v>50</v>
      </c>
      <c r="K128" s="78">
        <v>99216250</v>
      </c>
      <c r="L128" s="77" t="s">
        <v>549</v>
      </c>
    </row>
    <row r="129" spans="1:12" x14ac:dyDescent="0.25">
      <c r="A129" s="77" t="s">
        <v>319</v>
      </c>
      <c r="B129" s="77" t="s">
        <v>565</v>
      </c>
      <c r="C129" s="77" t="s">
        <v>566</v>
      </c>
      <c r="D129" s="78">
        <v>24988956399</v>
      </c>
      <c r="E129" s="78">
        <v>-4575900</v>
      </c>
      <c r="F129" s="78">
        <v>-58483617</v>
      </c>
      <c r="G129" s="78">
        <v>24930472782</v>
      </c>
      <c r="H129" s="78">
        <v>2185388427</v>
      </c>
      <c r="I129" s="78">
        <v>15825886647</v>
      </c>
      <c r="J129" s="79">
        <v>63.48</v>
      </c>
      <c r="K129" s="78">
        <v>9104586135</v>
      </c>
      <c r="L129" s="77" t="s">
        <v>549</v>
      </c>
    </row>
    <row r="130" spans="1:12" x14ac:dyDescent="0.25">
      <c r="A130" s="77" t="s">
        <v>319</v>
      </c>
      <c r="B130" s="77" t="s">
        <v>567</v>
      </c>
      <c r="C130" s="77" t="s">
        <v>568</v>
      </c>
      <c r="D130" s="78">
        <v>24988956399</v>
      </c>
      <c r="E130" s="78">
        <v>-4575900</v>
      </c>
      <c r="F130" s="78">
        <v>-58483617</v>
      </c>
      <c r="G130" s="78">
        <v>24930472782</v>
      </c>
      <c r="H130" s="78">
        <v>2185388427</v>
      </c>
      <c r="I130" s="78">
        <v>15825886647</v>
      </c>
      <c r="J130" s="79">
        <v>63.48</v>
      </c>
      <c r="K130" s="78">
        <v>9104586135</v>
      </c>
      <c r="L130" s="77" t="s">
        <v>549</v>
      </c>
    </row>
    <row r="131" spans="1:12" x14ac:dyDescent="0.25">
      <c r="A131" s="77" t="s">
        <v>319</v>
      </c>
      <c r="B131" s="77" t="s">
        <v>569</v>
      </c>
      <c r="C131" s="77" t="s">
        <v>570</v>
      </c>
      <c r="D131" s="78">
        <v>3088727885</v>
      </c>
      <c r="E131" s="78">
        <v>0</v>
      </c>
      <c r="F131" s="78">
        <v>0</v>
      </c>
      <c r="G131" s="78">
        <v>3088727885</v>
      </c>
      <c r="H131" s="78">
        <v>0</v>
      </c>
      <c r="I131" s="78">
        <v>322772035</v>
      </c>
      <c r="J131" s="79">
        <v>10.45</v>
      </c>
      <c r="K131" s="78">
        <v>2765955850</v>
      </c>
      <c r="L131" s="77" t="s">
        <v>549</v>
      </c>
    </row>
    <row r="132" spans="1:12" x14ac:dyDescent="0.25">
      <c r="A132" s="77" t="s">
        <v>319</v>
      </c>
      <c r="B132" s="77" t="s">
        <v>560</v>
      </c>
      <c r="C132" s="77" t="s">
        <v>508</v>
      </c>
      <c r="D132" s="78">
        <v>1092872869</v>
      </c>
      <c r="E132" s="78">
        <v>0</v>
      </c>
      <c r="F132" s="78">
        <v>0</v>
      </c>
      <c r="G132" s="78">
        <v>1092872869</v>
      </c>
      <c r="H132" s="78">
        <v>0</v>
      </c>
      <c r="I132" s="78">
        <v>1092872869</v>
      </c>
      <c r="J132" s="79">
        <v>100</v>
      </c>
      <c r="K132" s="78">
        <v>0</v>
      </c>
      <c r="L132" s="77" t="s">
        <v>549</v>
      </c>
    </row>
    <row r="133" spans="1:12" x14ac:dyDescent="0.25">
      <c r="A133" s="77" t="s">
        <v>319</v>
      </c>
      <c r="B133" s="77" t="s">
        <v>571</v>
      </c>
      <c r="C133" s="77" t="s">
        <v>512</v>
      </c>
      <c r="D133" s="78">
        <v>1</v>
      </c>
      <c r="E133" s="78">
        <v>0</v>
      </c>
      <c r="F133" s="78">
        <v>0</v>
      </c>
      <c r="G133" s="78">
        <v>1</v>
      </c>
      <c r="H133" s="78">
        <v>0</v>
      </c>
      <c r="I133" s="78">
        <v>1</v>
      </c>
      <c r="J133" s="79">
        <v>100</v>
      </c>
      <c r="K133" s="78">
        <v>0</v>
      </c>
      <c r="L133" s="77" t="s">
        <v>549</v>
      </c>
    </row>
    <row r="134" spans="1:12" x14ac:dyDescent="0.25">
      <c r="A134" s="77" t="s">
        <v>319</v>
      </c>
      <c r="B134" s="77" t="s">
        <v>572</v>
      </c>
      <c r="C134" s="77" t="s">
        <v>573</v>
      </c>
      <c r="D134" s="78">
        <v>69048737</v>
      </c>
      <c r="E134" s="78">
        <v>0</v>
      </c>
      <c r="F134" s="78">
        <v>0</v>
      </c>
      <c r="G134" s="78">
        <v>69048737</v>
      </c>
      <c r="H134" s="78">
        <v>0</v>
      </c>
      <c r="I134" s="78">
        <v>69048737</v>
      </c>
      <c r="J134" s="79">
        <v>100</v>
      </c>
      <c r="K134" s="78">
        <v>0</v>
      </c>
      <c r="L134" s="77" t="s">
        <v>549</v>
      </c>
    </row>
    <row r="135" spans="1:12" x14ac:dyDescent="0.25">
      <c r="A135" s="77" t="s">
        <v>319</v>
      </c>
      <c r="B135" s="77" t="s">
        <v>574</v>
      </c>
      <c r="C135" s="77" t="s">
        <v>444</v>
      </c>
      <c r="D135" s="78">
        <v>166208</v>
      </c>
      <c r="E135" s="78">
        <v>0</v>
      </c>
      <c r="F135" s="78">
        <v>0</v>
      </c>
      <c r="G135" s="78">
        <v>166208</v>
      </c>
      <c r="H135" s="78">
        <v>0</v>
      </c>
      <c r="I135" s="78">
        <v>0</v>
      </c>
      <c r="J135" s="79">
        <v>0</v>
      </c>
      <c r="K135" s="78">
        <v>166208</v>
      </c>
      <c r="L135" s="77" t="s">
        <v>549</v>
      </c>
    </row>
    <row r="136" spans="1:12" x14ac:dyDescent="0.25">
      <c r="A136" s="77" t="s">
        <v>319</v>
      </c>
      <c r="B136" s="77" t="s">
        <v>575</v>
      </c>
      <c r="C136" s="77" t="s">
        <v>486</v>
      </c>
      <c r="D136" s="78">
        <v>500864490</v>
      </c>
      <c r="E136" s="78">
        <v>0</v>
      </c>
      <c r="F136" s="78">
        <v>-10733334</v>
      </c>
      <c r="G136" s="78">
        <v>490131156</v>
      </c>
      <c r="H136" s="78">
        <v>78723746</v>
      </c>
      <c r="I136" s="78">
        <v>432205537</v>
      </c>
      <c r="J136" s="79">
        <v>88.18</v>
      </c>
      <c r="K136" s="78">
        <v>57925619</v>
      </c>
      <c r="L136" s="77" t="s">
        <v>549</v>
      </c>
    </row>
    <row r="137" spans="1:12" x14ac:dyDescent="0.25">
      <c r="A137" s="77" t="s">
        <v>319</v>
      </c>
      <c r="B137" s="77" t="s">
        <v>576</v>
      </c>
      <c r="C137" s="77" t="s">
        <v>577</v>
      </c>
      <c r="D137" s="78">
        <v>267480000</v>
      </c>
      <c r="E137" s="78">
        <v>0</v>
      </c>
      <c r="F137" s="78">
        <v>0</v>
      </c>
      <c r="G137" s="78">
        <v>267480000</v>
      </c>
      <c r="H137" s="78">
        <v>0</v>
      </c>
      <c r="I137" s="78">
        <v>114150215</v>
      </c>
      <c r="J137" s="79">
        <v>42.68</v>
      </c>
      <c r="K137" s="78">
        <v>153329785</v>
      </c>
      <c r="L137" s="77" t="s">
        <v>549</v>
      </c>
    </row>
    <row r="138" spans="1:12" x14ac:dyDescent="0.25">
      <c r="A138" s="77" t="s">
        <v>319</v>
      </c>
      <c r="B138" s="77" t="s">
        <v>578</v>
      </c>
      <c r="C138" s="77" t="s">
        <v>579</v>
      </c>
      <c r="D138" s="78">
        <v>1117560706</v>
      </c>
      <c r="E138" s="78">
        <v>0</v>
      </c>
      <c r="F138" s="78">
        <v>-46701</v>
      </c>
      <c r="G138" s="78">
        <v>1117514005</v>
      </c>
      <c r="H138" s="78">
        <v>0</v>
      </c>
      <c r="I138" s="78">
        <v>1056642327</v>
      </c>
      <c r="J138" s="79">
        <v>94.55</v>
      </c>
      <c r="K138" s="78">
        <v>60871678</v>
      </c>
      <c r="L138" s="77" t="s">
        <v>549</v>
      </c>
    </row>
    <row r="139" spans="1:12" x14ac:dyDescent="0.25">
      <c r="A139" s="77" t="s">
        <v>319</v>
      </c>
      <c r="B139" s="77" t="s">
        <v>580</v>
      </c>
      <c r="C139" s="77" t="s">
        <v>581</v>
      </c>
      <c r="D139" s="78">
        <v>862539267</v>
      </c>
      <c r="E139" s="78">
        <v>-4575900</v>
      </c>
      <c r="F139" s="78">
        <v>-30030248</v>
      </c>
      <c r="G139" s="78">
        <v>832509019</v>
      </c>
      <c r="H139" s="78">
        <v>116726361</v>
      </c>
      <c r="I139" s="78">
        <v>478439057</v>
      </c>
      <c r="J139" s="79">
        <v>57.47</v>
      </c>
      <c r="K139" s="78">
        <v>354069962</v>
      </c>
      <c r="L139" s="77" t="s">
        <v>549</v>
      </c>
    </row>
    <row r="140" spans="1:12" x14ac:dyDescent="0.25">
      <c r="A140" s="77" t="s">
        <v>319</v>
      </c>
      <c r="B140" s="77" t="s">
        <v>561</v>
      </c>
      <c r="C140" s="77" t="s">
        <v>562</v>
      </c>
      <c r="D140" s="78">
        <v>2641059800</v>
      </c>
      <c r="E140" s="78">
        <v>0</v>
      </c>
      <c r="F140" s="78">
        <v>-17673334</v>
      </c>
      <c r="G140" s="78">
        <v>2623386466</v>
      </c>
      <c r="H140" s="78">
        <v>116994000</v>
      </c>
      <c r="I140" s="78">
        <v>2387261864</v>
      </c>
      <c r="J140" s="79">
        <v>91</v>
      </c>
      <c r="K140" s="78">
        <v>236124602</v>
      </c>
      <c r="L140" s="77" t="s">
        <v>549</v>
      </c>
    </row>
    <row r="141" spans="1:12" x14ac:dyDescent="0.25">
      <c r="A141" s="77" t="s">
        <v>319</v>
      </c>
      <c r="B141" s="77" t="s">
        <v>582</v>
      </c>
      <c r="C141" s="77" t="s">
        <v>583</v>
      </c>
      <c r="D141" s="78">
        <v>1365056400</v>
      </c>
      <c r="E141" s="78">
        <v>0</v>
      </c>
      <c r="F141" s="78">
        <v>0</v>
      </c>
      <c r="G141" s="78">
        <v>1365056400</v>
      </c>
      <c r="H141" s="78">
        <v>24777600</v>
      </c>
      <c r="I141" s="78">
        <v>191262400</v>
      </c>
      <c r="J141" s="79">
        <v>14.01</v>
      </c>
      <c r="K141" s="78">
        <v>1173794000</v>
      </c>
      <c r="L141" s="77" t="s">
        <v>549</v>
      </c>
    </row>
    <row r="142" spans="1:12" x14ac:dyDescent="0.25">
      <c r="A142" s="77" t="s">
        <v>319</v>
      </c>
      <c r="B142" s="77" t="s">
        <v>584</v>
      </c>
      <c r="C142" s="77" t="s">
        <v>534</v>
      </c>
      <c r="D142" s="78">
        <v>8258945521</v>
      </c>
      <c r="E142" s="78">
        <v>0</v>
      </c>
      <c r="F142" s="78">
        <v>0</v>
      </c>
      <c r="G142" s="78">
        <v>8258945521</v>
      </c>
      <c r="H142" s="78">
        <v>1286271663</v>
      </c>
      <c r="I142" s="78">
        <v>7148908517</v>
      </c>
      <c r="J142" s="79">
        <v>86.56</v>
      </c>
      <c r="K142" s="78">
        <v>1110037004</v>
      </c>
      <c r="L142" s="77" t="s">
        <v>549</v>
      </c>
    </row>
    <row r="143" spans="1:12" x14ac:dyDescent="0.25">
      <c r="A143" s="77" t="s">
        <v>319</v>
      </c>
      <c r="B143" s="77" t="s">
        <v>585</v>
      </c>
      <c r="C143" s="77" t="s">
        <v>586</v>
      </c>
      <c r="D143" s="78">
        <v>5152050830</v>
      </c>
      <c r="E143" s="78">
        <v>0</v>
      </c>
      <c r="F143" s="78">
        <v>0</v>
      </c>
      <c r="G143" s="78">
        <v>5152050830</v>
      </c>
      <c r="H143" s="78">
        <v>561895057</v>
      </c>
      <c r="I143" s="78">
        <v>2532323088</v>
      </c>
      <c r="J143" s="79">
        <v>49.15</v>
      </c>
      <c r="K143" s="78">
        <v>2619727742</v>
      </c>
      <c r="L143" s="77" t="s">
        <v>549</v>
      </c>
    </row>
    <row r="144" spans="1:12" x14ac:dyDescent="0.25">
      <c r="A144" s="77" t="s">
        <v>319</v>
      </c>
      <c r="B144" s="77" t="s">
        <v>587</v>
      </c>
      <c r="C144" s="77" t="s">
        <v>588</v>
      </c>
      <c r="D144" s="78">
        <v>8721194</v>
      </c>
      <c r="E144" s="78">
        <v>0</v>
      </c>
      <c r="F144" s="78">
        <v>0</v>
      </c>
      <c r="G144" s="78">
        <v>8721194</v>
      </c>
      <c r="H144" s="78">
        <v>0</v>
      </c>
      <c r="I144" s="78">
        <v>0</v>
      </c>
      <c r="J144" s="79">
        <v>0</v>
      </c>
      <c r="K144" s="78">
        <v>8721194</v>
      </c>
      <c r="L144" s="77" t="s">
        <v>549</v>
      </c>
    </row>
    <row r="145" spans="1:12" x14ac:dyDescent="0.25">
      <c r="A145" s="77" t="s">
        <v>319</v>
      </c>
      <c r="B145" s="77" t="s">
        <v>589</v>
      </c>
      <c r="C145" s="77" t="s">
        <v>412</v>
      </c>
      <c r="D145" s="78">
        <v>1890000</v>
      </c>
      <c r="E145" s="78">
        <v>0</v>
      </c>
      <c r="F145" s="78">
        <v>0</v>
      </c>
      <c r="G145" s="78">
        <v>1890000</v>
      </c>
      <c r="H145" s="78">
        <v>0</v>
      </c>
      <c r="I145" s="78">
        <v>0</v>
      </c>
      <c r="J145" s="79">
        <v>0</v>
      </c>
      <c r="K145" s="78">
        <v>1890000</v>
      </c>
      <c r="L145" s="77" t="s">
        <v>549</v>
      </c>
    </row>
    <row r="146" spans="1:12" x14ac:dyDescent="0.25">
      <c r="A146" s="77" t="s">
        <v>319</v>
      </c>
      <c r="B146" s="77" t="s">
        <v>590</v>
      </c>
      <c r="C146" s="77" t="s">
        <v>591</v>
      </c>
      <c r="D146" s="78">
        <v>2160000</v>
      </c>
      <c r="E146" s="78">
        <v>0</v>
      </c>
      <c r="F146" s="78">
        <v>0</v>
      </c>
      <c r="G146" s="78">
        <v>2160000</v>
      </c>
      <c r="H146" s="78">
        <v>0</v>
      </c>
      <c r="I146" s="78">
        <v>0</v>
      </c>
      <c r="J146" s="79">
        <v>0</v>
      </c>
      <c r="K146" s="78">
        <v>2160000</v>
      </c>
      <c r="L146" s="77" t="s">
        <v>549</v>
      </c>
    </row>
    <row r="147" spans="1:12" x14ac:dyDescent="0.25">
      <c r="A147" s="77" t="s">
        <v>319</v>
      </c>
      <c r="B147" s="77" t="s">
        <v>592</v>
      </c>
      <c r="C147" s="77" t="s">
        <v>448</v>
      </c>
      <c r="D147" s="78">
        <v>280000</v>
      </c>
      <c r="E147" s="78">
        <v>0</v>
      </c>
      <c r="F147" s="78">
        <v>0</v>
      </c>
      <c r="G147" s="78">
        <v>280000</v>
      </c>
      <c r="H147" s="78">
        <v>0</v>
      </c>
      <c r="I147" s="78">
        <v>0</v>
      </c>
      <c r="J147" s="79">
        <v>0</v>
      </c>
      <c r="K147" s="78">
        <v>280000</v>
      </c>
      <c r="L147" s="77" t="s">
        <v>549</v>
      </c>
    </row>
    <row r="148" spans="1:12" x14ac:dyDescent="0.25">
      <c r="A148" s="77" t="s">
        <v>319</v>
      </c>
      <c r="B148" s="77" t="s">
        <v>593</v>
      </c>
      <c r="C148" s="77" t="s">
        <v>434</v>
      </c>
      <c r="D148" s="78">
        <v>124656</v>
      </c>
      <c r="E148" s="78">
        <v>0</v>
      </c>
      <c r="F148" s="78">
        <v>0</v>
      </c>
      <c r="G148" s="78">
        <v>124656</v>
      </c>
      <c r="H148" s="78">
        <v>0</v>
      </c>
      <c r="I148" s="78">
        <v>0</v>
      </c>
      <c r="J148" s="79">
        <v>0</v>
      </c>
      <c r="K148" s="78">
        <v>124656</v>
      </c>
      <c r="L148" s="77" t="s">
        <v>549</v>
      </c>
    </row>
    <row r="149" spans="1:12" x14ac:dyDescent="0.25">
      <c r="A149" s="77" t="s">
        <v>319</v>
      </c>
      <c r="B149" s="77" t="s">
        <v>594</v>
      </c>
      <c r="C149" s="77" t="s">
        <v>420</v>
      </c>
      <c r="D149" s="78">
        <v>21139102</v>
      </c>
      <c r="E149" s="78">
        <v>0</v>
      </c>
      <c r="F149" s="78">
        <v>0</v>
      </c>
      <c r="G149" s="78">
        <v>21139102</v>
      </c>
      <c r="H149" s="78">
        <v>0</v>
      </c>
      <c r="I149" s="78">
        <v>0</v>
      </c>
      <c r="J149" s="79">
        <v>0</v>
      </c>
      <c r="K149" s="78">
        <v>21139102</v>
      </c>
      <c r="L149" s="77" t="s">
        <v>549</v>
      </c>
    </row>
    <row r="150" spans="1:12" x14ac:dyDescent="0.25">
      <c r="A150" s="77" t="s">
        <v>319</v>
      </c>
      <c r="B150" s="77" t="s">
        <v>595</v>
      </c>
      <c r="C150" s="77" t="s">
        <v>596</v>
      </c>
      <c r="D150" s="78">
        <v>538268733</v>
      </c>
      <c r="E150" s="78">
        <v>0</v>
      </c>
      <c r="F150" s="78">
        <v>0</v>
      </c>
      <c r="G150" s="78">
        <v>538268733</v>
      </c>
      <c r="H150" s="78">
        <v>0</v>
      </c>
      <c r="I150" s="78">
        <v>0</v>
      </c>
      <c r="J150" s="79">
        <v>0</v>
      </c>
      <c r="K150" s="78">
        <v>538268733</v>
      </c>
      <c r="L150" s="77" t="s">
        <v>549</v>
      </c>
    </row>
    <row r="151" spans="1:12" x14ac:dyDescent="0.25">
      <c r="A151" s="77" t="s">
        <v>319</v>
      </c>
      <c r="B151" s="77" t="s">
        <v>597</v>
      </c>
      <c r="C151" s="77" t="s">
        <v>598</v>
      </c>
      <c r="D151" s="78">
        <v>5356339520</v>
      </c>
      <c r="E151" s="78">
        <v>0</v>
      </c>
      <c r="F151" s="78">
        <v>0</v>
      </c>
      <c r="G151" s="78">
        <v>5356339520</v>
      </c>
      <c r="H151" s="78">
        <v>1339488143</v>
      </c>
      <c r="I151" s="78">
        <v>3679888056</v>
      </c>
      <c r="J151" s="79">
        <v>68.7</v>
      </c>
      <c r="K151" s="78">
        <v>1676451464</v>
      </c>
      <c r="L151" s="77" t="s">
        <v>549</v>
      </c>
    </row>
    <row r="152" spans="1:12" x14ac:dyDescent="0.25">
      <c r="A152" s="77" t="s">
        <v>319</v>
      </c>
      <c r="B152" s="77" t="s">
        <v>599</v>
      </c>
      <c r="C152" s="77" t="s">
        <v>600</v>
      </c>
      <c r="D152" s="78">
        <v>5356339520</v>
      </c>
      <c r="E152" s="78">
        <v>0</v>
      </c>
      <c r="F152" s="78">
        <v>0</v>
      </c>
      <c r="G152" s="78">
        <v>5356339520</v>
      </c>
      <c r="H152" s="78">
        <v>1339488143</v>
      </c>
      <c r="I152" s="78">
        <v>3679888056</v>
      </c>
      <c r="J152" s="79">
        <v>68.7</v>
      </c>
      <c r="K152" s="78">
        <v>1676451464</v>
      </c>
      <c r="L152" s="77" t="s">
        <v>549</v>
      </c>
    </row>
    <row r="153" spans="1:12" x14ac:dyDescent="0.25">
      <c r="A153" s="77" t="s">
        <v>319</v>
      </c>
      <c r="B153" s="77" t="s">
        <v>601</v>
      </c>
      <c r="C153" s="77" t="s">
        <v>602</v>
      </c>
      <c r="D153" s="78">
        <v>5356339520</v>
      </c>
      <c r="E153" s="78">
        <v>0</v>
      </c>
      <c r="F153" s="78">
        <v>0</v>
      </c>
      <c r="G153" s="78">
        <v>5356339520</v>
      </c>
      <c r="H153" s="78">
        <v>1339488143</v>
      </c>
      <c r="I153" s="78">
        <v>3679888056</v>
      </c>
      <c r="J153" s="79">
        <v>68.7</v>
      </c>
      <c r="K153" s="78">
        <v>1676451464</v>
      </c>
      <c r="L153" s="77" t="s">
        <v>549</v>
      </c>
    </row>
    <row r="154" spans="1:12" x14ac:dyDescent="0.25">
      <c r="A154" s="77" t="s">
        <v>319</v>
      </c>
      <c r="B154" s="77" t="s">
        <v>580</v>
      </c>
      <c r="C154" s="77" t="s">
        <v>581</v>
      </c>
      <c r="D154" s="78">
        <v>4976628487</v>
      </c>
      <c r="E154" s="78">
        <v>0</v>
      </c>
      <c r="F154" s="78">
        <v>0</v>
      </c>
      <c r="G154" s="78">
        <v>4976628487</v>
      </c>
      <c r="H154" s="78">
        <v>1325495476</v>
      </c>
      <c r="I154" s="78">
        <v>3313738690</v>
      </c>
      <c r="J154" s="79">
        <v>66.59</v>
      </c>
      <c r="K154" s="78">
        <v>1662889797</v>
      </c>
      <c r="L154" s="77" t="s">
        <v>549</v>
      </c>
    </row>
    <row r="155" spans="1:12" x14ac:dyDescent="0.25">
      <c r="A155" s="77" t="s">
        <v>319</v>
      </c>
      <c r="B155" s="77" t="s">
        <v>561</v>
      </c>
      <c r="C155" s="77" t="s">
        <v>562</v>
      </c>
      <c r="D155" s="78">
        <v>379711033</v>
      </c>
      <c r="E155" s="78">
        <v>0</v>
      </c>
      <c r="F155" s="78">
        <v>0</v>
      </c>
      <c r="G155" s="78">
        <v>379711033</v>
      </c>
      <c r="H155" s="78">
        <v>13992667</v>
      </c>
      <c r="I155" s="78">
        <v>366149366</v>
      </c>
      <c r="J155" s="79">
        <v>96.43</v>
      </c>
      <c r="K155" s="78">
        <v>13561667</v>
      </c>
      <c r="L155" s="77" t="s">
        <v>549</v>
      </c>
    </row>
    <row r="156" spans="1:12" x14ac:dyDescent="0.25">
      <c r="A156" s="77" t="s">
        <v>319</v>
      </c>
      <c r="B156" s="77" t="s">
        <v>603</v>
      </c>
      <c r="C156" s="77" t="s">
        <v>604</v>
      </c>
      <c r="D156" s="78">
        <v>4824951559</v>
      </c>
      <c r="E156" s="78">
        <v>0</v>
      </c>
      <c r="F156" s="78">
        <v>-109966666</v>
      </c>
      <c r="G156" s="78">
        <v>4714984893</v>
      </c>
      <c r="H156" s="78">
        <v>148441671</v>
      </c>
      <c r="I156" s="78">
        <v>2453866568</v>
      </c>
      <c r="J156" s="79">
        <v>52.04</v>
      </c>
      <c r="K156" s="78">
        <v>2261118325</v>
      </c>
      <c r="L156" s="77" t="s">
        <v>549</v>
      </c>
    </row>
    <row r="157" spans="1:12" x14ac:dyDescent="0.25">
      <c r="A157" s="77" t="s">
        <v>319</v>
      </c>
      <c r="B157" s="77" t="s">
        <v>605</v>
      </c>
      <c r="C157" s="77" t="s">
        <v>606</v>
      </c>
      <c r="D157" s="78">
        <v>4824951559</v>
      </c>
      <c r="E157" s="78">
        <v>0</v>
      </c>
      <c r="F157" s="78">
        <v>-109966666</v>
      </c>
      <c r="G157" s="78">
        <v>4714984893</v>
      </c>
      <c r="H157" s="78">
        <v>148441671</v>
      </c>
      <c r="I157" s="78">
        <v>2453866568</v>
      </c>
      <c r="J157" s="79">
        <v>52.04</v>
      </c>
      <c r="K157" s="78">
        <v>2261118325</v>
      </c>
      <c r="L157" s="77" t="s">
        <v>549</v>
      </c>
    </row>
    <row r="158" spans="1:12" x14ac:dyDescent="0.25">
      <c r="A158" s="77" t="s">
        <v>319</v>
      </c>
      <c r="B158" s="77" t="s">
        <v>607</v>
      </c>
      <c r="C158" s="77" t="s">
        <v>608</v>
      </c>
      <c r="D158" s="78">
        <v>4824951559</v>
      </c>
      <c r="E158" s="78">
        <v>0</v>
      </c>
      <c r="F158" s="78">
        <v>-109966666</v>
      </c>
      <c r="G158" s="78">
        <v>4714984893</v>
      </c>
      <c r="H158" s="78">
        <v>148441671</v>
      </c>
      <c r="I158" s="78">
        <v>2453866568</v>
      </c>
      <c r="J158" s="79">
        <v>52.04</v>
      </c>
      <c r="K158" s="78">
        <v>2261118325</v>
      </c>
      <c r="L158" s="77" t="s">
        <v>549</v>
      </c>
    </row>
    <row r="159" spans="1:12" x14ac:dyDescent="0.25">
      <c r="A159" s="77" t="s">
        <v>319</v>
      </c>
      <c r="B159" s="77" t="s">
        <v>609</v>
      </c>
      <c r="C159" s="77" t="s">
        <v>610</v>
      </c>
      <c r="D159" s="78">
        <v>525057976</v>
      </c>
      <c r="E159" s="78">
        <v>0</v>
      </c>
      <c r="F159" s="78">
        <v>0</v>
      </c>
      <c r="G159" s="78">
        <v>525057976</v>
      </c>
      <c r="H159" s="78">
        <v>34212976</v>
      </c>
      <c r="I159" s="78">
        <v>39567976</v>
      </c>
      <c r="J159" s="79">
        <v>7.54</v>
      </c>
      <c r="K159" s="78">
        <v>485490000</v>
      </c>
      <c r="L159" s="77" t="s">
        <v>549</v>
      </c>
    </row>
    <row r="160" spans="1:12" x14ac:dyDescent="0.25">
      <c r="A160" s="77" t="s">
        <v>319</v>
      </c>
      <c r="B160" s="77" t="s">
        <v>560</v>
      </c>
      <c r="C160" s="77" t="s">
        <v>508</v>
      </c>
      <c r="D160" s="78">
        <v>1271301965</v>
      </c>
      <c r="E160" s="78">
        <v>0</v>
      </c>
      <c r="F160" s="78">
        <v>0</v>
      </c>
      <c r="G160" s="78">
        <v>1271301965</v>
      </c>
      <c r="H160" s="78">
        <v>0</v>
      </c>
      <c r="I160" s="78">
        <v>39336833</v>
      </c>
      <c r="J160" s="79">
        <v>3.09</v>
      </c>
      <c r="K160" s="78">
        <v>1231965132</v>
      </c>
      <c r="L160" s="77" t="s">
        <v>549</v>
      </c>
    </row>
    <row r="161" spans="1:12" x14ac:dyDescent="0.25">
      <c r="A161" s="77" t="s">
        <v>319</v>
      </c>
      <c r="B161" s="77" t="s">
        <v>571</v>
      </c>
      <c r="C161" s="77" t="s">
        <v>512</v>
      </c>
      <c r="D161" s="78">
        <v>44726966</v>
      </c>
      <c r="E161" s="78">
        <v>0</v>
      </c>
      <c r="F161" s="78">
        <v>0</v>
      </c>
      <c r="G161" s="78">
        <v>44726966</v>
      </c>
      <c r="H161" s="78">
        <v>0</v>
      </c>
      <c r="I161" s="78">
        <v>40000000</v>
      </c>
      <c r="J161" s="79">
        <v>89.43</v>
      </c>
      <c r="K161" s="78">
        <v>4726966</v>
      </c>
      <c r="L161" s="77" t="s">
        <v>549</v>
      </c>
    </row>
    <row r="162" spans="1:12" x14ac:dyDescent="0.25">
      <c r="A162" s="77" t="s">
        <v>319</v>
      </c>
      <c r="B162" s="77" t="s">
        <v>611</v>
      </c>
      <c r="C162" s="77" t="s">
        <v>612</v>
      </c>
      <c r="D162" s="78">
        <v>118210951</v>
      </c>
      <c r="E162" s="78">
        <v>0</v>
      </c>
      <c r="F162" s="78">
        <v>0</v>
      </c>
      <c r="G162" s="78">
        <v>118210951</v>
      </c>
      <c r="H162" s="78">
        <v>0</v>
      </c>
      <c r="I162" s="78">
        <v>28308572</v>
      </c>
      <c r="J162" s="79">
        <v>23.95</v>
      </c>
      <c r="K162" s="78">
        <v>89902379</v>
      </c>
      <c r="L162" s="77" t="s">
        <v>549</v>
      </c>
    </row>
    <row r="163" spans="1:12" x14ac:dyDescent="0.25">
      <c r="A163" s="77" t="s">
        <v>319</v>
      </c>
      <c r="B163" s="77" t="s">
        <v>613</v>
      </c>
      <c r="C163" s="77" t="s">
        <v>614</v>
      </c>
      <c r="D163" s="78">
        <v>76617115</v>
      </c>
      <c r="E163" s="78">
        <v>0</v>
      </c>
      <c r="F163" s="78">
        <v>0</v>
      </c>
      <c r="G163" s="78">
        <v>76617115</v>
      </c>
      <c r="H163" s="78">
        <v>0</v>
      </c>
      <c r="I163" s="78">
        <v>51986557</v>
      </c>
      <c r="J163" s="79">
        <v>67.849999999999994</v>
      </c>
      <c r="K163" s="78">
        <v>24630558</v>
      </c>
      <c r="L163" s="77" t="s">
        <v>549</v>
      </c>
    </row>
    <row r="164" spans="1:12" x14ac:dyDescent="0.25">
      <c r="A164" s="77" t="s">
        <v>319</v>
      </c>
      <c r="B164" s="77" t="s">
        <v>615</v>
      </c>
      <c r="C164" s="77" t="s">
        <v>616</v>
      </c>
      <c r="D164" s="78">
        <v>101254142</v>
      </c>
      <c r="E164" s="78">
        <v>0</v>
      </c>
      <c r="F164" s="78">
        <v>0</v>
      </c>
      <c r="G164" s="78">
        <v>101254142</v>
      </c>
      <c r="H164" s="78">
        <v>28881037</v>
      </c>
      <c r="I164" s="78">
        <v>54322405</v>
      </c>
      <c r="J164" s="79">
        <v>53.65</v>
      </c>
      <c r="K164" s="78">
        <v>46931737</v>
      </c>
      <c r="L164" s="77" t="s">
        <v>549</v>
      </c>
    </row>
    <row r="165" spans="1:12" x14ac:dyDescent="0.25">
      <c r="A165" s="77" t="s">
        <v>319</v>
      </c>
      <c r="B165" s="77" t="s">
        <v>617</v>
      </c>
      <c r="C165" s="77" t="s">
        <v>618</v>
      </c>
      <c r="D165" s="78">
        <v>124464424</v>
      </c>
      <c r="E165" s="78">
        <v>0</v>
      </c>
      <c r="F165" s="78">
        <v>0</v>
      </c>
      <c r="G165" s="78">
        <v>124464424</v>
      </c>
      <c r="H165" s="78">
        <v>0</v>
      </c>
      <c r="I165" s="78">
        <v>33821779</v>
      </c>
      <c r="J165" s="79">
        <v>27.17</v>
      </c>
      <c r="K165" s="78">
        <v>90642645</v>
      </c>
      <c r="L165" s="77" t="s">
        <v>549</v>
      </c>
    </row>
    <row r="166" spans="1:12" x14ac:dyDescent="0.25">
      <c r="A166" s="77" t="s">
        <v>319</v>
      </c>
      <c r="B166" s="77" t="s">
        <v>619</v>
      </c>
      <c r="C166" s="77" t="s">
        <v>510</v>
      </c>
      <c r="D166" s="78">
        <v>2556851</v>
      </c>
      <c r="E166" s="78">
        <v>0</v>
      </c>
      <c r="F166" s="78">
        <v>0</v>
      </c>
      <c r="G166" s="78">
        <v>2556851</v>
      </c>
      <c r="H166" s="78">
        <v>0</v>
      </c>
      <c r="I166" s="78">
        <v>2556851</v>
      </c>
      <c r="J166" s="79">
        <v>100</v>
      </c>
      <c r="K166" s="78">
        <v>0</v>
      </c>
      <c r="L166" s="77" t="s">
        <v>549</v>
      </c>
    </row>
    <row r="167" spans="1:12" x14ac:dyDescent="0.25">
      <c r="A167" s="77" t="s">
        <v>319</v>
      </c>
      <c r="B167" s="77" t="s">
        <v>561</v>
      </c>
      <c r="C167" s="77" t="s">
        <v>562</v>
      </c>
      <c r="D167" s="78">
        <v>2292599921</v>
      </c>
      <c r="E167" s="78">
        <v>0</v>
      </c>
      <c r="F167" s="78">
        <v>-109966666</v>
      </c>
      <c r="G167" s="78">
        <v>2182633255</v>
      </c>
      <c r="H167" s="78">
        <v>85347658</v>
      </c>
      <c r="I167" s="78">
        <v>2003212552</v>
      </c>
      <c r="J167" s="79">
        <v>91.78</v>
      </c>
      <c r="K167" s="78">
        <v>179420703</v>
      </c>
      <c r="L167" s="77" t="s">
        <v>549</v>
      </c>
    </row>
    <row r="168" spans="1:12" x14ac:dyDescent="0.25">
      <c r="A168" s="77" t="s">
        <v>319</v>
      </c>
      <c r="B168" s="77" t="s">
        <v>620</v>
      </c>
      <c r="C168" s="77" t="s">
        <v>538</v>
      </c>
      <c r="D168" s="78">
        <v>49435349</v>
      </c>
      <c r="E168" s="78">
        <v>0</v>
      </c>
      <c r="F168" s="78">
        <v>0</v>
      </c>
      <c r="G168" s="78">
        <v>49435349</v>
      </c>
      <c r="H168" s="78">
        <v>0</v>
      </c>
      <c r="I168" s="78">
        <v>40258494</v>
      </c>
      <c r="J168" s="79">
        <v>81.44</v>
      </c>
      <c r="K168" s="78">
        <v>9176855</v>
      </c>
      <c r="L168" s="77" t="s">
        <v>549</v>
      </c>
    </row>
    <row r="169" spans="1:12" x14ac:dyDescent="0.25">
      <c r="A169" s="77" t="s">
        <v>319</v>
      </c>
      <c r="B169" s="77" t="s">
        <v>621</v>
      </c>
      <c r="C169" s="77" t="s">
        <v>622</v>
      </c>
      <c r="D169" s="78">
        <v>5443032</v>
      </c>
      <c r="E169" s="78">
        <v>0</v>
      </c>
      <c r="F169" s="78">
        <v>0</v>
      </c>
      <c r="G169" s="78">
        <v>5443032</v>
      </c>
      <c r="H169" s="78">
        <v>0</v>
      </c>
      <c r="I169" s="78">
        <v>0</v>
      </c>
      <c r="J169" s="79">
        <v>0</v>
      </c>
      <c r="K169" s="78">
        <v>5443032</v>
      </c>
      <c r="L169" s="77" t="s">
        <v>549</v>
      </c>
    </row>
    <row r="170" spans="1:12" x14ac:dyDescent="0.25">
      <c r="A170" s="77" t="s">
        <v>319</v>
      </c>
      <c r="B170" s="77" t="s">
        <v>590</v>
      </c>
      <c r="C170" s="77" t="s">
        <v>591</v>
      </c>
      <c r="D170" s="78">
        <v>312000</v>
      </c>
      <c r="E170" s="78">
        <v>0</v>
      </c>
      <c r="F170" s="78">
        <v>0</v>
      </c>
      <c r="G170" s="78">
        <v>312000</v>
      </c>
      <c r="H170" s="78">
        <v>0</v>
      </c>
      <c r="I170" s="78">
        <v>0</v>
      </c>
      <c r="J170" s="79">
        <v>0</v>
      </c>
      <c r="K170" s="78">
        <v>312000</v>
      </c>
      <c r="L170" s="77" t="s">
        <v>549</v>
      </c>
    </row>
    <row r="171" spans="1:12" x14ac:dyDescent="0.25">
      <c r="A171" s="77" t="s">
        <v>319</v>
      </c>
      <c r="B171" s="77" t="s">
        <v>623</v>
      </c>
      <c r="C171" s="77" t="s">
        <v>450</v>
      </c>
      <c r="D171" s="78">
        <v>14086863</v>
      </c>
      <c r="E171" s="78">
        <v>0</v>
      </c>
      <c r="F171" s="78">
        <v>0</v>
      </c>
      <c r="G171" s="78">
        <v>14086863</v>
      </c>
      <c r="H171" s="78">
        <v>0</v>
      </c>
      <c r="I171" s="78">
        <v>0</v>
      </c>
      <c r="J171" s="79">
        <v>0</v>
      </c>
      <c r="K171" s="78">
        <v>14086863</v>
      </c>
      <c r="L171" s="77" t="s">
        <v>549</v>
      </c>
    </row>
    <row r="172" spans="1:12" x14ac:dyDescent="0.25">
      <c r="A172" s="77" t="s">
        <v>319</v>
      </c>
      <c r="B172" s="77" t="s">
        <v>624</v>
      </c>
      <c r="C172" s="77" t="s">
        <v>625</v>
      </c>
      <c r="D172" s="78">
        <v>330587</v>
      </c>
      <c r="E172" s="78">
        <v>0</v>
      </c>
      <c r="F172" s="78">
        <v>0</v>
      </c>
      <c r="G172" s="78">
        <v>330587</v>
      </c>
      <c r="H172" s="78">
        <v>0</v>
      </c>
      <c r="I172" s="78">
        <v>0</v>
      </c>
      <c r="J172" s="79">
        <v>0</v>
      </c>
      <c r="K172" s="78">
        <v>330587</v>
      </c>
      <c r="L172" s="77" t="s">
        <v>549</v>
      </c>
    </row>
    <row r="173" spans="1:12" x14ac:dyDescent="0.25">
      <c r="A173" s="77" t="s">
        <v>319</v>
      </c>
      <c r="B173" s="77" t="s">
        <v>594</v>
      </c>
      <c r="C173" s="77" t="s">
        <v>420</v>
      </c>
      <c r="D173" s="78">
        <v>12888640</v>
      </c>
      <c r="E173" s="78">
        <v>0</v>
      </c>
      <c r="F173" s="78">
        <v>0</v>
      </c>
      <c r="G173" s="78">
        <v>12888640</v>
      </c>
      <c r="H173" s="78">
        <v>0</v>
      </c>
      <c r="I173" s="78">
        <v>0</v>
      </c>
      <c r="J173" s="79">
        <v>0</v>
      </c>
      <c r="K173" s="78">
        <v>12888640</v>
      </c>
      <c r="L173" s="77" t="s">
        <v>549</v>
      </c>
    </row>
    <row r="174" spans="1:12" x14ac:dyDescent="0.25">
      <c r="A174" s="77" t="s">
        <v>319</v>
      </c>
      <c r="B174" s="77" t="s">
        <v>626</v>
      </c>
      <c r="C174" s="77" t="s">
        <v>627</v>
      </c>
      <c r="D174" s="78">
        <v>185664777</v>
      </c>
      <c r="E174" s="78">
        <v>0</v>
      </c>
      <c r="F174" s="78">
        <v>0</v>
      </c>
      <c r="G174" s="78">
        <v>185664777</v>
      </c>
      <c r="H174" s="78">
        <v>0</v>
      </c>
      <c r="I174" s="78">
        <v>120494549</v>
      </c>
      <c r="J174" s="79">
        <v>64.900000000000006</v>
      </c>
      <c r="K174" s="78">
        <v>65170228</v>
      </c>
      <c r="L174" s="77" t="s">
        <v>549</v>
      </c>
    </row>
  </sheetData>
  <pageMargins left="0.75" right="0.75" top="1" bottom="1" header="0.5" footer="0.5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CBC40-51B8-4B57-8BAB-D869482D1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18AC0-A7B4-4236-9B9A-C0A3587EDE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3.xml><?xml version="1.0" encoding="utf-8"?>
<ds:datastoreItem xmlns:ds="http://schemas.openxmlformats.org/officeDocument/2006/customXml" ds:itemID="{838CF29A-C38F-43FE-AFFF-0E19D8A48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 GASTOS MAYO 2024</vt:lpstr>
      <vt:lpstr>EJE INGRESOS MAYO 2024</vt:lpstr>
      <vt:lpstr>EJE RESERVAS INGRESOS MAYO</vt:lpstr>
      <vt:lpstr>EJE RESERVAS MAYO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Rubiela Ruiz Medellin</dc:creator>
  <cp:lastModifiedBy>Sandra Rubiela Ruiz Medellin</cp:lastModifiedBy>
  <dcterms:created xsi:type="dcterms:W3CDTF">2024-06-07T20:19:18Z</dcterms:created>
  <dcterms:modified xsi:type="dcterms:W3CDTF">2024-06-11T11:46:49Z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2024-06-07T20:20:52Z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52b9da5e-8960-4ac7-8d02-f16258d7a8b0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  <property fmtid="{D5CDD505-2E9C-101B-9397-08002B2CF9AE}" pid="10" name="MediaServiceImageTags">
    <vt:lpwstr/>
  </property>
</Properties>
</file>