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4/EJECUCIONES 2024/EJECUCIONES/2024-06/"/>
    </mc:Choice>
  </mc:AlternateContent>
  <xr:revisionPtr revIDLastSave="29" documentId="8_{36E5ADF2-565D-4B7F-AB9B-360F668BF586}" xr6:coauthVersionLast="47" xr6:coauthVersionMax="47" xr10:uidLastSave="{0B18D4C5-72E8-48D7-8CA4-EDEC17CA45EA}"/>
  <bookViews>
    <workbookView xWindow="-108" yWindow="-108" windowWidth="23256" windowHeight="12576" xr2:uid="{2FD520AF-77E4-4D04-B83C-A8EBC26CD312}"/>
  </bookViews>
  <sheets>
    <sheet name="EJE GASTOS" sheetId="1" r:id="rId1"/>
    <sheet name="EJE INGRESOS" sheetId="2" r:id="rId2"/>
    <sheet name="EJE RESERVAS" sheetId="4" r:id="rId3"/>
    <sheet name="EJE RESERVAS INGRESO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3" l="1"/>
  <c r="O38" i="3"/>
  <c r="O40" i="3" s="1"/>
  <c r="K38" i="3"/>
  <c r="K40" i="3" s="1"/>
  <c r="I37" i="3"/>
  <c r="G37" i="3"/>
  <c r="F37" i="3"/>
  <c r="D37" i="3"/>
  <c r="D36" i="3" s="1"/>
  <c r="D35" i="3" s="1"/>
  <c r="D38" i="3" s="1"/>
  <c r="D40" i="3" s="1"/>
  <c r="C37" i="3"/>
  <c r="Q36" i="3"/>
  <c r="P36" i="3"/>
  <c r="P35" i="3" s="1"/>
  <c r="P38" i="3" s="1"/>
  <c r="P40" i="3" s="1"/>
  <c r="O36" i="3"/>
  <c r="N36" i="3"/>
  <c r="M36" i="3"/>
  <c r="L36" i="3"/>
  <c r="L35" i="3" s="1"/>
  <c r="L38" i="3" s="1"/>
  <c r="L40" i="3" s="1"/>
  <c r="K36" i="3"/>
  <c r="J36" i="3"/>
  <c r="I36" i="3"/>
  <c r="H36" i="3"/>
  <c r="H35" i="3" s="1"/>
  <c r="H38" i="3" s="1"/>
  <c r="H40" i="3" s="1"/>
  <c r="F36" i="3"/>
  <c r="Q35" i="3"/>
  <c r="Q38" i="3" s="1"/>
  <c r="Q40" i="3" s="1"/>
  <c r="O35" i="3"/>
  <c r="N35" i="3"/>
  <c r="N38" i="3" s="1"/>
  <c r="N40" i="3" s="1"/>
  <c r="M35" i="3"/>
  <c r="M38" i="3" s="1"/>
  <c r="M40" i="3" s="1"/>
  <c r="K35" i="3"/>
  <c r="J35" i="3"/>
  <c r="J38" i="3" s="1"/>
  <c r="I35" i="3"/>
  <c r="I38" i="3" s="1"/>
  <c r="I40" i="3" s="1"/>
  <c r="F35" i="3"/>
  <c r="F38" i="3" s="1"/>
  <c r="F40" i="3" s="1"/>
  <c r="N33" i="3"/>
  <c r="N41" i="3" s="1"/>
  <c r="O31" i="3"/>
  <c r="O33" i="3" s="1"/>
  <c r="J30" i="3"/>
  <c r="J29" i="3" s="1"/>
  <c r="G30" i="3"/>
  <c r="D30" i="3"/>
  <c r="C30" i="3"/>
  <c r="Q29" i="3"/>
  <c r="M29" i="3"/>
  <c r="L29" i="3"/>
  <c r="K29" i="3"/>
  <c r="I29" i="3"/>
  <c r="H29" i="3"/>
  <c r="F29" i="3"/>
  <c r="D29" i="3"/>
  <c r="R28" i="3"/>
  <c r="E28" i="3"/>
  <c r="Q27" i="3"/>
  <c r="P27" i="3"/>
  <c r="P26" i="3" s="1"/>
  <c r="O27" i="3"/>
  <c r="N27" i="3"/>
  <c r="M27" i="3"/>
  <c r="M26" i="3" s="1"/>
  <c r="L27" i="3"/>
  <c r="L26" i="3" s="1"/>
  <c r="K27" i="3"/>
  <c r="J27" i="3"/>
  <c r="I27" i="3"/>
  <c r="I26" i="3" s="1"/>
  <c r="H27" i="3"/>
  <c r="H26" i="3" s="1"/>
  <c r="H21" i="3" s="1"/>
  <c r="H31" i="3" s="1"/>
  <c r="H33" i="3" s="1"/>
  <c r="G27" i="3"/>
  <c r="F27" i="3"/>
  <c r="D27" i="3"/>
  <c r="D26" i="3" s="1"/>
  <c r="C27" i="3"/>
  <c r="Q26" i="3"/>
  <c r="O26" i="3"/>
  <c r="N26" i="3"/>
  <c r="K26" i="3"/>
  <c r="J26" i="3"/>
  <c r="F26" i="3"/>
  <c r="S25" i="3"/>
  <c r="R25" i="3"/>
  <c r="E25" i="3"/>
  <c r="R24" i="3"/>
  <c r="E24" i="3"/>
  <c r="Q23" i="3"/>
  <c r="P23" i="3"/>
  <c r="P22" i="3" s="1"/>
  <c r="O23" i="3"/>
  <c r="N23" i="3"/>
  <c r="M23" i="3"/>
  <c r="L23" i="3"/>
  <c r="L22" i="3" s="1"/>
  <c r="K23" i="3"/>
  <c r="J23" i="3"/>
  <c r="I23" i="3"/>
  <c r="H23" i="3"/>
  <c r="H22" i="3" s="1"/>
  <c r="G23" i="3"/>
  <c r="F23" i="3"/>
  <c r="R23" i="3" s="1"/>
  <c r="D23" i="3"/>
  <c r="D22" i="3" s="1"/>
  <c r="D21" i="3" s="1"/>
  <c r="D31" i="3" s="1"/>
  <c r="D33" i="3" s="1"/>
  <c r="C23" i="3"/>
  <c r="Q22" i="3"/>
  <c r="O22" i="3"/>
  <c r="N22" i="3"/>
  <c r="M22" i="3"/>
  <c r="K22" i="3"/>
  <c r="J22" i="3"/>
  <c r="J21" i="3" s="1"/>
  <c r="J31" i="3" s="1"/>
  <c r="J33" i="3" s="1"/>
  <c r="J41" i="3" s="1"/>
  <c r="I22" i="3"/>
  <c r="G22" i="3"/>
  <c r="F22" i="3"/>
  <c r="E22" i="3"/>
  <c r="C22" i="3"/>
  <c r="O21" i="3"/>
  <c r="N21" i="3"/>
  <c r="N31" i="3" s="1"/>
  <c r="K21" i="3"/>
  <c r="K31" i="3" s="1"/>
  <c r="K33" i="3" s="1"/>
  <c r="K41" i="3" s="1"/>
  <c r="F21" i="3"/>
  <c r="F31" i="3" s="1"/>
  <c r="F33" i="3" s="1"/>
  <c r="F41" i="3" l="1"/>
  <c r="D41" i="3"/>
  <c r="H41" i="3"/>
  <c r="O41" i="3"/>
  <c r="M21" i="3"/>
  <c r="M31" i="3" s="1"/>
  <c r="M33" i="3" s="1"/>
  <c r="M41" i="3" s="1"/>
  <c r="R22" i="3"/>
  <c r="S22" i="3" s="1"/>
  <c r="G29" i="3"/>
  <c r="G26" i="3" s="1"/>
  <c r="G21" i="3" s="1"/>
  <c r="G31" i="3" s="1"/>
  <c r="G33" i="3" s="1"/>
  <c r="R30" i="3"/>
  <c r="I21" i="3"/>
  <c r="I31" i="3" s="1"/>
  <c r="I33" i="3" s="1"/>
  <c r="I41" i="3" s="1"/>
  <c r="S24" i="3"/>
  <c r="E27" i="3"/>
  <c r="L21" i="3"/>
  <c r="L31" i="3" s="1"/>
  <c r="L33" i="3" s="1"/>
  <c r="L41" i="3" s="1"/>
  <c r="P21" i="3"/>
  <c r="P31" i="3" s="1"/>
  <c r="P33" i="3" s="1"/>
  <c r="P41" i="3" s="1"/>
  <c r="R27" i="3"/>
  <c r="R29" i="3"/>
  <c r="E30" i="3"/>
  <c r="C29" i="3"/>
  <c r="G36" i="3"/>
  <c r="G35" i="3" s="1"/>
  <c r="G38" i="3" s="1"/>
  <c r="G40" i="3" s="1"/>
  <c r="R37" i="3"/>
  <c r="Q21" i="3"/>
  <c r="Q31" i="3" s="1"/>
  <c r="Q33" i="3" s="1"/>
  <c r="Q41" i="3" s="1"/>
  <c r="E23" i="3"/>
  <c r="S23" i="3" s="1"/>
  <c r="S28" i="3"/>
  <c r="C36" i="3"/>
  <c r="E37" i="3"/>
  <c r="S27" i="3" l="1"/>
  <c r="R26" i="3"/>
  <c r="C26" i="3"/>
  <c r="E29" i="3"/>
  <c r="C35" i="3"/>
  <c r="E36" i="3"/>
  <c r="R21" i="3"/>
  <c r="S30" i="3"/>
  <c r="R33" i="3"/>
  <c r="S37" i="3"/>
  <c r="R36" i="3"/>
  <c r="S29" i="3"/>
  <c r="G41" i="3"/>
  <c r="S36" i="3" l="1"/>
  <c r="R35" i="3"/>
  <c r="R31" i="3"/>
  <c r="C21" i="3"/>
  <c r="E26" i="3"/>
  <c r="S26" i="3"/>
  <c r="C38" i="3"/>
  <c r="C40" i="3" s="1"/>
  <c r="E40" i="3" s="1"/>
  <c r="E35" i="3"/>
  <c r="E38" i="3" s="1"/>
  <c r="R38" i="3" l="1"/>
  <c r="S35" i="3"/>
  <c r="E21" i="3"/>
  <c r="C31" i="3"/>
  <c r="C33" i="3" s="1"/>
  <c r="C41" i="3" s="1"/>
  <c r="E31" i="3" l="1"/>
  <c r="S21" i="3"/>
  <c r="R40" i="3"/>
  <c r="S38" i="3"/>
  <c r="S40" i="3" l="1"/>
  <c r="R41" i="3"/>
  <c r="E33" i="3"/>
  <c r="S31" i="3"/>
  <c r="E41" i="3" l="1"/>
  <c r="S33" i="3"/>
  <c r="S41" i="3"/>
</calcChain>
</file>

<file path=xl/sharedStrings.xml><?xml version="1.0" encoding="utf-8"?>
<sst xmlns="http://schemas.openxmlformats.org/spreadsheetml/2006/main" count="1213" uniqueCount="631">
  <si>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</si>
  <si>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</si>
  <si>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</si>
  <si>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</si>
  <si>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</si>
  <si>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</si>
  <si>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</si>
  <si>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</si>
  <si>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</si>
  <si>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</si>
  <si>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</si>
  <si>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</si>
  <si>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</si>
  <si>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</si>
  <si>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</si>
  <si>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</si>
  <si>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</si>
  <si>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</si>
  <si>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</si>
  <si>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</si>
  <si>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</si>
  <si>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</si>
  <si>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0228-01  UNIDAD ADMINISTRATIVA ESPECIAL DE SERVIC</t>
  </si>
  <si>
    <t>000000000000000000228  0228 - Programa Funcionamiento - UNIDAD ADMINISTRA</t>
  </si>
  <si>
    <t>Funcionamiento</t>
  </si>
  <si>
    <t>O211010100101           Sueldo básico</t>
  </si>
  <si>
    <t>1-100-F001  VA-Recursos distrito</t>
  </si>
  <si>
    <t>O211010100102           Horas extras, dominicales, festivos y recargos</t>
  </si>
  <si>
    <t>O211010100103           Gastos de representación</t>
  </si>
  <si>
    <t>O211010100104           Subsidio de alimentación</t>
  </si>
  <si>
    <t>O211010100105           Auxilio de transporte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</si>
  <si>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</si>
  <si>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</si>
  <si>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</si>
  <si>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</si>
  <si>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</si>
  <si>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</si>
  <si>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</si>
  <si>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</si>
  <si>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</si>
  <si>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</si>
  <si>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</si>
  <si>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</si>
  <si>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</si>
  <si>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</si>
  <si>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</si>
  <si>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</si>
  <si>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</si>
  <si>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</si>
  <si>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</si>
  <si>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</si>
  <si>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O2110103190             Apoyo de sostenimiento prácticas laborales</t>
  </si>
  <si>
    <t>O211020100101           Sueldo básico</t>
  </si>
  <si>
    <t>O211020100107           Bonificación por servicios prestados</t>
  </si>
  <si>
    <t>O21102010010801         Prima de navidad</t>
  </si>
  <si>
    <t>O21102010010802         Prima de vacaciones</t>
  </si>
  <si>
    <t>O211020100204           Prima semestral</t>
  </si>
  <si>
    <t>O21102010021201         Beneficios a los empleados a corto plazo</t>
  </si>
  <si>
    <t>O211020200101           Aportes a la seguridad social en pensiones pública</t>
  </si>
  <si>
    <t>O211020200202           Aportes a la seguridad social en salud privada</t>
  </si>
  <si>
    <t>O211020200301           Aportes de cesantías a fondos públicos</t>
  </si>
  <si>
    <t>O211020200401           Compensar</t>
  </si>
  <si>
    <t>O211020200501           Aportes generales al sistema de riesgos laborales</t>
  </si>
  <si>
    <t>O2110202006             Aportes al ICBF</t>
  </si>
  <si>
    <t>O2110202007             Aportes al SENA</t>
  </si>
  <si>
    <t>O211020300103           Bonificación especial de recreación</t>
  </si>
  <si>
    <t>O2110203119             Reconocimiento por permanencia en el servicio públ</t>
  </si>
  <si>
    <t>O2120201002042441001    Agua purificada (envasada)</t>
  </si>
  <si>
    <t>O2120201002042449002    Bebidas no alcohólicas sin gasificar-refrescos</t>
  </si>
  <si>
    <t>O2120201002072719002    Estandartes y banderas</t>
  </si>
  <si>
    <t>O2120201002072719004    Tapabocas y otras prendas de ropa médica</t>
  </si>
  <si>
    <t>O2120201002072719005    Mascarillas para protección industrial con órgano</t>
  </si>
  <si>
    <t>O2120201002082822101    Prendas de vestir de fibras artificiales y sintéti</t>
  </si>
  <si>
    <t>O2120201002082822303    Prendas de vestir de fibras artificiales y sintéti</t>
  </si>
  <si>
    <t>O2120201002082824401    Guantes plásticos desechables</t>
  </si>
  <si>
    <t>O2120201002092933001    Calzado de cuero para hombre</t>
  </si>
  <si>
    <t>O2120201002092933003    Calzado de cuero para mujer</t>
  </si>
  <si>
    <t>O2120201003023212801    Papel bond</t>
  </si>
  <si>
    <t>O2120201003023215306    Cajas de cartón liso</t>
  </si>
  <si>
    <t>O2120201003023215307    Cajas de cartón litografiadas</t>
  </si>
  <si>
    <t>O2120201003023269005    Tiquetes para transporte aéreo</t>
  </si>
  <si>
    <t>O2120201003033331101    Gasolina motor corriente</t>
  </si>
  <si>
    <t>O2120201003033336103    Diésel oil ACPM (fuel gas gasoil marine gas)</t>
  </si>
  <si>
    <t>O2120201003033338004    Aceites lubricantes</t>
  </si>
  <si>
    <t>O2120201003043413999     Alcoholes n.c.p.</t>
  </si>
  <si>
    <t>O2120201003053511001    Pinturas para agua, P.V.A. y similares (emulsiones</t>
  </si>
  <si>
    <t>O2120201003053529901    Botiquines para emergencia</t>
  </si>
  <si>
    <t>O2120201003063611101    Llantas de caucho para automóviles</t>
  </si>
  <si>
    <t>O2120201003063611301    Llantas de caucho para buses y camiones</t>
  </si>
  <si>
    <t>O2120201003063626004    Guantes de cirugía</t>
  </si>
  <si>
    <t>O2120201003063649035    Estibas plásticas para transporte de mercancías</t>
  </si>
  <si>
    <t>O2120201003063693002    Asientos de material plástico para sanitarios</t>
  </si>
  <si>
    <t>O2120201003063699006    Ganchos legajadores plásticos</t>
  </si>
  <si>
    <t>O2120201003063699043    Sábanas (colchonetas) en material plástico</t>
  </si>
  <si>
    <t>O2120201003063699046    Señales viales en material plástico</t>
  </si>
  <si>
    <t>O2120201003073722102    Utensilios de loza para mesa y la cocina</t>
  </si>
  <si>
    <t>O2120201003083811106    Sillas metálicas giratorias</t>
  </si>
  <si>
    <t>O2120201003083891102    Bolígrafos</t>
  </si>
  <si>
    <t>O2120201003083891104    Marcadores de fieltro y similares</t>
  </si>
  <si>
    <t>O2120201003083891106    Lápices</t>
  </si>
  <si>
    <t>O2120201003083899998    Artículos n.c.p. para escritorio y oficina</t>
  </si>
  <si>
    <t>O2120201004024299991    Artículos n.c.p. de ferretería y cerrajería</t>
  </si>
  <si>
    <t>O2120201004034357004    Partes y accesorios para ascensores</t>
  </si>
  <si>
    <t>O2120201004044481616    Cafetera eléctrica para uso doméstico</t>
  </si>
  <si>
    <t>O2120201004054516001    Tajalápices de mesa</t>
  </si>
  <si>
    <t>O2120201004054516003    Engrapadoras para oficina</t>
  </si>
  <si>
    <t>O2120201004054516004    Perforadoras</t>
  </si>
  <si>
    <t>O2120201004054516005    Sacaganchos</t>
  </si>
  <si>
    <t>O2120201004054516099    Máquinas y material de oficina n.c.p.</t>
  </si>
  <si>
    <t>O21202010040545272      Unidades removibles de almacenamiento</t>
  </si>
  <si>
    <t>O2120201004054529001    Partes y accesorios para computadores y minicomput</t>
  </si>
  <si>
    <t>O2120201004064641003    Baterías de pilas</t>
  </si>
  <si>
    <t>O2120201004064641007    Pilas alcalinas</t>
  </si>
  <si>
    <t>O2120201004074721101    Equipos radiotelefónicos de comunicaciones</t>
  </si>
  <si>
    <t>O2120201004084823206    Reglas metálicas y de madera o plásticas para ofic</t>
  </si>
  <si>
    <t>O2120201004084825101    Termómetros</t>
  </si>
  <si>
    <t>O2120202005040654619    Otros servicios de instalaciones eléctricas</t>
  </si>
  <si>
    <t>O2120202005040654621    Servicios de fontanería y plomería</t>
  </si>
  <si>
    <t>O2120202005040654699    Otros servicios de instalación n.c.p.</t>
  </si>
  <si>
    <t>O2120202005040754710    Servicios de instalación de vidrios y ventanas</t>
  </si>
  <si>
    <t>O2120202005040754790    Otros servicios de terminación y acabado de edific</t>
  </si>
  <si>
    <t>O21202020060464119      Otros servicios de transporte terrestre local de p</t>
  </si>
  <si>
    <t>O21202020060868019      Otros servicios postales n.c.p.</t>
  </si>
  <si>
    <t>O212020200701030371332  Servicios de seguros sociales de riesgos laborales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</si>
  <si>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</si>
  <si>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</si>
  <si>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</si>
  <si>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</si>
  <si>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O212020200701030571359  Otros servicios de seguros distintos de los seguro</t>
  </si>
  <si>
    <t>O2120202007010671640    Servicios de administración de fondos de pensiones</t>
  </si>
  <si>
    <t>O21202020070272112      Servicios de alquiler o arrendamiento con o sin op</t>
  </si>
  <si>
    <t>O21202020080282130      Servicios de documentación y certificación jurídic</t>
  </si>
  <si>
    <t>O21202020080282191      Servicios de arbitraje y conciliación</t>
  </si>
  <si>
    <t>O21202020080282199      Otros servicios jurídicos n.c.p.</t>
  </si>
  <si>
    <t>1-601-F001  PAS-Otros distrito</t>
  </si>
  <si>
    <t>O21202020080383211      Servicios de asesoría en arquitectura</t>
  </si>
  <si>
    <t>O21202020080383990      Otros servicios profesionales, técnicos y empresar</t>
  </si>
  <si>
    <t>O21202020080484120      Servicios de telefonía fija (acceso)</t>
  </si>
  <si>
    <t>O21202020080484131      Servicios móviles de voz</t>
  </si>
  <si>
    <t>O21202020080484150      Servicios de transmisión de datos</t>
  </si>
  <si>
    <t>O21202020080585250      Servicios de protección (guardas de seguridad)</t>
  </si>
  <si>
    <t>O21202020080585310      Servicios de desinfección y exterminación</t>
  </si>
  <si>
    <t>O21202020080585330      Servicios de limpieza general</t>
  </si>
  <si>
    <t>O21202020080686312      Servicios de distribución de electricidad (a comis</t>
  </si>
  <si>
    <t>O21202020080686320      Servicios de distribución de gas por tuberías (a c</t>
  </si>
  <si>
    <t>O21202020080686330      Servicios de distribución de agua por tubería (a c</t>
  </si>
  <si>
    <t>O2120202008078714102    Servicio de mantenimiento y reparación de vehículo</t>
  </si>
  <si>
    <t>O2120202008078715699    Servicio de mantenimiento y reparación de máquinas</t>
  </si>
  <si>
    <t>O2120202008078715701    Servicio de mantenimiento y reparación de ascensor</t>
  </si>
  <si>
    <t>O2120202008078724001    Restauración y reparación de muebles</t>
  </si>
  <si>
    <t>O2120202008098912197    Servicios de impresión litográfica n.c.p.</t>
  </si>
  <si>
    <t>O21202020090292919      Otros tipos de servicios educativos y de formación</t>
  </si>
  <si>
    <t>O21202020090393500      Otros servicios sociales sin alojamiento</t>
  </si>
  <si>
    <t>O21202020090494219      Servicios de recolección de otros desechos peligro</t>
  </si>
  <si>
    <t>O21202020090494239      Servicios generales de recolección de otros desech</t>
  </si>
  <si>
    <t>O21202020090696990      Otros servicios de diversión y entretenimiento n.c</t>
  </si>
  <si>
    <t>O2120202010             Viáticos de los funcionarios en comisión</t>
  </si>
  <si>
    <t>O2130509059             Servicio de alumbrado público</t>
  </si>
  <si>
    <t>O23011601010000007660  Mejoramiento Subvenciones y ayudas para dar acceso</t>
  </si>
  <si>
    <t>Inversión</t>
  </si>
  <si>
    <t>O232020200995996        Servicios de otorgamiento de apoyo económico no re</t>
  </si>
  <si>
    <t>O23011602370000007644  Ampliación Gestión para la planeación, ampliación</t>
  </si>
  <si>
    <t>O2320202005030253290    Otras obras de ingeniería civil</t>
  </si>
  <si>
    <t>1-601-I037  PAS-Crédito</t>
  </si>
  <si>
    <t>3-602-I001  PAS-RB-Administrados de destinación espe</t>
  </si>
  <si>
    <t>O232020200885250        Servicios de protección (guardas de seguridad)</t>
  </si>
  <si>
    <t>O232020200991123        Servicios de la administración pública relacionado</t>
  </si>
  <si>
    <t>O232020200991191        Servicios administrativos relacionados con los tra</t>
  </si>
  <si>
    <t>O232020200997310        Servicios de mantenimiento de cementerios y servic</t>
  </si>
  <si>
    <t>3-100-F002  VA-Administrados de libre destinación</t>
  </si>
  <si>
    <t>3-200-I001  RB-Administrados de destinación especifi</t>
  </si>
  <si>
    <t>3-400-F002  RF-Administrados de libre destinación</t>
  </si>
  <si>
    <t>O23011602380000007569  Transformación Gestión integral de residuos sólido</t>
  </si>
  <si>
    <t>O2320202005040254253    Servicios generales de construcción de alcantarill</t>
  </si>
  <si>
    <t>O232020200664119        Otros servicios de transporte terrestre local de p</t>
  </si>
  <si>
    <t>O232020200772112        Servicios de alquiler o arrendamiento con o sin op</t>
  </si>
  <si>
    <t>O232020200881219        Servicios de investigación básica en otras ciencia</t>
  </si>
  <si>
    <t>O232020200883931        Servicios de consultoría ambiental</t>
  </si>
  <si>
    <t>O232020200885330        Servicios de limpieza general</t>
  </si>
  <si>
    <t>O232020200991114        Servicios de planificación económica, social y est</t>
  </si>
  <si>
    <t>3-100-I001  VA-Administrados de destinación especifi</t>
  </si>
  <si>
    <t>O232020200991119        Otros servicios de la administración pública n.c.p</t>
  </si>
  <si>
    <t>3-400-I001  RF-Administrados de destinación especifi</t>
  </si>
  <si>
    <t>O232020200992511        Servicios de educación superior nivel pregrado téc</t>
  </si>
  <si>
    <t>O232020200994110        Servicios de alcantarillado y tratamiento de aguas</t>
  </si>
  <si>
    <t>O232020200994239        Servicios generales de recolección de otros desech</t>
  </si>
  <si>
    <t>O232020200994332        Otros servicios de relleno sanitario para desechos</t>
  </si>
  <si>
    <t>O232020200994590        Otros servicios de saneamiento</t>
  </si>
  <si>
    <t>O23011603450000007652  Fortalecimiento gestión para la eficiencia energét</t>
  </si>
  <si>
    <t>O23011605560000007628  Fortalecimiento efectivo en la gestión institucion</t>
  </si>
  <si>
    <t>O23201010030502         Aparatos transmisores de televisión y radio; telev</t>
  </si>
  <si>
    <t>O23201010030601         Aparatos médicos y quirúrgicos y aparatos ortésico</t>
  </si>
  <si>
    <t>O2320101004010102       Muebles del tipo utilizado en la oficina</t>
  </si>
  <si>
    <t>O2320201003053529901    Botiquines para emergencia</t>
  </si>
  <si>
    <t>O2320201003083899998    Artículos n.c.p. para escritorio y oficina</t>
  </si>
  <si>
    <t>O2320202005040254290    Servicios generales de construcción de otras obras</t>
  </si>
  <si>
    <t>O2320202005040654699    Otros servicios de instalación n.c.p.</t>
  </si>
  <si>
    <t>O232020200661145        Comercio al por mayor (excepto el realizado a camb</t>
  </si>
  <si>
    <t>O232020200664241        Servicios de transporte aéreo de pasajeros, except</t>
  </si>
  <si>
    <t>O232020200668014        Servicios de gestión documental</t>
  </si>
  <si>
    <t>O232020200883143        Software originales</t>
  </si>
  <si>
    <t>O232020200883159        Otros servicios de alojamiento y suministro de inf</t>
  </si>
  <si>
    <t>O232020200883611        Servicios integrales de publicidad</t>
  </si>
  <si>
    <t>O232020200884210        Servicios básicos de Internet</t>
  </si>
  <si>
    <t>O232020200885310        Servicios de desinfección y exterminación</t>
  </si>
  <si>
    <t>O232020200887130        Servicios de mantenimiento y reparación de computa</t>
  </si>
  <si>
    <t>O232020200888769        Servicios de fabricación de otros tipos de maquina</t>
  </si>
  <si>
    <t>O232020200996990        Otros servicios de diversión y entretenimiento n.c</t>
  </si>
  <si>
    <t>Ce.gestores / Pos.presupuestarias</t>
  </si>
  <si>
    <t>Aprop. Inicial</t>
  </si>
  <si>
    <t>Modificac. Acumulado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</si>
  <si>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</si>
  <si>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</si>
  <si>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</si>
  <si>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</si>
  <si>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</si>
  <si>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</si>
  <si>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</si>
  <si>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</si>
  <si>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O110205001011702    Gas de carbón, gas de agua, gas pobre y otros gase</t>
  </si>
  <si>
    <t>O11020500107020112  Servicios de alquiler o arrendamiento con o sin op</t>
  </si>
  <si>
    <t>O11020500108030118  Servicios de oficinas centrales</t>
  </si>
  <si>
    <t>O12050204           Recursos propios con destinación específica</t>
  </si>
  <si>
    <t>O12050205           Recursos propios de libre destinación</t>
  </si>
  <si>
    <t>O12100202           Ingresos de destinación específica</t>
  </si>
  <si>
    <t>O1210020402         Ingresos de destinación específica</t>
  </si>
  <si>
    <t>O1210020403         Ingresos de libre destinación</t>
  </si>
  <si>
    <t>O121301             Reintegros</t>
  </si>
  <si>
    <t>O150101             Vigencia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</si>
  <si>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</si>
  <si>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</si>
  <si>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</si>
  <si>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</si>
  <si>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</si>
  <si>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</si>
  <si>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</si>
  <si>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</si>
  <si>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</si>
  <si>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</si>
  <si>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</si>
  <si>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</si>
  <si>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</si>
  <si>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</si>
  <si>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</si>
  <si>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</si>
  <si>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</si>
  <si>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</si>
  <si>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</si>
  <si>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</si>
  <si>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</si>
  <si>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</si>
  <si>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% Ejec.</t>
  </si>
  <si>
    <t>01</t>
  </si>
  <si>
    <t xml:space="preserve">Ingresos </t>
  </si>
  <si>
    <t>011</t>
  </si>
  <si>
    <t>Ingresos Corrientes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</si>
  <si>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</si>
  <si>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</si>
  <si>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</si>
  <si>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</si>
  <si>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</si>
  <si>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</si>
  <si>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</si>
  <si>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</si>
  <si>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</si>
  <si>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</si>
  <si>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</si>
  <si>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</si>
  <si>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</si>
  <si>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</si>
  <si>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</si>
  <si>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</si>
  <si>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</si>
  <si>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</si>
  <si>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</si>
  <si>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</si>
  <si>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</si>
  <si>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</si>
  <si>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</si>
  <si>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</si>
  <si>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</si>
  <si>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</si>
  <si>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</si>
  <si>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</si>
  <si>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</si>
  <si>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</si>
  <si>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</si>
  <si>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</si>
  <si>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</si>
  <si>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</si>
  <si>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</si>
  <si>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</si>
  <si>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</si>
  <si>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</si>
  <si>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</si>
  <si>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</si>
  <si>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</si>
  <si>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</si>
  <si>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</si>
  <si>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</si>
  <si>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</si>
  <si>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</si>
  <si>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Vigencia</t>
  </si>
  <si>
    <t>TOTAL  RECURSOS DE BALANCE</t>
  </si>
  <si>
    <t>TOTAL  RECURSOS DE CAPITAL Y DE BALANCE</t>
  </si>
  <si>
    <t>SANDRA RUIZ MEDELLIN</t>
  </si>
  <si>
    <t xml:space="preserve">DOLLY ARIAS CASAS </t>
  </si>
  <si>
    <t>Responsable de Presupuesto</t>
  </si>
  <si>
    <t xml:space="preserve">Ordenador del Gasto 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</si>
  <si>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</si>
  <si>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</si>
  <si>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</si>
  <si>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</si>
  <si>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</si>
  <si>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</si>
  <si>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</si>
  <si>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</si>
  <si>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</si>
  <si>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</si>
  <si>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</si>
  <si>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</si>
  <si>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</si>
  <si>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</si>
  <si>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</si>
  <si>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O2</t>
  </si>
  <si>
    <t>GASTOS</t>
  </si>
  <si>
    <t>F</t>
  </si>
  <si>
    <t>O21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</si>
  <si>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</si>
  <si>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</si>
  <si>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</si>
  <si>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</si>
  <si>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</si>
  <si>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</si>
  <si>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</si>
  <si>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</si>
  <si>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</si>
  <si>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</si>
  <si>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O211010100107</t>
  </si>
  <si>
    <t>Bonificación por servicios prestados</t>
  </si>
  <si>
    <t>O211010100108</t>
  </si>
  <si>
    <t>Prestaciones sociales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</si>
  <si>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</si>
  <si>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</si>
  <si>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</si>
  <si>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</si>
  <si>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</si>
  <si>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</si>
  <si>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</si>
  <si>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</si>
  <si>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</si>
  <si>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</si>
  <si>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</si>
  <si>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</si>
  <si>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</si>
  <si>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</si>
  <si>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</si>
  <si>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</si>
  <si>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O2110102002</t>
  </si>
  <si>
    <t>Aportes a la seguridad social en salud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</si>
  <si>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</si>
  <si>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</si>
  <si>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</si>
  <si>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</si>
  <si>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</si>
  <si>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</si>
  <si>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</si>
  <si>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</si>
  <si>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</si>
  <si>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</si>
  <si>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</si>
  <si>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</si>
  <si>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</si>
  <si>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</si>
  <si>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</si>
  <si>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</si>
  <si>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</si>
  <si>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</si>
  <si>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</si>
  <si>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</si>
  <si>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</si>
  <si>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</si>
  <si>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O2110103069</t>
  </si>
  <si>
    <t>Apoyo de sostenimiento aprendices SENA</t>
  </si>
  <si>
    <t>O2110103190</t>
  </si>
  <si>
    <t>Apoyo de sostenimiento prácticas laborales</t>
  </si>
  <si>
    <t>O21102</t>
  </si>
  <si>
    <t>Personal supernumerario y planta temporal</t>
  </si>
  <si>
    <t>O2110201</t>
  </si>
  <si>
    <t>O2110201001</t>
  </si>
  <si>
    <t>O211020100101</t>
  </si>
  <si>
    <t>O2110201002</t>
  </si>
  <si>
    <t>O211020100204</t>
  </si>
  <si>
    <t>Prima semestral</t>
  </si>
  <si>
    <t>O2110202</t>
  </si>
  <si>
    <t>O2110202001</t>
  </si>
  <si>
    <t>O211020200101</t>
  </si>
  <si>
    <t>O2110202003</t>
  </si>
  <si>
    <t>O211020200301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</si>
  <si>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</si>
  <si>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</si>
  <si>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</si>
  <si>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</si>
  <si>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</si>
  <si>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</si>
  <si>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</si>
  <si>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</si>
  <si>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</si>
  <si>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</si>
  <si>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</si>
  <si>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</si>
  <si>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O2120201002082822305</t>
  </si>
  <si>
    <t>Prendas de vestir de fibras mezcladas en tejido de punto, para mujer</t>
  </si>
  <si>
    <t>O2120201002082824401</t>
  </si>
  <si>
    <t>Guantes plásticos desechables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</si>
  <si>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</si>
  <si>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</si>
  <si>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</si>
  <si>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</si>
  <si>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</si>
  <si>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</si>
  <si>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O2120201002092951001</t>
  </si>
  <si>
    <t>Botas de caucho y/o plástico con puntera y/o plantilla de acero</t>
  </si>
  <si>
    <t>O2120201003</t>
  </si>
  <si>
    <t>Otros bienes transportables (excepto productos metálicos, maquinaria y equipo)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</si>
  <si>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</si>
  <si>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</si>
  <si>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</si>
  <si>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</si>
  <si>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</si>
  <si>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</si>
  <si>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</si>
  <si>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</si>
  <si>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</si>
  <si>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</si>
  <si>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</si>
  <si>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</si>
  <si>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</si>
  <si>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</si>
  <si>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</si>
  <si>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</si>
  <si>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</si>
  <si>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</si>
  <si>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O2120201003063697101</t>
  </si>
  <si>
    <t>Cascos para obreros</t>
  </si>
  <si>
    <t>O2120201003063699046</t>
  </si>
  <si>
    <t>Señales viales en material plástico</t>
  </si>
  <si>
    <t>O212020100308</t>
  </si>
  <si>
    <t>Muebles; otros bienes transportables n.c.p.</t>
  </si>
  <si>
    <t>O2120201003083899997</t>
  </si>
  <si>
    <t>Artículos n.c.p. para protección</t>
  </si>
  <si>
    <t>O2120201003083899998</t>
  </si>
  <si>
    <t>Artículos n.c.p. para escritorio y oficina</t>
  </si>
  <si>
    <t>O2120201004</t>
  </si>
  <si>
    <t>Productos metálicos y paquetes de software</t>
  </si>
  <si>
    <t>O212020100404</t>
  </si>
  <si>
    <t>Maquinaria para usos especiales</t>
  </si>
  <si>
    <t>O2120201004044481708</t>
  </si>
  <si>
    <t>Hornos microondas</t>
  </si>
  <si>
    <t>O212020100405</t>
  </si>
  <si>
    <t>Maquinaria de oficina, contabilidad e informática</t>
  </si>
  <si>
    <t>O21202010040545272</t>
  </si>
  <si>
    <t>Unidades removibles de almacenamiento</t>
  </si>
  <si>
    <t>O2120202</t>
  </si>
  <si>
    <t>Adquisición de servicios</t>
  </si>
  <si>
    <t>O2120202006</t>
  </si>
  <si>
    <t>Servicios de alojamiento; servicios de suministro de comidas y bebidas; servicios de transporte; y servicios de distribución de electricidad, gas y agua</t>
  </si>
  <si>
    <t>O212020200608</t>
  </si>
  <si>
    <t>Servicios postales y de mensajería</t>
  </si>
  <si>
    <t>O21202020060868019</t>
  </si>
  <si>
    <t>Otros servicios postales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</si>
  <si>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</si>
  <si>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</si>
  <si>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</si>
  <si>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</si>
  <si>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</si>
  <si>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</si>
  <si>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</si>
  <si>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</si>
  <si>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</si>
  <si>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</si>
  <si>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O2120202007010305</t>
  </si>
  <si>
    <t>Otros servicios de seguros distintos a los seguros de vida (excepto los servicios de reaseguro)</t>
  </si>
  <si>
    <t>O212020200701030571354</t>
  </si>
  <si>
    <t>Servicios de seguros contra incendio, terremoto o sustracción</t>
  </si>
  <si>
    <t>O212020200702</t>
  </si>
  <si>
    <t>Servicios inmobiliarios</t>
  </si>
  <si>
    <t>O21202020070272112</t>
  </si>
  <si>
    <t>Servicios de alquiler o arrendamiento con o sin opción de compra, relativos a bienes inmuebles no residenciales (diferentes a vivienda), propios o arrendados</t>
  </si>
  <si>
    <t>O2120202008</t>
  </si>
  <si>
    <t>Servicios prestados a las empresas y servicios de producción</t>
  </si>
  <si>
    <t>O212020200802</t>
  </si>
  <si>
    <t>Servicios jurídicos y contables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</si>
  <si>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</si>
  <si>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</si>
  <si>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</si>
  <si>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</si>
  <si>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</si>
  <si>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</si>
  <si>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</si>
  <si>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</si>
  <si>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</si>
  <si>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</si>
  <si>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</si>
  <si>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</si>
  <si>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</si>
  <si>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</si>
  <si>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</si>
  <si>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</si>
  <si>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</si>
  <si>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</si>
  <si>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</si>
  <si>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</si>
  <si>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</si>
  <si>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</si>
  <si>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</si>
  <si>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</si>
  <si>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</si>
  <si>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</si>
  <si>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</si>
  <si>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</si>
  <si>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</si>
  <si>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</si>
  <si>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</si>
  <si>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</si>
  <si>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</si>
  <si>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</si>
  <si>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O2120202008078715701</t>
  </si>
  <si>
    <t>Servicio de mantenimiento y reparación de ascensores</t>
  </si>
  <si>
    <t>O2120202008078715999</t>
  </si>
  <si>
    <t>Servicio de mantenimiento y reparación de otros equipos n.c.p.</t>
  </si>
  <si>
    <t>O2120202009</t>
  </si>
  <si>
    <t>Servicios para la comunidad, sociales y personales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</si>
  <si>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</si>
  <si>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</si>
  <si>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</si>
  <si>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</si>
  <si>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</si>
  <si>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</si>
  <si>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</si>
  <si>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</si>
  <si>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</si>
  <si>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</si>
  <si>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</si>
  <si>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</si>
  <si>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</si>
  <si>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</si>
  <si>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</si>
  <si>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</si>
  <si>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</si>
  <si>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</si>
  <si>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</si>
  <si>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H</t>
  </si>
  <si>
    <t>O2301</t>
  </si>
  <si>
    <t>DIRECTA</t>
  </si>
  <si>
    <t>O230116</t>
  </si>
  <si>
    <t>Un Nuevo Contrato Social y Ambiental para la Bogotá del Siglo XXI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</si>
  <si>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</si>
  <si>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</si>
  <si>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</si>
  <si>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</si>
  <si>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</si>
  <si>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</si>
  <si>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O232020200991191</t>
  </si>
  <si>
    <t>Servicios administrativos relacionados con los trabajadores estatales</t>
  </si>
  <si>
    <t>O232020200997310</t>
  </si>
  <si>
    <t>Servicios de mantenimiento de cementerios y servicios de cremación</t>
  </si>
  <si>
    <t>O232020200885250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</si>
  <si>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</si>
  <si>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</si>
  <si>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</si>
  <si>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</si>
  <si>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O2320201002092951001</t>
  </si>
  <si>
    <t>O2320201003063699046</t>
  </si>
  <si>
    <t>O232020200772112</t>
  </si>
  <si>
    <t>O232020200883326</t>
  </si>
  <si>
    <t>Servicios de ingeniería en proyectos de gestión de residuos (peligrosos y no peligrosos)</t>
  </si>
  <si>
    <t>O232020200991119</t>
  </si>
  <si>
    <t>Otros servicios de la administración pública n.c.p.</t>
  </si>
  <si>
    <t>O232020200991123</t>
  </si>
  <si>
    <t>Servicios de la administración pública relacionados con la vivienda e infraestructura de servicios públicos</t>
  </si>
  <si>
    <t>O232020200885330</t>
  </si>
  <si>
    <t>O232020200994239</t>
  </si>
  <si>
    <t>O2320202005030253290</t>
  </si>
  <si>
    <t>Otras obras de ingeniería civil</t>
  </si>
  <si>
    <t>O232020200991114</t>
  </si>
  <si>
    <t>Servicios de planificación económica, social y estadística de la administración publica</t>
  </si>
  <si>
    <t>O2320201003083899997</t>
  </si>
  <si>
    <t>O2320201002082824401</t>
  </si>
  <si>
    <t>O232020200994590</t>
  </si>
  <si>
    <t>Otros servicios de saneamiento</t>
  </si>
  <si>
    <t>O232020200664119</t>
  </si>
  <si>
    <t>Otros servicios de transporte terrestre local de pasajeros n.c.p.</t>
  </si>
  <si>
    <t>O2320201003083899918</t>
  </si>
  <si>
    <t>Guantes industriales</t>
  </si>
  <si>
    <t>O232020200992511</t>
  </si>
  <si>
    <t>Servicios de educación superior nivel pregrado técnica profesional y tecnológica</t>
  </si>
  <si>
    <t>O2320201002072719005</t>
  </si>
  <si>
    <t>Mascarillas para protección industrial con órgano filtrante no reemplazable</t>
  </si>
  <si>
    <t>O2320201003043413999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</si>
  <si>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</si>
  <si>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</si>
  <si>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</si>
  <si>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</si>
  <si>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</si>
  <si>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</si>
  <si>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</si>
  <si>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</si>
  <si>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</si>
  <si>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</si>
  <si>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</si>
  <si>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</si>
  <si>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O232020200996990</t>
  </si>
  <si>
    <t>O23201010030503</t>
  </si>
  <si>
    <t>Radiorreceptores y receptores de televisión; aparatos para la grabación y reproducción de sonido y video; micrófonos, altavoces, amplificadores, etc.</t>
  </si>
  <si>
    <t>O232020200887130</t>
  </si>
  <si>
    <t>Servicios de mantenimiento y reparación de computadores y equipos periféricos</t>
  </si>
  <si>
    <t>O2320201003083899998</t>
  </si>
  <si>
    <t>O232020200883143</t>
  </si>
  <si>
    <t>Software originales</t>
  </si>
  <si>
    <t>O232020200885310</t>
  </si>
  <si>
    <t>O232020200883611</t>
  </si>
  <si>
    <t>Servicios integrales de publicidad</t>
  </si>
  <si>
    <t>O2320201003053529901</t>
  </si>
  <si>
    <t>Botiquines para emergencia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</si>
  <si>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</si>
  <si>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</si>
  <si>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</si>
  <si>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</si>
  <si>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O2320202005040254290</t>
  </si>
  <si>
    <t>Servicios generales de construcción de otras obras de ingeniería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</si>
</sst>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_-;\-* #,##0_-;_-* &quot;-&quot;?_-;_-@_-"/>
    <numFmt numFmtId="166" formatCode="#,##0_ ;\-#,##0\ "/>
    <numFmt numFmtId="167" formatCode="_-* #,##0.0_-;\-* #,##0.0_-;_-* &quot;-&quot;?_-;_-@_-"/>
    <numFmt numFmtId="168" formatCode="_(* #,##0.0_);_(* \(#,##0.0\);_(* &quot;-&quot;??_);_(@_)"/>
    <numFmt numFmtId="169" formatCode="#,##0.00_ ;\-#,##0.00\ 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72">
    <xf numFmtId="0" fontId="0" fillId="0" borderId="0" xfId="0"/>
    <xf numFmtId="164" fontId="0" fillId="0" borderId="0" xfId="1" applyNumberFormat="1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4" fontId="19" fillId="0" borderId="0" xfId="0" applyNumberFormat="1" applyFont="1"/>
    <xf numFmtId="3" fontId="0" fillId="0" borderId="0" xfId="0" applyNumberFormat="1"/>
    <xf numFmtId="49" fontId="16" fillId="0" borderId="0" xfId="0" applyNumberFormat="1" applyFont="1"/>
    <xf numFmtId="0" fontId="18" fillId="0" borderId="0" xfId="0" quotePrefix="1" applyFont="1" applyAlignment="1">
      <alignment horizontal="left"/>
    </xf>
    <xf numFmtId="3" fontId="20" fillId="0" borderId="0" xfId="0" quotePrefix="1" applyNumberFormat="1" applyFont="1"/>
    <xf numFmtId="49" fontId="0" fillId="0" borderId="0" xfId="0" applyNumberFormat="1"/>
    <xf numFmtId="0" fontId="16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horizontal="center" vertical="center" wrapText="1"/>
    </xf>
    <xf numFmtId="3" fontId="20" fillId="33" borderId="10" xfId="0" applyNumberFormat="1" applyFont="1" applyFill="1" applyBorder="1" applyAlignment="1">
      <alignment horizontal="center" vertical="center" wrapText="1"/>
    </xf>
    <xf numFmtId="3" fontId="20" fillId="33" borderId="10" xfId="0" quotePrefix="1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49" fontId="16" fillId="0" borderId="10" xfId="0" applyNumberFormat="1" applyFont="1" applyBorder="1"/>
    <xf numFmtId="0" fontId="19" fillId="0" borderId="10" xfId="0" applyFont="1" applyBorder="1"/>
    <xf numFmtId="3" fontId="19" fillId="0" borderId="10" xfId="0" applyNumberFormat="1" applyFont="1" applyBorder="1"/>
    <xf numFmtId="4" fontId="19" fillId="0" borderId="10" xfId="0" applyNumberFormat="1" applyFont="1" applyBorder="1"/>
    <xf numFmtId="49" fontId="0" fillId="0" borderId="10" xfId="0" applyNumberFormat="1" applyBorder="1"/>
    <xf numFmtId="0" fontId="16" fillId="0" borderId="10" xfId="0" applyFont="1" applyBorder="1"/>
    <xf numFmtId="49" fontId="0" fillId="34" borderId="10" xfId="0" applyNumberFormat="1" applyFill="1" applyBorder="1"/>
    <xf numFmtId="0" fontId="0" fillId="34" borderId="10" xfId="0" applyFill="1" applyBorder="1"/>
    <xf numFmtId="49" fontId="0" fillId="35" borderId="10" xfId="0" applyNumberFormat="1" applyFill="1" applyBorder="1"/>
    <xf numFmtId="0" fontId="16" fillId="35" borderId="10" xfId="0" applyFont="1" applyFill="1" applyBorder="1"/>
    <xf numFmtId="165" fontId="19" fillId="35" borderId="10" xfId="0" applyNumberFormat="1" applyFont="1" applyFill="1" applyBorder="1"/>
    <xf numFmtId="3" fontId="19" fillId="35" borderId="10" xfId="0" applyNumberFormat="1" applyFont="1" applyFill="1" applyBorder="1"/>
    <xf numFmtId="166" fontId="19" fillId="35" borderId="10" xfId="0" applyNumberFormat="1" applyFont="1" applyFill="1" applyBorder="1"/>
    <xf numFmtId="167" fontId="19" fillId="35" borderId="10" xfId="0" applyNumberFormat="1" applyFont="1" applyFill="1" applyBorder="1"/>
    <xf numFmtId="3" fontId="19" fillId="35" borderId="10" xfId="1" applyNumberFormat="1" applyFont="1" applyFill="1" applyBorder="1"/>
    <xf numFmtId="4" fontId="19" fillId="35" borderId="10" xfId="44" applyNumberFormat="1" applyFont="1" applyFill="1" applyBorder="1"/>
    <xf numFmtId="0" fontId="0" fillId="35" borderId="10" xfId="0" applyFill="1" applyBorder="1"/>
    <xf numFmtId="49" fontId="22" fillId="35" borderId="10" xfId="0" applyNumberFormat="1" applyFont="1" applyFill="1" applyBorder="1"/>
    <xf numFmtId="0" fontId="22" fillId="35" borderId="10" xfId="0" applyFont="1" applyFill="1" applyBorder="1"/>
    <xf numFmtId="165" fontId="23" fillId="35" borderId="10" xfId="0" applyNumberFormat="1" applyFont="1" applyFill="1" applyBorder="1"/>
    <xf numFmtId="3" fontId="23" fillId="35" borderId="10" xfId="0" applyNumberFormat="1" applyFont="1" applyFill="1" applyBorder="1"/>
    <xf numFmtId="3" fontId="23" fillId="35" borderId="10" xfId="1" applyNumberFormat="1" applyFont="1" applyFill="1" applyBorder="1"/>
    <xf numFmtId="0" fontId="16" fillId="35" borderId="10" xfId="0" applyFont="1" applyFill="1" applyBorder="1" applyAlignment="1">
      <alignment vertical="center"/>
    </xf>
    <xf numFmtId="165" fontId="20" fillId="35" borderId="10" xfId="0" applyNumberFormat="1" applyFont="1" applyFill="1" applyBorder="1"/>
    <xf numFmtId="3" fontId="20" fillId="35" borderId="10" xfId="0" applyNumberFormat="1" applyFont="1" applyFill="1" applyBorder="1"/>
    <xf numFmtId="4" fontId="20" fillId="35" borderId="10" xfId="44" applyNumberFormat="1" applyFont="1" applyFill="1" applyBorder="1"/>
    <xf numFmtId="0" fontId="20" fillId="0" borderId="0" xfId="0" applyFont="1"/>
    <xf numFmtId="4" fontId="19" fillId="35" borderId="10" xfId="0" applyNumberFormat="1" applyFont="1" applyFill="1" applyBorder="1"/>
    <xf numFmtId="3" fontId="20" fillId="35" borderId="10" xfId="1" applyNumberFormat="1" applyFont="1" applyFill="1" applyBorder="1"/>
    <xf numFmtId="165" fontId="16" fillId="35" borderId="10" xfId="0" applyNumberFormat="1" applyFont="1" applyFill="1" applyBorder="1"/>
    <xf numFmtId="0" fontId="24" fillId="35" borderId="10" xfId="0" applyFont="1" applyFill="1" applyBorder="1"/>
    <xf numFmtId="168" fontId="23" fillId="35" borderId="10" xfId="0" applyNumberFormat="1" applyFont="1" applyFill="1" applyBorder="1"/>
    <xf numFmtId="4" fontId="23" fillId="35" borderId="10" xfId="44" applyNumberFormat="1" applyFont="1" applyFill="1" applyBorder="1"/>
    <xf numFmtId="165" fontId="25" fillId="35" borderId="10" xfId="0" applyNumberFormat="1" applyFont="1" applyFill="1" applyBorder="1"/>
    <xf numFmtId="168" fontId="19" fillId="35" borderId="10" xfId="0" applyNumberFormat="1" applyFont="1" applyFill="1" applyBorder="1"/>
    <xf numFmtId="0" fontId="16" fillId="36" borderId="10" xfId="0" applyFont="1" applyFill="1" applyBorder="1" applyAlignment="1">
      <alignment vertical="center"/>
    </xf>
    <xf numFmtId="0" fontId="16" fillId="36" borderId="10" xfId="0" applyFont="1" applyFill="1" applyBorder="1"/>
    <xf numFmtId="165" fontId="20" fillId="36" borderId="10" xfId="0" applyNumberFormat="1" applyFont="1" applyFill="1" applyBorder="1"/>
    <xf numFmtId="3" fontId="20" fillId="36" borderId="10" xfId="0" applyNumberFormat="1" applyFont="1" applyFill="1" applyBorder="1"/>
    <xf numFmtId="167" fontId="20" fillId="36" borderId="10" xfId="0" applyNumberFormat="1" applyFont="1" applyFill="1" applyBorder="1"/>
    <xf numFmtId="4" fontId="20" fillId="36" borderId="10" xfId="44" applyNumberFormat="1" applyFont="1" applyFill="1" applyBorder="1"/>
    <xf numFmtId="169" fontId="19" fillId="0" borderId="0" xfId="43" applyNumberFormat="1" applyFont="1"/>
    <xf numFmtId="167" fontId="19" fillId="0" borderId="0" xfId="0" applyNumberFormat="1" applyFont="1"/>
    <xf numFmtId="0" fontId="18" fillId="0" borderId="0" xfId="0" quotePrefix="1" applyFont="1" applyAlignment="1">
      <alignment wrapText="1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wrapText="1"/>
    </xf>
    <xf numFmtId="0" fontId="23" fillId="37" borderId="10" xfId="45" applyFill="1" applyBorder="1"/>
    <xf numFmtId="0" fontId="23" fillId="0" borderId="0" xfId="45"/>
    <xf numFmtId="3" fontId="23" fillId="0" borderId="0" xfId="45" applyNumberFormat="1" applyAlignment="1">
      <alignment horizontal="right"/>
    </xf>
    <xf numFmtId="4" fontId="23" fillId="0" borderId="0" xfId="45" applyNumberFormat="1" applyAlignment="1">
      <alignment horizontal="right"/>
    </xf>
    <xf numFmtId="0" fontId="18" fillId="0" borderId="0" xfId="0" quotePrefix="1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0" borderId="11" xfId="0" quotePrefix="1" applyFont="1" applyBorder="1" applyAlignment="1">
      <alignment horizontal="center" wrapText="1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[0]" xfId="43" builtinId="6"/>
    <cellStyle name="Neutral" xfId="9" builtinId="28" customBuiltin="1"/>
    <cellStyle name="Normal" xfId="0" builtinId="0"/>
    <cellStyle name="Normal 2" xfId="45" xr:uid="{4502A6B0-6C9F-4CDD-93CB-1572B845060A}"/>
    <cellStyle name="Notas" xfId="16" builtinId="10" customBuiltin="1"/>
    <cellStyle name="Porcentaje" xfId="44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599D0-F21C-4E3E-A70E-96EB2C62EBF0}">
  <dimension ref="A1:U38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baseColWidth="10" defaultRowHeight="14.4" x14ac:dyDescent="0.3"/>
  <cols>
    <col min="1" max="1" width="65.6640625" customWidth="1"/>
    <col min="2" max="2" width="18.6640625" bestFit="1" customWidth="1"/>
    <col min="3" max="3" width="14" bestFit="1" customWidth="1"/>
    <col min="4" max="4" width="17.6640625" bestFit="1" customWidth="1"/>
    <col min="5" max="5" width="18.6640625" bestFit="1" customWidth="1"/>
    <col min="6" max="6" width="11.6640625" bestFit="1" customWidth="1"/>
    <col min="7" max="7" width="18.6640625" bestFit="1" customWidth="1"/>
    <col min="8" max="8" width="16.6640625" bestFit="1" customWidth="1"/>
    <col min="9" max="10" width="18.6640625" bestFit="1" customWidth="1"/>
    <col min="11" max="11" width="16.6640625" bestFit="1" customWidth="1"/>
    <col min="12" max="12" width="18.6640625" bestFit="1" customWidth="1"/>
    <col min="13" max="13" width="15" bestFit="1" customWidth="1"/>
    <col min="14" max="14" width="11.6640625" bestFit="1" customWidth="1"/>
    <col min="15" max="15" width="16.6640625" bestFit="1" customWidth="1"/>
    <col min="16" max="16" width="17.6640625" bestFit="1" customWidth="1"/>
    <col min="17" max="17" width="18.6640625" bestFit="1" customWidth="1"/>
    <col min="18" max="18" width="11.6640625" bestFit="1" customWidth="1"/>
    <col min="19" max="19" width="16.6640625" bestFit="1" customWidth="1"/>
    <col min="20" max="20" width="17.6640625" bestFit="1" customWidth="1"/>
    <col min="21" max="21" width="13" bestFit="1" customWidth="1"/>
  </cols>
  <sheetData>
    <row r="1" spans="1:2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3">
      <c r="A2" t="s">
        <v>21</v>
      </c>
      <c r="B2" s="1">
        <v>559431523000</v>
      </c>
      <c r="C2" s="1">
        <v>0</v>
      </c>
      <c r="D2" s="1">
        <v>-10000000000</v>
      </c>
      <c r="E2" s="1">
        <v>549431523000</v>
      </c>
      <c r="F2" s="1">
        <v>0</v>
      </c>
      <c r="G2" s="1">
        <v>549431523000</v>
      </c>
      <c r="H2" s="1">
        <v>2945312365</v>
      </c>
      <c r="I2" s="1">
        <v>388683272675</v>
      </c>
      <c r="J2" s="1">
        <v>160748250325</v>
      </c>
      <c r="K2" s="1">
        <v>2900184969</v>
      </c>
      <c r="L2" s="1">
        <v>388491062552</v>
      </c>
      <c r="M2" s="1">
        <v>192210123</v>
      </c>
      <c r="N2" s="1">
        <v>70.707800000000006</v>
      </c>
      <c r="O2" s="1">
        <v>9769604343</v>
      </c>
      <c r="P2" s="1">
        <v>92248270566</v>
      </c>
      <c r="Q2" s="1">
        <v>296242791986</v>
      </c>
      <c r="R2" s="1">
        <v>16.7898</v>
      </c>
      <c r="S2" s="1">
        <v>9766804343</v>
      </c>
      <c r="T2" s="1">
        <v>92245470567</v>
      </c>
      <c r="U2" s="1">
        <v>2799999</v>
      </c>
    </row>
    <row r="3" spans="1:21" x14ac:dyDescent="0.3">
      <c r="A3" t="s">
        <v>22</v>
      </c>
      <c r="B3" s="1">
        <v>559431523000</v>
      </c>
      <c r="C3" s="1">
        <v>0</v>
      </c>
      <c r="D3" s="1">
        <v>-10000000000</v>
      </c>
      <c r="E3" s="1">
        <v>549431523000</v>
      </c>
      <c r="F3" s="1">
        <v>0</v>
      </c>
      <c r="G3" s="1">
        <v>549431523000</v>
      </c>
      <c r="H3" s="1">
        <v>2945312365</v>
      </c>
      <c r="I3" s="1">
        <v>388683272675</v>
      </c>
      <c r="J3" s="1">
        <v>160748250325</v>
      </c>
      <c r="K3" s="1">
        <v>2900184969</v>
      </c>
      <c r="L3" s="1">
        <v>388491062552</v>
      </c>
      <c r="M3" s="1">
        <v>192210123</v>
      </c>
      <c r="N3" s="1">
        <v>70.707800000000006</v>
      </c>
      <c r="O3" s="1">
        <v>9769604343</v>
      </c>
      <c r="P3" s="1">
        <v>92248270566</v>
      </c>
      <c r="Q3" s="1">
        <v>296242791986</v>
      </c>
      <c r="R3" s="1">
        <v>16.7898</v>
      </c>
      <c r="S3" s="1">
        <v>9766804343</v>
      </c>
      <c r="T3" s="1">
        <v>92245470567</v>
      </c>
      <c r="U3" s="1">
        <v>2799999</v>
      </c>
    </row>
    <row r="4" spans="1:21" x14ac:dyDescent="0.3">
      <c r="A4" t="s">
        <v>23</v>
      </c>
      <c r="B4" s="1">
        <v>350159000000</v>
      </c>
      <c r="C4" s="1">
        <v>0</v>
      </c>
      <c r="D4" s="1">
        <v>-10000000000</v>
      </c>
      <c r="E4" s="1">
        <v>340159000000</v>
      </c>
      <c r="F4" s="1">
        <v>0</v>
      </c>
      <c r="G4" s="1">
        <v>340159000000</v>
      </c>
      <c r="H4" s="1">
        <v>2945312365</v>
      </c>
      <c r="I4" s="1">
        <v>326575524482</v>
      </c>
      <c r="J4" s="1">
        <v>13583475518</v>
      </c>
      <c r="K4" s="1">
        <v>2900184969</v>
      </c>
      <c r="L4" s="1">
        <v>326383314359</v>
      </c>
      <c r="M4" s="1">
        <v>192210123</v>
      </c>
      <c r="N4" s="1">
        <v>95.950199999999995</v>
      </c>
      <c r="O4" s="1">
        <v>3349424933</v>
      </c>
      <c r="P4" s="1">
        <v>80531127329</v>
      </c>
      <c r="Q4" s="1">
        <v>245852187030</v>
      </c>
      <c r="R4" s="1">
        <v>23.674600000000002</v>
      </c>
      <c r="S4" s="1">
        <v>3349424933</v>
      </c>
      <c r="T4" s="1">
        <v>80531127330</v>
      </c>
      <c r="U4" s="1">
        <v>-1</v>
      </c>
    </row>
    <row r="5" spans="1:21" x14ac:dyDescent="0.3">
      <c r="A5" t="s">
        <v>24</v>
      </c>
      <c r="B5" s="1">
        <v>350159000000</v>
      </c>
      <c r="C5" s="1">
        <v>0</v>
      </c>
      <c r="D5" s="1">
        <v>-10000000000</v>
      </c>
      <c r="E5" s="1">
        <v>340159000000</v>
      </c>
      <c r="F5" s="1">
        <v>0</v>
      </c>
      <c r="G5" s="1">
        <v>340159000000</v>
      </c>
      <c r="H5" s="1">
        <v>2945312365</v>
      </c>
      <c r="I5" s="1">
        <v>326575524482</v>
      </c>
      <c r="J5" s="1">
        <v>13583475518</v>
      </c>
      <c r="K5" s="1">
        <v>2900184969</v>
      </c>
      <c r="L5" s="1">
        <v>326383314359</v>
      </c>
      <c r="M5" s="1">
        <v>192210123</v>
      </c>
      <c r="N5" s="1">
        <v>95.950199999999995</v>
      </c>
      <c r="O5" s="1">
        <v>3349424933</v>
      </c>
      <c r="P5" s="1">
        <v>80531127329</v>
      </c>
      <c r="Q5" s="1">
        <v>245852187030</v>
      </c>
      <c r="R5" s="1">
        <v>23.674600000000002</v>
      </c>
      <c r="S5" s="1">
        <v>3349424933</v>
      </c>
      <c r="T5" s="1">
        <v>80531127330</v>
      </c>
      <c r="U5" s="1">
        <v>-1</v>
      </c>
    </row>
    <row r="6" spans="1:21" x14ac:dyDescent="0.3">
      <c r="A6" t="s">
        <v>25</v>
      </c>
      <c r="B6" s="1">
        <v>9584782000</v>
      </c>
      <c r="C6" s="1">
        <v>0</v>
      </c>
      <c r="D6" s="1">
        <v>-2550000000</v>
      </c>
      <c r="E6" s="1">
        <v>7034782000</v>
      </c>
      <c r="F6" s="1">
        <v>0</v>
      </c>
      <c r="G6" s="1">
        <v>7034782000</v>
      </c>
      <c r="H6" s="1">
        <v>712491392</v>
      </c>
      <c r="I6" s="1">
        <v>4598396463</v>
      </c>
      <c r="J6" s="1">
        <v>2436385537</v>
      </c>
      <c r="K6" s="1">
        <v>712491393</v>
      </c>
      <c r="L6" s="1">
        <v>4598396463</v>
      </c>
      <c r="M6" s="1">
        <v>0</v>
      </c>
      <c r="N6" s="1">
        <v>65.366600000000005</v>
      </c>
      <c r="O6" s="1">
        <v>732350413</v>
      </c>
      <c r="P6" s="1">
        <v>4496825409</v>
      </c>
      <c r="Q6" s="1">
        <v>101571054</v>
      </c>
      <c r="R6" s="1">
        <v>63.922699999999999</v>
      </c>
      <c r="S6" s="1">
        <v>732350413</v>
      </c>
      <c r="T6" s="1">
        <v>4496825410</v>
      </c>
      <c r="U6" s="1">
        <v>-1</v>
      </c>
    </row>
    <row r="7" spans="1:21" x14ac:dyDescent="0.3">
      <c r="A7" t="s">
        <v>26</v>
      </c>
      <c r="B7" s="1">
        <v>9584782000</v>
      </c>
      <c r="C7" s="1">
        <v>0</v>
      </c>
      <c r="D7" s="1">
        <v>-2550000000</v>
      </c>
      <c r="E7" s="1">
        <v>7034782000</v>
      </c>
      <c r="F7" s="1">
        <v>0</v>
      </c>
      <c r="G7" s="1">
        <v>7034782000</v>
      </c>
      <c r="H7" s="1">
        <v>712491392</v>
      </c>
      <c r="I7" s="1">
        <v>4598396463</v>
      </c>
      <c r="J7" s="1">
        <v>2436385537</v>
      </c>
      <c r="K7" s="1">
        <v>712491393</v>
      </c>
      <c r="L7" s="1">
        <v>4598396463</v>
      </c>
      <c r="M7" s="1">
        <v>0</v>
      </c>
      <c r="N7" s="1">
        <v>65.366600000000005</v>
      </c>
      <c r="O7" s="1">
        <v>732350413</v>
      </c>
      <c r="P7" s="1">
        <v>4496825409</v>
      </c>
      <c r="Q7" s="1">
        <v>101571054</v>
      </c>
      <c r="R7" s="1">
        <v>63.922699999999999</v>
      </c>
      <c r="S7" s="1">
        <v>732350413</v>
      </c>
      <c r="T7" s="1">
        <v>4496825410</v>
      </c>
      <c r="U7" s="1">
        <v>-1</v>
      </c>
    </row>
    <row r="8" spans="1:21" x14ac:dyDescent="0.3">
      <c r="A8" t="s">
        <v>27</v>
      </c>
      <c r="B8" s="1">
        <v>110628000</v>
      </c>
      <c r="C8" s="1">
        <v>0</v>
      </c>
      <c r="D8" s="1">
        <v>0</v>
      </c>
      <c r="E8" s="1">
        <v>110628000</v>
      </c>
      <c r="F8" s="1">
        <v>0</v>
      </c>
      <c r="G8" s="1">
        <v>110628000</v>
      </c>
      <c r="H8" s="1">
        <v>9636931</v>
      </c>
      <c r="I8" s="1">
        <v>46212323</v>
      </c>
      <c r="J8" s="1">
        <v>64415677</v>
      </c>
      <c r="K8" s="1">
        <v>9636931</v>
      </c>
      <c r="L8" s="1">
        <v>46212323</v>
      </c>
      <c r="M8" s="1">
        <v>0</v>
      </c>
      <c r="N8" s="1">
        <v>41.7727</v>
      </c>
      <c r="O8" s="1">
        <v>9636931</v>
      </c>
      <c r="P8" s="1">
        <v>46212323</v>
      </c>
      <c r="Q8" s="1">
        <v>0</v>
      </c>
      <c r="R8" s="1">
        <v>41.7727</v>
      </c>
      <c r="S8" s="1">
        <v>9636931</v>
      </c>
      <c r="T8" s="1">
        <v>46212323</v>
      </c>
      <c r="U8" s="1">
        <v>0</v>
      </c>
    </row>
    <row r="9" spans="1:21" x14ac:dyDescent="0.3">
      <c r="A9" t="s">
        <v>26</v>
      </c>
      <c r="B9" s="1">
        <v>110628000</v>
      </c>
      <c r="C9" s="1">
        <v>0</v>
      </c>
      <c r="D9" s="1">
        <v>0</v>
      </c>
      <c r="E9" s="1">
        <v>110628000</v>
      </c>
      <c r="F9" s="1">
        <v>0</v>
      </c>
      <c r="G9" s="1">
        <v>110628000</v>
      </c>
      <c r="H9" s="1">
        <v>9636931</v>
      </c>
      <c r="I9" s="1">
        <v>46212323</v>
      </c>
      <c r="J9" s="1">
        <v>64415677</v>
      </c>
      <c r="K9" s="1">
        <v>9636931</v>
      </c>
      <c r="L9" s="1">
        <v>46212323</v>
      </c>
      <c r="M9" s="1">
        <v>0</v>
      </c>
      <c r="N9" s="1">
        <v>41.7727</v>
      </c>
      <c r="O9" s="1">
        <v>9636931</v>
      </c>
      <c r="P9" s="1">
        <v>46212323</v>
      </c>
      <c r="Q9" s="1">
        <v>0</v>
      </c>
      <c r="R9" s="1">
        <v>41.7727</v>
      </c>
      <c r="S9" s="1">
        <v>9636931</v>
      </c>
      <c r="T9" s="1">
        <v>46212323</v>
      </c>
      <c r="U9" s="1">
        <v>0</v>
      </c>
    </row>
    <row r="10" spans="1:21" x14ac:dyDescent="0.3">
      <c r="A10" t="s">
        <v>28</v>
      </c>
      <c r="B10" s="1">
        <v>714353000</v>
      </c>
      <c r="C10" s="1">
        <v>0</v>
      </c>
      <c r="D10" s="1">
        <v>0</v>
      </c>
      <c r="E10" s="1">
        <v>714353000</v>
      </c>
      <c r="F10" s="1">
        <v>0</v>
      </c>
      <c r="G10" s="1">
        <v>714353000</v>
      </c>
      <c r="H10" s="1">
        <v>61980483</v>
      </c>
      <c r="I10" s="1">
        <v>372052563</v>
      </c>
      <c r="J10" s="1">
        <v>342300437</v>
      </c>
      <c r="K10" s="1">
        <v>61980483</v>
      </c>
      <c r="L10" s="1">
        <v>372052563</v>
      </c>
      <c r="M10" s="1">
        <v>0</v>
      </c>
      <c r="N10" s="1">
        <v>52.082500000000003</v>
      </c>
      <c r="O10" s="1">
        <v>61980483</v>
      </c>
      <c r="P10" s="1">
        <v>372052563</v>
      </c>
      <c r="Q10" s="1">
        <v>0</v>
      </c>
      <c r="R10" s="1">
        <v>52.082500000000003</v>
      </c>
      <c r="S10" s="1">
        <v>61980483</v>
      </c>
      <c r="T10" s="1">
        <v>372052563</v>
      </c>
      <c r="U10" s="1">
        <v>0</v>
      </c>
    </row>
    <row r="11" spans="1:21" x14ac:dyDescent="0.3">
      <c r="A11" t="s">
        <v>26</v>
      </c>
      <c r="B11" s="1">
        <v>714353000</v>
      </c>
      <c r="C11" s="1">
        <v>0</v>
      </c>
      <c r="D11" s="1">
        <v>0</v>
      </c>
      <c r="E11" s="1">
        <v>714353000</v>
      </c>
      <c r="F11" s="1">
        <v>0</v>
      </c>
      <c r="G11" s="1">
        <v>714353000</v>
      </c>
      <c r="H11" s="1">
        <v>61980483</v>
      </c>
      <c r="I11" s="1">
        <v>372052563</v>
      </c>
      <c r="J11" s="1">
        <v>342300437</v>
      </c>
      <c r="K11" s="1">
        <v>61980483</v>
      </c>
      <c r="L11" s="1">
        <v>372052563</v>
      </c>
      <c r="M11" s="1">
        <v>0</v>
      </c>
      <c r="N11" s="1">
        <v>52.082500000000003</v>
      </c>
      <c r="O11" s="1">
        <v>61980483</v>
      </c>
      <c r="P11" s="1">
        <v>372052563</v>
      </c>
      <c r="Q11" s="1">
        <v>0</v>
      </c>
      <c r="R11" s="1">
        <v>52.082500000000003</v>
      </c>
      <c r="S11" s="1">
        <v>61980483</v>
      </c>
      <c r="T11" s="1">
        <v>372052563</v>
      </c>
      <c r="U11" s="1">
        <v>0</v>
      </c>
    </row>
    <row r="12" spans="1:21" x14ac:dyDescent="0.3">
      <c r="A12" t="s">
        <v>29</v>
      </c>
      <c r="B12" s="1">
        <v>12221000</v>
      </c>
      <c r="C12" s="1">
        <v>0</v>
      </c>
      <c r="D12" s="1">
        <v>0</v>
      </c>
      <c r="E12" s="1">
        <v>12221000</v>
      </c>
      <c r="F12" s="1">
        <v>0</v>
      </c>
      <c r="G12" s="1">
        <v>12221000</v>
      </c>
      <c r="H12" s="1">
        <v>742746</v>
      </c>
      <c r="I12" s="1">
        <v>3951961</v>
      </c>
      <c r="J12" s="1">
        <v>8269039</v>
      </c>
      <c r="K12" s="1">
        <v>742746</v>
      </c>
      <c r="L12" s="1">
        <v>3951961</v>
      </c>
      <c r="M12" s="1">
        <v>0</v>
      </c>
      <c r="N12" s="1">
        <v>32.337499999999999</v>
      </c>
      <c r="O12" s="1">
        <v>742746</v>
      </c>
      <c r="P12" s="1">
        <v>3951961</v>
      </c>
      <c r="Q12" s="1">
        <v>0</v>
      </c>
      <c r="R12" s="1">
        <v>32.337499999999999</v>
      </c>
      <c r="S12" s="1">
        <v>742746</v>
      </c>
      <c r="T12" s="1">
        <v>3951961</v>
      </c>
      <c r="U12" s="1">
        <v>0</v>
      </c>
    </row>
    <row r="13" spans="1:21" x14ac:dyDescent="0.3">
      <c r="A13" t="s">
        <v>26</v>
      </c>
      <c r="B13" s="1">
        <v>12221000</v>
      </c>
      <c r="C13" s="1">
        <v>0</v>
      </c>
      <c r="D13" s="1">
        <v>0</v>
      </c>
      <c r="E13" s="1">
        <v>12221000</v>
      </c>
      <c r="F13" s="1">
        <v>0</v>
      </c>
      <c r="G13" s="1">
        <v>12221000</v>
      </c>
      <c r="H13" s="1">
        <v>742746</v>
      </c>
      <c r="I13" s="1">
        <v>3951961</v>
      </c>
      <c r="J13" s="1">
        <v>8269039</v>
      </c>
      <c r="K13" s="1">
        <v>742746</v>
      </c>
      <c r="L13" s="1">
        <v>3951961</v>
      </c>
      <c r="M13" s="1">
        <v>0</v>
      </c>
      <c r="N13" s="1">
        <v>32.337499999999999</v>
      </c>
      <c r="O13" s="1">
        <v>742746</v>
      </c>
      <c r="P13" s="1">
        <v>3951961</v>
      </c>
      <c r="Q13" s="1">
        <v>0</v>
      </c>
      <c r="R13" s="1">
        <v>32.337499999999999</v>
      </c>
      <c r="S13" s="1">
        <v>742746</v>
      </c>
      <c r="T13" s="1">
        <v>3951961</v>
      </c>
      <c r="U13" s="1">
        <v>0</v>
      </c>
    </row>
    <row r="14" spans="1:21" x14ac:dyDescent="0.3">
      <c r="A14" t="s">
        <v>30</v>
      </c>
      <c r="B14" s="1">
        <v>20603000</v>
      </c>
      <c r="C14" s="1">
        <v>0</v>
      </c>
      <c r="D14" s="1">
        <v>0</v>
      </c>
      <c r="E14" s="1">
        <v>20603000</v>
      </c>
      <c r="F14" s="1">
        <v>0</v>
      </c>
      <c r="G14" s="1">
        <v>20603000</v>
      </c>
      <c r="H14" s="1">
        <v>1301400</v>
      </c>
      <c r="I14" s="1">
        <v>8678509</v>
      </c>
      <c r="J14" s="1">
        <v>11924491</v>
      </c>
      <c r="K14" s="1">
        <v>1301400</v>
      </c>
      <c r="L14" s="1">
        <v>8678509</v>
      </c>
      <c r="M14" s="1">
        <v>0</v>
      </c>
      <c r="N14" s="1">
        <v>42.122599999999998</v>
      </c>
      <c r="O14" s="1">
        <v>1301400</v>
      </c>
      <c r="P14" s="1">
        <v>8678509</v>
      </c>
      <c r="Q14" s="1">
        <v>0</v>
      </c>
      <c r="R14" s="1">
        <v>42.122599999999998</v>
      </c>
      <c r="S14" s="1">
        <v>1301400</v>
      </c>
      <c r="T14" s="1">
        <v>8678509</v>
      </c>
      <c r="U14" s="1">
        <v>0</v>
      </c>
    </row>
    <row r="15" spans="1:21" x14ac:dyDescent="0.3">
      <c r="A15" t="s">
        <v>26</v>
      </c>
      <c r="B15" s="1">
        <v>20603000</v>
      </c>
      <c r="C15" s="1">
        <v>0</v>
      </c>
      <c r="D15" s="1">
        <v>0</v>
      </c>
      <c r="E15" s="1">
        <v>20603000</v>
      </c>
      <c r="F15" s="1">
        <v>0</v>
      </c>
      <c r="G15" s="1">
        <v>20603000</v>
      </c>
      <c r="H15" s="1">
        <v>1301400</v>
      </c>
      <c r="I15" s="1">
        <v>8678509</v>
      </c>
      <c r="J15" s="1">
        <v>11924491</v>
      </c>
      <c r="K15" s="1">
        <v>1301400</v>
      </c>
      <c r="L15" s="1">
        <v>8678509</v>
      </c>
      <c r="M15" s="1">
        <v>0</v>
      </c>
      <c r="N15" s="1">
        <v>42.122599999999998</v>
      </c>
      <c r="O15" s="1">
        <v>1301400</v>
      </c>
      <c r="P15" s="1">
        <v>8678509</v>
      </c>
      <c r="Q15" s="1">
        <v>0</v>
      </c>
      <c r="R15" s="1">
        <v>42.122599999999998</v>
      </c>
      <c r="S15" s="1">
        <v>1301400</v>
      </c>
      <c r="T15" s="1">
        <v>8678509</v>
      </c>
      <c r="U15" s="1">
        <v>0</v>
      </c>
    </row>
    <row r="16" spans="1:21" x14ac:dyDescent="0.3">
      <c r="A16" t="s">
        <v>31</v>
      </c>
      <c r="B16" s="1">
        <v>309308000</v>
      </c>
      <c r="C16" s="1">
        <v>0</v>
      </c>
      <c r="D16" s="1">
        <v>0</v>
      </c>
      <c r="E16" s="1">
        <v>309308000</v>
      </c>
      <c r="F16" s="1">
        <v>0</v>
      </c>
      <c r="G16" s="1">
        <v>309308000</v>
      </c>
      <c r="H16" s="1">
        <v>11664207</v>
      </c>
      <c r="I16" s="1">
        <v>130451742</v>
      </c>
      <c r="J16" s="1">
        <v>178856258</v>
      </c>
      <c r="K16" s="1">
        <v>11664207</v>
      </c>
      <c r="L16" s="1">
        <v>130451742</v>
      </c>
      <c r="M16" s="1">
        <v>0</v>
      </c>
      <c r="N16" s="1">
        <v>42.175400000000003</v>
      </c>
      <c r="O16" s="1">
        <v>11664207</v>
      </c>
      <c r="P16" s="1">
        <v>130451742</v>
      </c>
      <c r="Q16" s="1">
        <v>0</v>
      </c>
      <c r="R16" s="1">
        <v>42.175400000000003</v>
      </c>
      <c r="S16" s="1">
        <v>11664207</v>
      </c>
      <c r="T16" s="1">
        <v>130451742</v>
      </c>
      <c r="U16" s="1">
        <v>0</v>
      </c>
    </row>
    <row r="17" spans="1:21" x14ac:dyDescent="0.3">
      <c r="A17" t="s">
        <v>26</v>
      </c>
      <c r="B17" s="1">
        <v>309308000</v>
      </c>
      <c r="C17" s="1">
        <v>0</v>
      </c>
      <c r="D17" s="1">
        <v>0</v>
      </c>
      <c r="E17" s="1">
        <v>309308000</v>
      </c>
      <c r="F17" s="1">
        <v>0</v>
      </c>
      <c r="G17" s="1">
        <v>309308000</v>
      </c>
      <c r="H17" s="1">
        <v>11664207</v>
      </c>
      <c r="I17" s="1">
        <v>130451742</v>
      </c>
      <c r="J17" s="1">
        <v>178856258</v>
      </c>
      <c r="K17" s="1">
        <v>11664207</v>
      </c>
      <c r="L17" s="1">
        <v>130451742</v>
      </c>
      <c r="M17" s="1">
        <v>0</v>
      </c>
      <c r="N17" s="1">
        <v>42.175400000000003</v>
      </c>
      <c r="O17" s="1">
        <v>11664207</v>
      </c>
      <c r="P17" s="1">
        <v>130451742</v>
      </c>
      <c r="Q17" s="1">
        <v>0</v>
      </c>
      <c r="R17" s="1">
        <v>42.175400000000003</v>
      </c>
      <c r="S17" s="1">
        <v>11664207</v>
      </c>
      <c r="T17" s="1">
        <v>130451742</v>
      </c>
      <c r="U17" s="1">
        <v>0</v>
      </c>
    </row>
    <row r="18" spans="1:21" x14ac:dyDescent="0.3">
      <c r="A18" t="s">
        <v>32</v>
      </c>
      <c r="B18" s="1">
        <v>1318290000</v>
      </c>
      <c r="C18" s="1">
        <v>0</v>
      </c>
      <c r="D18" s="1">
        <v>-1200000000</v>
      </c>
      <c r="E18" s="1">
        <v>118290000</v>
      </c>
      <c r="F18" s="1">
        <v>0</v>
      </c>
      <c r="G18" s="1">
        <v>118290000</v>
      </c>
      <c r="H18" s="1">
        <v>16332067</v>
      </c>
      <c r="I18" s="1">
        <v>29733831</v>
      </c>
      <c r="J18" s="1">
        <v>88556169</v>
      </c>
      <c r="K18" s="1">
        <v>16332067</v>
      </c>
      <c r="L18" s="1">
        <v>29733831</v>
      </c>
      <c r="M18" s="1">
        <v>0</v>
      </c>
      <c r="N18" s="1">
        <v>25.136399999999998</v>
      </c>
      <c r="O18" s="1">
        <v>16332067</v>
      </c>
      <c r="P18" s="1">
        <v>29733831</v>
      </c>
      <c r="Q18" s="1">
        <v>0</v>
      </c>
      <c r="R18" s="1">
        <v>25.136399999999998</v>
      </c>
      <c r="S18" s="1">
        <v>16332067</v>
      </c>
      <c r="T18" s="1">
        <v>29733831</v>
      </c>
      <c r="U18" s="1">
        <v>0</v>
      </c>
    </row>
    <row r="19" spans="1:21" x14ac:dyDescent="0.3">
      <c r="A19" t="s">
        <v>26</v>
      </c>
      <c r="B19" s="1">
        <v>1318290000</v>
      </c>
      <c r="C19" s="1">
        <v>0</v>
      </c>
      <c r="D19" s="1">
        <v>-1200000000</v>
      </c>
      <c r="E19" s="1">
        <v>118290000</v>
      </c>
      <c r="F19" s="1">
        <v>0</v>
      </c>
      <c r="G19" s="1">
        <v>118290000</v>
      </c>
      <c r="H19" s="1">
        <v>16332067</v>
      </c>
      <c r="I19" s="1">
        <v>29733831</v>
      </c>
      <c r="J19" s="1">
        <v>88556169</v>
      </c>
      <c r="K19" s="1">
        <v>16332067</v>
      </c>
      <c r="L19" s="1">
        <v>29733831</v>
      </c>
      <c r="M19" s="1">
        <v>0</v>
      </c>
      <c r="N19" s="1">
        <v>25.136399999999998</v>
      </c>
      <c r="O19" s="1">
        <v>16332067</v>
      </c>
      <c r="P19" s="1">
        <v>29733831</v>
      </c>
      <c r="Q19" s="1">
        <v>0</v>
      </c>
      <c r="R19" s="1">
        <v>25.136399999999998</v>
      </c>
      <c r="S19" s="1">
        <v>16332067</v>
      </c>
      <c r="T19" s="1">
        <v>29733831</v>
      </c>
      <c r="U19" s="1">
        <v>0</v>
      </c>
    </row>
    <row r="20" spans="1:21" x14ac:dyDescent="0.3">
      <c r="A20" t="s">
        <v>33</v>
      </c>
      <c r="B20" s="1">
        <v>632770000</v>
      </c>
      <c r="C20" s="1">
        <v>0</v>
      </c>
      <c r="D20" s="1">
        <v>0</v>
      </c>
      <c r="E20" s="1">
        <v>632770000</v>
      </c>
      <c r="F20" s="1">
        <v>0</v>
      </c>
      <c r="G20" s="1">
        <v>632770000</v>
      </c>
      <c r="H20" s="1">
        <v>65669554</v>
      </c>
      <c r="I20" s="1">
        <v>346691439</v>
      </c>
      <c r="J20" s="1">
        <v>286078561</v>
      </c>
      <c r="K20" s="1">
        <v>65669554</v>
      </c>
      <c r="L20" s="1">
        <v>346691439</v>
      </c>
      <c r="M20" s="1">
        <v>0</v>
      </c>
      <c r="N20" s="1">
        <v>54.789499999999997</v>
      </c>
      <c r="O20" s="1">
        <v>75120765</v>
      </c>
      <c r="P20" s="1">
        <v>346691439</v>
      </c>
      <c r="Q20" s="1">
        <v>0</v>
      </c>
      <c r="R20" s="1">
        <v>54.789499999999997</v>
      </c>
      <c r="S20" s="1">
        <v>75120765</v>
      </c>
      <c r="T20" s="1">
        <v>346691439</v>
      </c>
      <c r="U20" s="1">
        <v>0</v>
      </c>
    </row>
    <row r="21" spans="1:21" x14ac:dyDescent="0.3">
      <c r="A21" t="s">
        <v>26</v>
      </c>
      <c r="B21" s="1">
        <v>632770000</v>
      </c>
      <c r="C21" s="1">
        <v>0</v>
      </c>
      <c r="D21" s="1">
        <v>0</v>
      </c>
      <c r="E21" s="1">
        <v>632770000</v>
      </c>
      <c r="F21" s="1">
        <v>0</v>
      </c>
      <c r="G21" s="1">
        <v>632770000</v>
      </c>
      <c r="H21" s="1">
        <v>65669554</v>
      </c>
      <c r="I21" s="1">
        <v>346691439</v>
      </c>
      <c r="J21" s="1">
        <v>286078561</v>
      </c>
      <c r="K21" s="1">
        <v>65669554</v>
      </c>
      <c r="L21" s="1">
        <v>346691439</v>
      </c>
      <c r="M21" s="1">
        <v>0</v>
      </c>
      <c r="N21" s="1">
        <v>54.789499999999997</v>
      </c>
      <c r="O21" s="1">
        <v>75120765</v>
      </c>
      <c r="P21" s="1">
        <v>346691439</v>
      </c>
      <c r="Q21" s="1">
        <v>0</v>
      </c>
      <c r="R21" s="1">
        <v>54.789499999999997</v>
      </c>
      <c r="S21" s="1">
        <v>75120765</v>
      </c>
      <c r="T21" s="1">
        <v>346691439</v>
      </c>
      <c r="U21" s="1">
        <v>0</v>
      </c>
    </row>
    <row r="22" spans="1:21" x14ac:dyDescent="0.3">
      <c r="A22" t="s">
        <v>34</v>
      </c>
      <c r="B22" s="1">
        <v>2912687000</v>
      </c>
      <c r="C22" s="1">
        <v>0</v>
      </c>
      <c r="D22" s="1">
        <v>0</v>
      </c>
      <c r="E22" s="1">
        <v>2912687000</v>
      </c>
      <c r="F22" s="1">
        <v>0</v>
      </c>
      <c r="G22" s="1">
        <v>2912687000</v>
      </c>
      <c r="H22" s="1">
        <v>230465682</v>
      </c>
      <c r="I22" s="1">
        <v>1497610847</v>
      </c>
      <c r="J22" s="1">
        <v>1415076153</v>
      </c>
      <c r="K22" s="1">
        <v>230465682</v>
      </c>
      <c r="L22" s="1">
        <v>1497610847</v>
      </c>
      <c r="M22" s="1">
        <v>0</v>
      </c>
      <c r="N22" s="1">
        <v>51.416800000000002</v>
      </c>
      <c r="O22" s="1">
        <v>230465682</v>
      </c>
      <c r="P22" s="1">
        <v>1497610847</v>
      </c>
      <c r="Q22" s="1">
        <v>0</v>
      </c>
      <c r="R22" s="1">
        <v>51.416800000000002</v>
      </c>
      <c r="S22" s="1">
        <v>230465682</v>
      </c>
      <c r="T22" s="1">
        <v>1497610847</v>
      </c>
      <c r="U22" s="1">
        <v>0</v>
      </c>
    </row>
    <row r="23" spans="1:21" x14ac:dyDescent="0.3">
      <c r="A23" t="s">
        <v>26</v>
      </c>
      <c r="B23" s="1">
        <v>2912687000</v>
      </c>
      <c r="C23" s="1">
        <v>0</v>
      </c>
      <c r="D23" s="1">
        <v>0</v>
      </c>
      <c r="E23" s="1">
        <v>2912687000</v>
      </c>
      <c r="F23" s="1">
        <v>0</v>
      </c>
      <c r="G23" s="1">
        <v>2912687000</v>
      </c>
      <c r="H23" s="1">
        <v>230465682</v>
      </c>
      <c r="I23" s="1">
        <v>1497610847</v>
      </c>
      <c r="J23" s="1">
        <v>1415076153</v>
      </c>
      <c r="K23" s="1">
        <v>230465682</v>
      </c>
      <c r="L23" s="1">
        <v>1497610847</v>
      </c>
      <c r="M23" s="1">
        <v>0</v>
      </c>
      <c r="N23" s="1">
        <v>51.416800000000002</v>
      </c>
      <c r="O23" s="1">
        <v>230465682</v>
      </c>
      <c r="P23" s="1">
        <v>1497610847</v>
      </c>
      <c r="Q23" s="1">
        <v>0</v>
      </c>
      <c r="R23" s="1">
        <v>51.416800000000002</v>
      </c>
      <c r="S23" s="1">
        <v>230465682</v>
      </c>
      <c r="T23" s="1">
        <v>1497610847</v>
      </c>
      <c r="U23" s="1">
        <v>0</v>
      </c>
    </row>
    <row r="24" spans="1:21" x14ac:dyDescent="0.3">
      <c r="A24" t="s">
        <v>35</v>
      </c>
      <c r="B24" s="1">
        <v>1458766000</v>
      </c>
      <c r="C24" s="1">
        <v>0</v>
      </c>
      <c r="D24" s="1">
        <v>0</v>
      </c>
      <c r="E24" s="1">
        <v>1458766000</v>
      </c>
      <c r="F24" s="1">
        <v>0</v>
      </c>
      <c r="G24" s="1">
        <v>1458766000</v>
      </c>
      <c r="H24" s="1">
        <v>1335538677</v>
      </c>
      <c r="I24" s="1">
        <v>1363093625</v>
      </c>
      <c r="J24" s="1">
        <v>95672375</v>
      </c>
      <c r="K24" s="1">
        <v>1335538677</v>
      </c>
      <c r="L24" s="1">
        <v>1363093625</v>
      </c>
      <c r="M24" s="1">
        <v>0</v>
      </c>
      <c r="N24" s="1">
        <v>93.441599999999994</v>
      </c>
      <c r="O24" s="1">
        <v>1335538677</v>
      </c>
      <c r="P24" s="1">
        <v>1363093625</v>
      </c>
      <c r="Q24" s="1">
        <v>0</v>
      </c>
      <c r="R24" s="1">
        <v>93.441599999999994</v>
      </c>
      <c r="S24" s="1">
        <v>1335538677</v>
      </c>
      <c r="T24" s="1">
        <v>1363093625</v>
      </c>
      <c r="U24" s="1">
        <v>0</v>
      </c>
    </row>
    <row r="25" spans="1:21" x14ac:dyDescent="0.3">
      <c r="A25" t="s">
        <v>26</v>
      </c>
      <c r="B25" s="1">
        <v>1458766000</v>
      </c>
      <c r="C25" s="1">
        <v>0</v>
      </c>
      <c r="D25" s="1">
        <v>0</v>
      </c>
      <c r="E25" s="1">
        <v>1458766000</v>
      </c>
      <c r="F25" s="1">
        <v>0</v>
      </c>
      <c r="G25" s="1">
        <v>1458766000</v>
      </c>
      <c r="H25" s="1">
        <v>1335538677</v>
      </c>
      <c r="I25" s="1">
        <v>1363093625</v>
      </c>
      <c r="J25" s="1">
        <v>95672375</v>
      </c>
      <c r="K25" s="1">
        <v>1335538677</v>
      </c>
      <c r="L25" s="1">
        <v>1363093625</v>
      </c>
      <c r="M25" s="1">
        <v>0</v>
      </c>
      <c r="N25" s="1">
        <v>93.441599999999994</v>
      </c>
      <c r="O25" s="1">
        <v>1335538677</v>
      </c>
      <c r="P25" s="1">
        <v>1363093625</v>
      </c>
      <c r="Q25" s="1">
        <v>0</v>
      </c>
      <c r="R25" s="1">
        <v>93.441599999999994</v>
      </c>
      <c r="S25" s="1">
        <v>1335538677</v>
      </c>
      <c r="T25" s="1">
        <v>1363093625</v>
      </c>
      <c r="U25" s="1">
        <v>0</v>
      </c>
    </row>
    <row r="26" spans="1:21" x14ac:dyDescent="0.3">
      <c r="A26" t="s">
        <v>36</v>
      </c>
      <c r="B26" s="1">
        <v>173860000</v>
      </c>
      <c r="C26" s="1">
        <v>0</v>
      </c>
      <c r="D26" s="1">
        <v>0</v>
      </c>
      <c r="E26" s="1">
        <v>173860000</v>
      </c>
      <c r="F26" s="1">
        <v>0</v>
      </c>
      <c r="G26" s="1">
        <v>173860000</v>
      </c>
      <c r="H26" s="1">
        <v>6261870</v>
      </c>
      <c r="I26" s="1">
        <v>41365888</v>
      </c>
      <c r="J26" s="1">
        <v>132494112</v>
      </c>
      <c r="K26" s="1">
        <v>6261870</v>
      </c>
      <c r="L26" s="1">
        <v>41365888</v>
      </c>
      <c r="M26" s="1">
        <v>0</v>
      </c>
      <c r="N26" s="1">
        <v>23.7926</v>
      </c>
      <c r="O26" s="1">
        <v>6261870</v>
      </c>
      <c r="P26" s="1">
        <v>41365888</v>
      </c>
      <c r="Q26" s="1">
        <v>0</v>
      </c>
      <c r="R26" s="1">
        <v>23.7926</v>
      </c>
      <c r="S26" s="1">
        <v>6261870</v>
      </c>
      <c r="T26" s="1">
        <v>41365888</v>
      </c>
      <c r="U26" s="1">
        <v>0</v>
      </c>
    </row>
    <row r="27" spans="1:21" x14ac:dyDescent="0.3">
      <c r="A27" t="s">
        <v>26</v>
      </c>
      <c r="B27" s="1">
        <v>173860000</v>
      </c>
      <c r="C27" s="1">
        <v>0</v>
      </c>
      <c r="D27" s="1">
        <v>0</v>
      </c>
      <c r="E27" s="1">
        <v>173860000</v>
      </c>
      <c r="F27" s="1">
        <v>0</v>
      </c>
      <c r="G27" s="1">
        <v>173860000</v>
      </c>
      <c r="H27" s="1">
        <v>6261870</v>
      </c>
      <c r="I27" s="1">
        <v>41365888</v>
      </c>
      <c r="J27" s="1">
        <v>132494112</v>
      </c>
      <c r="K27" s="1">
        <v>6261870</v>
      </c>
      <c r="L27" s="1">
        <v>41365888</v>
      </c>
      <c r="M27" s="1">
        <v>0</v>
      </c>
      <c r="N27" s="1">
        <v>23.7926</v>
      </c>
      <c r="O27" s="1">
        <v>6261870</v>
      </c>
      <c r="P27" s="1">
        <v>41365888</v>
      </c>
      <c r="Q27" s="1">
        <v>0</v>
      </c>
      <c r="R27" s="1">
        <v>23.7926</v>
      </c>
      <c r="S27" s="1">
        <v>6261870</v>
      </c>
      <c r="T27" s="1">
        <v>41365888</v>
      </c>
      <c r="U27" s="1">
        <v>0</v>
      </c>
    </row>
    <row r="28" spans="1:21" x14ac:dyDescent="0.3">
      <c r="A28" t="s">
        <v>37</v>
      </c>
      <c r="B28" s="1">
        <v>1053349000</v>
      </c>
      <c r="C28" s="1">
        <v>0</v>
      </c>
      <c r="D28" s="1">
        <v>0</v>
      </c>
      <c r="E28" s="1">
        <v>1053349000</v>
      </c>
      <c r="F28" s="1">
        <v>0</v>
      </c>
      <c r="G28" s="1">
        <v>1053349000</v>
      </c>
      <c r="H28" s="1">
        <v>87480650</v>
      </c>
      <c r="I28" s="1">
        <v>447706178</v>
      </c>
      <c r="J28" s="1">
        <v>605642822</v>
      </c>
      <c r="K28" s="1">
        <v>87480650</v>
      </c>
      <c r="L28" s="1">
        <v>447706178</v>
      </c>
      <c r="M28" s="1">
        <v>0</v>
      </c>
      <c r="N28" s="1">
        <v>42.503100000000003</v>
      </c>
      <c r="O28" s="1">
        <v>87480650</v>
      </c>
      <c r="P28" s="1">
        <v>447706178</v>
      </c>
      <c r="Q28" s="1">
        <v>0</v>
      </c>
      <c r="R28" s="1">
        <v>42.503100000000003</v>
      </c>
      <c r="S28" s="1">
        <v>87480650</v>
      </c>
      <c r="T28" s="1">
        <v>447706178</v>
      </c>
      <c r="U28" s="1">
        <v>0</v>
      </c>
    </row>
    <row r="29" spans="1:21" x14ac:dyDescent="0.3">
      <c r="A29" t="s">
        <v>26</v>
      </c>
      <c r="B29" s="1">
        <v>1053349000</v>
      </c>
      <c r="C29" s="1">
        <v>0</v>
      </c>
      <c r="D29" s="1">
        <v>0</v>
      </c>
      <c r="E29" s="1">
        <v>1053349000</v>
      </c>
      <c r="F29" s="1">
        <v>0</v>
      </c>
      <c r="G29" s="1">
        <v>1053349000</v>
      </c>
      <c r="H29" s="1">
        <v>87480650</v>
      </c>
      <c r="I29" s="1">
        <v>447706178</v>
      </c>
      <c r="J29" s="1">
        <v>605642822</v>
      </c>
      <c r="K29" s="1">
        <v>87480650</v>
      </c>
      <c r="L29" s="1">
        <v>447706178</v>
      </c>
      <c r="M29" s="1">
        <v>0</v>
      </c>
      <c r="N29" s="1">
        <v>42.503100000000003</v>
      </c>
      <c r="O29" s="1">
        <v>87480650</v>
      </c>
      <c r="P29" s="1">
        <v>447706178</v>
      </c>
      <c r="Q29" s="1">
        <v>0</v>
      </c>
      <c r="R29" s="1">
        <v>42.503100000000003</v>
      </c>
      <c r="S29" s="1">
        <v>87480650</v>
      </c>
      <c r="T29" s="1">
        <v>447706178</v>
      </c>
      <c r="U29" s="1">
        <v>0</v>
      </c>
    </row>
    <row r="30" spans="1:21" x14ac:dyDescent="0.3">
      <c r="A30" t="s">
        <v>38</v>
      </c>
      <c r="B30" s="1">
        <v>603326000</v>
      </c>
      <c r="C30" s="1">
        <v>0</v>
      </c>
      <c r="D30" s="1">
        <v>0</v>
      </c>
      <c r="E30" s="1">
        <v>603326000</v>
      </c>
      <c r="F30" s="1">
        <v>0</v>
      </c>
      <c r="G30" s="1">
        <v>603326000</v>
      </c>
      <c r="H30" s="1">
        <v>45580650</v>
      </c>
      <c r="I30" s="1">
        <v>222003707</v>
      </c>
      <c r="J30" s="1">
        <v>381322293</v>
      </c>
      <c r="K30" s="1">
        <v>45580650</v>
      </c>
      <c r="L30" s="1">
        <v>222003707</v>
      </c>
      <c r="M30" s="1">
        <v>0</v>
      </c>
      <c r="N30" s="1">
        <v>36.796599999999998</v>
      </c>
      <c r="O30" s="1">
        <v>45580650</v>
      </c>
      <c r="P30" s="1">
        <v>222002436</v>
      </c>
      <c r="Q30" s="1">
        <v>1271</v>
      </c>
      <c r="R30" s="1">
        <v>36.796399999999998</v>
      </c>
      <c r="S30" s="1">
        <v>45580650</v>
      </c>
      <c r="T30" s="1">
        <v>222002436</v>
      </c>
      <c r="U30" s="1">
        <v>0</v>
      </c>
    </row>
    <row r="31" spans="1:21" x14ac:dyDescent="0.3">
      <c r="A31" t="s">
        <v>26</v>
      </c>
      <c r="B31" s="1">
        <v>603326000</v>
      </c>
      <c r="C31" s="1">
        <v>0</v>
      </c>
      <c r="D31" s="1">
        <v>0</v>
      </c>
      <c r="E31" s="1">
        <v>603326000</v>
      </c>
      <c r="F31" s="1">
        <v>0</v>
      </c>
      <c r="G31" s="1">
        <v>603326000</v>
      </c>
      <c r="H31" s="1">
        <v>45580650</v>
      </c>
      <c r="I31" s="1">
        <v>222003707</v>
      </c>
      <c r="J31" s="1">
        <v>381322293</v>
      </c>
      <c r="K31" s="1">
        <v>45580650</v>
      </c>
      <c r="L31" s="1">
        <v>222003707</v>
      </c>
      <c r="M31" s="1">
        <v>0</v>
      </c>
      <c r="N31" s="1">
        <v>36.796599999999998</v>
      </c>
      <c r="O31" s="1">
        <v>45580650</v>
      </c>
      <c r="P31" s="1">
        <v>222002436</v>
      </c>
      <c r="Q31" s="1">
        <v>1271</v>
      </c>
      <c r="R31" s="1">
        <v>36.796399999999998</v>
      </c>
      <c r="S31" s="1">
        <v>45580650</v>
      </c>
      <c r="T31" s="1">
        <v>222002436</v>
      </c>
      <c r="U31" s="1">
        <v>0</v>
      </c>
    </row>
    <row r="32" spans="1:21" x14ac:dyDescent="0.3">
      <c r="A32" t="s">
        <v>39</v>
      </c>
      <c r="B32" s="1">
        <v>110192000</v>
      </c>
      <c r="C32" s="1">
        <v>0</v>
      </c>
      <c r="D32" s="1">
        <v>0</v>
      </c>
      <c r="E32" s="1">
        <v>110192000</v>
      </c>
      <c r="F32" s="1">
        <v>0</v>
      </c>
      <c r="G32" s="1">
        <v>110192000</v>
      </c>
      <c r="H32" s="1">
        <v>0</v>
      </c>
      <c r="I32" s="1">
        <v>0</v>
      </c>
      <c r="J32" s="1">
        <v>110192000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</row>
    <row r="33" spans="1:21" x14ac:dyDescent="0.3">
      <c r="A33" t="s">
        <v>26</v>
      </c>
      <c r="B33" s="1">
        <v>110192000</v>
      </c>
      <c r="C33" s="1">
        <v>0</v>
      </c>
      <c r="D33" s="1">
        <v>0</v>
      </c>
      <c r="E33" s="1">
        <v>110192000</v>
      </c>
      <c r="F33" s="1">
        <v>0</v>
      </c>
      <c r="G33" s="1">
        <v>110192000</v>
      </c>
      <c r="H33" s="1">
        <v>0</v>
      </c>
      <c r="I33" s="1">
        <v>0</v>
      </c>
      <c r="J33" s="1">
        <v>110192000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</row>
    <row r="34" spans="1:21" x14ac:dyDescent="0.3">
      <c r="A34" t="s">
        <v>40</v>
      </c>
      <c r="B34" s="1">
        <v>1063295000</v>
      </c>
      <c r="C34" s="1">
        <v>0</v>
      </c>
      <c r="D34" s="1">
        <v>0</v>
      </c>
      <c r="E34" s="1">
        <v>1063295000</v>
      </c>
      <c r="F34" s="1">
        <v>0</v>
      </c>
      <c r="G34" s="1">
        <v>1063295000</v>
      </c>
      <c r="H34" s="1">
        <v>94204856</v>
      </c>
      <c r="I34" s="1">
        <v>474425046</v>
      </c>
      <c r="J34" s="1">
        <v>588869954</v>
      </c>
      <c r="K34" s="1">
        <v>94204856</v>
      </c>
      <c r="L34" s="1">
        <v>474425046</v>
      </c>
      <c r="M34" s="1">
        <v>0</v>
      </c>
      <c r="N34" s="1">
        <v>44.618400000000001</v>
      </c>
      <c r="O34" s="1">
        <v>94204856</v>
      </c>
      <c r="P34" s="1">
        <v>474425046</v>
      </c>
      <c r="Q34" s="1">
        <v>0</v>
      </c>
      <c r="R34" s="1">
        <v>44.618400000000001</v>
      </c>
      <c r="S34" s="1">
        <v>94204856</v>
      </c>
      <c r="T34" s="1">
        <v>474425046</v>
      </c>
      <c r="U34" s="1">
        <v>0</v>
      </c>
    </row>
    <row r="35" spans="1:21" x14ac:dyDescent="0.3">
      <c r="A35" t="s">
        <v>26</v>
      </c>
      <c r="B35" s="1">
        <v>1063295000</v>
      </c>
      <c r="C35" s="1">
        <v>0</v>
      </c>
      <c r="D35" s="1">
        <v>0</v>
      </c>
      <c r="E35" s="1">
        <v>1063295000</v>
      </c>
      <c r="F35" s="1">
        <v>0</v>
      </c>
      <c r="G35" s="1">
        <v>1063295000</v>
      </c>
      <c r="H35" s="1">
        <v>94204856</v>
      </c>
      <c r="I35" s="1">
        <v>474425046</v>
      </c>
      <c r="J35" s="1">
        <v>588869954</v>
      </c>
      <c r="K35" s="1">
        <v>94204856</v>
      </c>
      <c r="L35" s="1">
        <v>474425046</v>
      </c>
      <c r="M35" s="1">
        <v>0</v>
      </c>
      <c r="N35" s="1">
        <v>44.618400000000001</v>
      </c>
      <c r="O35" s="1">
        <v>94204856</v>
      </c>
      <c r="P35" s="1">
        <v>474425046</v>
      </c>
      <c r="Q35" s="1">
        <v>0</v>
      </c>
      <c r="R35" s="1">
        <v>44.618400000000001</v>
      </c>
      <c r="S35" s="1">
        <v>94204856</v>
      </c>
      <c r="T35" s="1">
        <v>474425046</v>
      </c>
      <c r="U35" s="1">
        <v>0</v>
      </c>
    </row>
    <row r="36" spans="1:21" x14ac:dyDescent="0.3">
      <c r="A36" t="s">
        <v>41</v>
      </c>
      <c r="B36" s="1">
        <v>1184495000</v>
      </c>
      <c r="C36" s="1">
        <v>0</v>
      </c>
      <c r="D36" s="1">
        <v>-900000000</v>
      </c>
      <c r="E36" s="1">
        <v>284495000</v>
      </c>
      <c r="F36" s="1">
        <v>0</v>
      </c>
      <c r="G36" s="1">
        <v>284495000</v>
      </c>
      <c r="H36" s="1">
        <v>1117300</v>
      </c>
      <c r="I36" s="1">
        <v>92474943</v>
      </c>
      <c r="J36" s="1">
        <v>192020057</v>
      </c>
      <c r="K36" s="1">
        <v>1117300</v>
      </c>
      <c r="L36" s="1">
        <v>92474943</v>
      </c>
      <c r="M36" s="1">
        <v>0</v>
      </c>
      <c r="N36" s="1">
        <v>32.504899999999999</v>
      </c>
      <c r="O36" s="1">
        <v>1285513</v>
      </c>
      <c r="P36" s="1">
        <v>92474943</v>
      </c>
      <c r="Q36" s="1">
        <v>0</v>
      </c>
      <c r="R36" s="1">
        <v>32.504899999999999</v>
      </c>
      <c r="S36" s="1">
        <v>1285513</v>
      </c>
      <c r="T36" s="1">
        <v>92474943</v>
      </c>
      <c r="U36" s="1">
        <v>0</v>
      </c>
    </row>
    <row r="37" spans="1:21" x14ac:dyDescent="0.3">
      <c r="A37" t="s">
        <v>26</v>
      </c>
      <c r="B37" s="1">
        <v>1184495000</v>
      </c>
      <c r="C37" s="1">
        <v>0</v>
      </c>
      <c r="D37" s="1">
        <v>-900000000</v>
      </c>
      <c r="E37" s="1">
        <v>284495000</v>
      </c>
      <c r="F37" s="1">
        <v>0</v>
      </c>
      <c r="G37" s="1">
        <v>284495000</v>
      </c>
      <c r="H37" s="1">
        <v>1117300</v>
      </c>
      <c r="I37" s="1">
        <v>92474943</v>
      </c>
      <c r="J37" s="1">
        <v>192020057</v>
      </c>
      <c r="K37" s="1">
        <v>1117300</v>
      </c>
      <c r="L37" s="1">
        <v>92474943</v>
      </c>
      <c r="M37" s="1">
        <v>0</v>
      </c>
      <c r="N37" s="1">
        <v>32.504899999999999</v>
      </c>
      <c r="O37" s="1">
        <v>1285513</v>
      </c>
      <c r="P37" s="1">
        <v>92474943</v>
      </c>
      <c r="Q37" s="1">
        <v>0</v>
      </c>
      <c r="R37" s="1">
        <v>32.504899999999999</v>
      </c>
      <c r="S37" s="1">
        <v>1285513</v>
      </c>
      <c r="T37" s="1">
        <v>92474943</v>
      </c>
      <c r="U37" s="1">
        <v>0</v>
      </c>
    </row>
    <row r="38" spans="1:21" x14ac:dyDescent="0.3">
      <c r="A38" t="s">
        <v>42</v>
      </c>
      <c r="B38" s="1">
        <v>424886000</v>
      </c>
      <c r="C38" s="1">
        <v>0</v>
      </c>
      <c r="D38" s="1">
        <v>-350000000</v>
      </c>
      <c r="E38" s="1">
        <v>74886000</v>
      </c>
      <c r="F38" s="1">
        <v>0</v>
      </c>
      <c r="G38" s="1">
        <v>74886000</v>
      </c>
      <c r="H38" s="1">
        <v>17341771</v>
      </c>
      <c r="I38" s="1">
        <v>21273653</v>
      </c>
      <c r="J38" s="1">
        <v>53612347</v>
      </c>
      <c r="K38" s="1">
        <v>17341771</v>
      </c>
      <c r="L38" s="1">
        <v>21273653</v>
      </c>
      <c r="M38" s="1">
        <v>0</v>
      </c>
      <c r="N38" s="1">
        <v>28.408100000000001</v>
      </c>
      <c r="O38" s="1">
        <v>17341771</v>
      </c>
      <c r="P38" s="1">
        <v>21273653</v>
      </c>
      <c r="Q38" s="1">
        <v>0</v>
      </c>
      <c r="R38" s="1">
        <v>28.408100000000001</v>
      </c>
      <c r="S38" s="1">
        <v>17341771</v>
      </c>
      <c r="T38" s="1">
        <v>21273653</v>
      </c>
      <c r="U38" s="1">
        <v>0</v>
      </c>
    </row>
    <row r="39" spans="1:21" x14ac:dyDescent="0.3">
      <c r="A39" t="s">
        <v>26</v>
      </c>
      <c r="B39" s="1">
        <v>424886000</v>
      </c>
      <c r="C39" s="1">
        <v>0</v>
      </c>
      <c r="D39" s="1">
        <v>-350000000</v>
      </c>
      <c r="E39" s="1">
        <v>74886000</v>
      </c>
      <c r="F39" s="1">
        <v>0</v>
      </c>
      <c r="G39" s="1">
        <v>74886000</v>
      </c>
      <c r="H39" s="1">
        <v>17341771</v>
      </c>
      <c r="I39" s="1">
        <v>21273653</v>
      </c>
      <c r="J39" s="1">
        <v>53612347</v>
      </c>
      <c r="K39" s="1">
        <v>17341771</v>
      </c>
      <c r="L39" s="1">
        <v>21273653</v>
      </c>
      <c r="M39" s="1">
        <v>0</v>
      </c>
      <c r="N39" s="1">
        <v>28.408100000000001</v>
      </c>
      <c r="O39" s="1">
        <v>17341771</v>
      </c>
      <c r="P39" s="1">
        <v>21273653</v>
      </c>
      <c r="Q39" s="1">
        <v>0</v>
      </c>
      <c r="R39" s="1">
        <v>28.408100000000001</v>
      </c>
      <c r="S39" s="1">
        <v>17341771</v>
      </c>
      <c r="T39" s="1">
        <v>21273653</v>
      </c>
      <c r="U39" s="1">
        <v>0</v>
      </c>
    </row>
    <row r="40" spans="1:21" x14ac:dyDescent="0.3">
      <c r="A40" t="s">
        <v>43</v>
      </c>
      <c r="B40" s="1">
        <v>636369000</v>
      </c>
      <c r="C40" s="1">
        <v>0</v>
      </c>
      <c r="D40" s="1">
        <v>0</v>
      </c>
      <c r="E40" s="1">
        <v>636369000</v>
      </c>
      <c r="F40" s="1">
        <v>0</v>
      </c>
      <c r="G40" s="1">
        <v>636369000</v>
      </c>
      <c r="H40" s="1">
        <v>47701900</v>
      </c>
      <c r="I40" s="1">
        <v>241433300</v>
      </c>
      <c r="J40" s="1">
        <v>394935700</v>
      </c>
      <c r="K40" s="1">
        <v>47701900</v>
      </c>
      <c r="L40" s="1">
        <v>241433300</v>
      </c>
      <c r="M40" s="1">
        <v>0</v>
      </c>
      <c r="N40" s="1">
        <v>37.9392</v>
      </c>
      <c r="O40" s="1">
        <v>47701900</v>
      </c>
      <c r="P40" s="1">
        <v>241433300</v>
      </c>
      <c r="Q40" s="1">
        <v>0</v>
      </c>
      <c r="R40" s="1">
        <v>37.9392</v>
      </c>
      <c r="S40" s="1">
        <v>47701900</v>
      </c>
      <c r="T40" s="1">
        <v>241433300</v>
      </c>
      <c r="U40" s="1">
        <v>0</v>
      </c>
    </row>
    <row r="41" spans="1:21" x14ac:dyDescent="0.3">
      <c r="A41" t="s">
        <v>26</v>
      </c>
      <c r="B41" s="1">
        <v>636369000</v>
      </c>
      <c r="C41" s="1">
        <v>0</v>
      </c>
      <c r="D41" s="1">
        <v>0</v>
      </c>
      <c r="E41" s="1">
        <v>636369000</v>
      </c>
      <c r="F41" s="1">
        <v>0</v>
      </c>
      <c r="G41" s="1">
        <v>636369000</v>
      </c>
      <c r="H41" s="1">
        <v>47701900</v>
      </c>
      <c r="I41" s="1">
        <v>241433300</v>
      </c>
      <c r="J41" s="1">
        <v>394935700</v>
      </c>
      <c r="K41" s="1">
        <v>47701900</v>
      </c>
      <c r="L41" s="1">
        <v>241433300</v>
      </c>
      <c r="M41" s="1">
        <v>0</v>
      </c>
      <c r="N41" s="1">
        <v>37.9392</v>
      </c>
      <c r="O41" s="1">
        <v>47701900</v>
      </c>
      <c r="P41" s="1">
        <v>241433300</v>
      </c>
      <c r="Q41" s="1">
        <v>0</v>
      </c>
      <c r="R41" s="1">
        <v>37.9392</v>
      </c>
      <c r="S41" s="1">
        <v>47701900</v>
      </c>
      <c r="T41" s="1">
        <v>241433300</v>
      </c>
      <c r="U41" s="1">
        <v>0</v>
      </c>
    </row>
    <row r="42" spans="1:21" x14ac:dyDescent="0.3">
      <c r="A42" t="s">
        <v>44</v>
      </c>
      <c r="B42" s="1">
        <v>67700000</v>
      </c>
      <c r="C42" s="1">
        <v>0</v>
      </c>
      <c r="D42" s="1">
        <v>0</v>
      </c>
      <c r="E42" s="1">
        <v>67700000</v>
      </c>
      <c r="F42" s="1">
        <v>0</v>
      </c>
      <c r="G42" s="1">
        <v>67700000</v>
      </c>
      <c r="H42" s="1">
        <v>8881000</v>
      </c>
      <c r="I42" s="1">
        <v>43745400</v>
      </c>
      <c r="J42" s="1">
        <v>23954600</v>
      </c>
      <c r="K42" s="1">
        <v>8881000</v>
      </c>
      <c r="L42" s="1">
        <v>43745400</v>
      </c>
      <c r="M42" s="1">
        <v>0</v>
      </c>
      <c r="N42" s="1">
        <v>64.616500000000002</v>
      </c>
      <c r="O42" s="1">
        <v>8881000</v>
      </c>
      <c r="P42" s="1">
        <v>43745400</v>
      </c>
      <c r="Q42" s="1">
        <v>0</v>
      </c>
      <c r="R42" s="1">
        <v>64.616500000000002</v>
      </c>
      <c r="S42" s="1">
        <v>8881000</v>
      </c>
      <c r="T42" s="1">
        <v>43745400</v>
      </c>
      <c r="U42" s="1">
        <v>0</v>
      </c>
    </row>
    <row r="43" spans="1:21" x14ac:dyDescent="0.3">
      <c r="A43" t="s">
        <v>26</v>
      </c>
      <c r="B43" s="1">
        <v>67700000</v>
      </c>
      <c r="C43" s="1">
        <v>0</v>
      </c>
      <c r="D43" s="1">
        <v>0</v>
      </c>
      <c r="E43" s="1">
        <v>67700000</v>
      </c>
      <c r="F43" s="1">
        <v>0</v>
      </c>
      <c r="G43" s="1">
        <v>67700000</v>
      </c>
      <c r="H43" s="1">
        <v>8881000</v>
      </c>
      <c r="I43" s="1">
        <v>43745400</v>
      </c>
      <c r="J43" s="1">
        <v>23954600</v>
      </c>
      <c r="K43" s="1">
        <v>8881000</v>
      </c>
      <c r="L43" s="1">
        <v>43745400</v>
      </c>
      <c r="M43" s="1">
        <v>0</v>
      </c>
      <c r="N43" s="1">
        <v>64.616500000000002</v>
      </c>
      <c r="O43" s="1">
        <v>8881000</v>
      </c>
      <c r="P43" s="1">
        <v>43745400</v>
      </c>
      <c r="Q43" s="1">
        <v>0</v>
      </c>
      <c r="R43" s="1">
        <v>64.616500000000002</v>
      </c>
      <c r="S43" s="1">
        <v>8881000</v>
      </c>
      <c r="T43" s="1">
        <v>43745400</v>
      </c>
      <c r="U43" s="1">
        <v>0</v>
      </c>
    </row>
    <row r="44" spans="1:21" x14ac:dyDescent="0.3">
      <c r="A44" t="s">
        <v>45</v>
      </c>
      <c r="B44" s="1">
        <v>477281000</v>
      </c>
      <c r="C44" s="1">
        <v>0</v>
      </c>
      <c r="D44" s="1">
        <v>0</v>
      </c>
      <c r="E44" s="1">
        <v>477281000</v>
      </c>
      <c r="F44" s="1">
        <v>0</v>
      </c>
      <c r="G44" s="1">
        <v>477281000</v>
      </c>
      <c r="H44" s="1">
        <v>35777900</v>
      </c>
      <c r="I44" s="1">
        <v>178355700</v>
      </c>
      <c r="J44" s="1">
        <v>298925300</v>
      </c>
      <c r="K44" s="1">
        <v>35777900</v>
      </c>
      <c r="L44" s="1">
        <v>178355700</v>
      </c>
      <c r="M44" s="1">
        <v>0</v>
      </c>
      <c r="N44" s="1">
        <v>37.369100000000003</v>
      </c>
      <c r="O44" s="1">
        <v>35777900</v>
      </c>
      <c r="P44" s="1">
        <v>178355700</v>
      </c>
      <c r="Q44" s="1">
        <v>0</v>
      </c>
      <c r="R44" s="1">
        <v>37.369100000000003</v>
      </c>
      <c r="S44" s="1">
        <v>35777900</v>
      </c>
      <c r="T44" s="1">
        <v>178355700</v>
      </c>
      <c r="U44" s="1">
        <v>0</v>
      </c>
    </row>
    <row r="45" spans="1:21" x14ac:dyDescent="0.3">
      <c r="A45" t="s">
        <v>26</v>
      </c>
      <c r="B45" s="1">
        <v>477281000</v>
      </c>
      <c r="C45" s="1">
        <v>0</v>
      </c>
      <c r="D45" s="1">
        <v>0</v>
      </c>
      <c r="E45" s="1">
        <v>477281000</v>
      </c>
      <c r="F45" s="1">
        <v>0</v>
      </c>
      <c r="G45" s="1">
        <v>477281000</v>
      </c>
      <c r="H45" s="1">
        <v>35777900</v>
      </c>
      <c r="I45" s="1">
        <v>178355700</v>
      </c>
      <c r="J45" s="1">
        <v>298925300</v>
      </c>
      <c r="K45" s="1">
        <v>35777900</v>
      </c>
      <c r="L45" s="1">
        <v>178355700</v>
      </c>
      <c r="M45" s="1">
        <v>0</v>
      </c>
      <c r="N45" s="1">
        <v>37.369100000000003</v>
      </c>
      <c r="O45" s="1">
        <v>35777900</v>
      </c>
      <c r="P45" s="1">
        <v>178355700</v>
      </c>
      <c r="Q45" s="1">
        <v>0</v>
      </c>
      <c r="R45" s="1">
        <v>37.369100000000003</v>
      </c>
      <c r="S45" s="1">
        <v>35777900</v>
      </c>
      <c r="T45" s="1">
        <v>178355700</v>
      </c>
      <c r="U45" s="1">
        <v>0</v>
      </c>
    </row>
    <row r="46" spans="1:21" x14ac:dyDescent="0.3">
      <c r="A46" t="s">
        <v>46</v>
      </c>
      <c r="B46" s="1">
        <v>318189000</v>
      </c>
      <c r="C46" s="1">
        <v>0</v>
      </c>
      <c r="D46" s="1">
        <v>0</v>
      </c>
      <c r="E46" s="1">
        <v>318189000</v>
      </c>
      <c r="F46" s="1">
        <v>0</v>
      </c>
      <c r="G46" s="1">
        <v>318189000</v>
      </c>
      <c r="H46" s="1">
        <v>23853900</v>
      </c>
      <c r="I46" s="1">
        <v>123455000</v>
      </c>
      <c r="J46" s="1">
        <v>194734000</v>
      </c>
      <c r="K46" s="1">
        <v>23853900</v>
      </c>
      <c r="L46" s="1">
        <v>123455000</v>
      </c>
      <c r="M46" s="1">
        <v>0</v>
      </c>
      <c r="N46" s="1">
        <v>38.799300000000002</v>
      </c>
      <c r="O46" s="1">
        <v>23853900</v>
      </c>
      <c r="P46" s="1">
        <v>123455000</v>
      </c>
      <c r="Q46" s="1">
        <v>0</v>
      </c>
      <c r="R46" s="1">
        <v>38.799300000000002</v>
      </c>
      <c r="S46" s="1">
        <v>23853900</v>
      </c>
      <c r="T46" s="1">
        <v>123455000</v>
      </c>
      <c r="U46" s="1">
        <v>0</v>
      </c>
    </row>
    <row r="47" spans="1:21" x14ac:dyDescent="0.3">
      <c r="A47" t="s">
        <v>26</v>
      </c>
      <c r="B47" s="1">
        <v>318189000</v>
      </c>
      <c r="C47" s="1">
        <v>0</v>
      </c>
      <c r="D47" s="1">
        <v>0</v>
      </c>
      <c r="E47" s="1">
        <v>318189000</v>
      </c>
      <c r="F47" s="1">
        <v>0</v>
      </c>
      <c r="G47" s="1">
        <v>318189000</v>
      </c>
      <c r="H47" s="1">
        <v>23853900</v>
      </c>
      <c r="I47" s="1">
        <v>123455000</v>
      </c>
      <c r="J47" s="1">
        <v>194734000</v>
      </c>
      <c r="K47" s="1">
        <v>23853900</v>
      </c>
      <c r="L47" s="1">
        <v>123455000</v>
      </c>
      <c r="M47" s="1">
        <v>0</v>
      </c>
      <c r="N47" s="1">
        <v>38.799300000000002</v>
      </c>
      <c r="O47" s="1">
        <v>23853900</v>
      </c>
      <c r="P47" s="1">
        <v>123455000</v>
      </c>
      <c r="Q47" s="1">
        <v>0</v>
      </c>
      <c r="R47" s="1">
        <v>38.799300000000002</v>
      </c>
      <c r="S47" s="1">
        <v>23853900</v>
      </c>
      <c r="T47" s="1">
        <v>123455000</v>
      </c>
      <c r="U47" s="1">
        <v>0</v>
      </c>
    </row>
    <row r="48" spans="1:21" x14ac:dyDescent="0.3">
      <c r="A48" t="s">
        <v>47</v>
      </c>
      <c r="B48" s="1">
        <v>319000000</v>
      </c>
      <c r="C48" s="1">
        <v>0</v>
      </c>
      <c r="D48" s="1">
        <v>0</v>
      </c>
      <c r="E48" s="1">
        <v>319000000</v>
      </c>
      <c r="F48" s="1">
        <v>0</v>
      </c>
      <c r="G48" s="1">
        <v>319000000</v>
      </c>
      <c r="H48" s="1">
        <v>69523347</v>
      </c>
      <c r="I48" s="1">
        <v>232479759</v>
      </c>
      <c r="J48" s="1">
        <v>86520241</v>
      </c>
      <c r="K48" s="1">
        <v>69523347</v>
      </c>
      <c r="L48" s="1">
        <v>232479759</v>
      </c>
      <c r="M48" s="1">
        <v>0</v>
      </c>
      <c r="N48" s="1">
        <v>72.877700000000004</v>
      </c>
      <c r="O48" s="1">
        <v>69153547</v>
      </c>
      <c r="P48" s="1">
        <v>232109959</v>
      </c>
      <c r="Q48" s="1">
        <v>369800</v>
      </c>
      <c r="R48" s="1">
        <v>72.761700000000005</v>
      </c>
      <c r="S48" s="1">
        <v>69153547</v>
      </c>
      <c r="T48" s="1">
        <v>232109959</v>
      </c>
      <c r="U48" s="1">
        <v>0</v>
      </c>
    </row>
    <row r="49" spans="1:21" x14ac:dyDescent="0.3">
      <c r="A49" t="s">
        <v>26</v>
      </c>
      <c r="B49" s="1">
        <v>319000000</v>
      </c>
      <c r="C49" s="1">
        <v>0</v>
      </c>
      <c r="D49" s="1">
        <v>0</v>
      </c>
      <c r="E49" s="1">
        <v>319000000</v>
      </c>
      <c r="F49" s="1">
        <v>0</v>
      </c>
      <c r="G49" s="1">
        <v>319000000</v>
      </c>
      <c r="H49" s="1">
        <v>69523347</v>
      </c>
      <c r="I49" s="1">
        <v>232479759</v>
      </c>
      <c r="J49" s="1">
        <v>86520241</v>
      </c>
      <c r="K49" s="1">
        <v>69523347</v>
      </c>
      <c r="L49" s="1">
        <v>232479759</v>
      </c>
      <c r="M49" s="1">
        <v>0</v>
      </c>
      <c r="N49" s="1">
        <v>72.877700000000004</v>
      </c>
      <c r="O49" s="1">
        <v>69153547</v>
      </c>
      <c r="P49" s="1">
        <v>232109959</v>
      </c>
      <c r="Q49" s="1">
        <v>369800</v>
      </c>
      <c r="R49" s="1">
        <v>72.761700000000005</v>
      </c>
      <c r="S49" s="1">
        <v>69153547</v>
      </c>
      <c r="T49" s="1">
        <v>232109959</v>
      </c>
      <c r="U49" s="1">
        <v>0</v>
      </c>
    </row>
    <row r="50" spans="1:21" x14ac:dyDescent="0.3">
      <c r="A50" t="s">
        <v>48</v>
      </c>
      <c r="B50" s="1">
        <v>53263000</v>
      </c>
      <c r="C50" s="1">
        <v>0</v>
      </c>
      <c r="D50" s="1">
        <v>-7000000</v>
      </c>
      <c r="E50" s="1">
        <v>46263000</v>
      </c>
      <c r="F50" s="1">
        <v>0</v>
      </c>
      <c r="G50" s="1">
        <v>46263000</v>
      </c>
      <c r="H50" s="1">
        <v>4644888</v>
      </c>
      <c r="I50" s="1">
        <v>26551373</v>
      </c>
      <c r="J50" s="1">
        <v>19711627</v>
      </c>
      <c r="K50" s="1">
        <v>4644888</v>
      </c>
      <c r="L50" s="1">
        <v>26551373</v>
      </c>
      <c r="M50" s="1">
        <v>0</v>
      </c>
      <c r="N50" s="1">
        <v>57.392200000000003</v>
      </c>
      <c r="O50" s="1">
        <v>5239319</v>
      </c>
      <c r="P50" s="1">
        <v>26551373</v>
      </c>
      <c r="Q50" s="1">
        <v>0</v>
      </c>
      <c r="R50" s="1">
        <v>57.392200000000003</v>
      </c>
      <c r="S50" s="1">
        <v>5239319</v>
      </c>
      <c r="T50" s="1">
        <v>26551373</v>
      </c>
      <c r="U50" s="1">
        <v>0</v>
      </c>
    </row>
    <row r="51" spans="1:21" x14ac:dyDescent="0.3">
      <c r="A51" t="s">
        <v>26</v>
      </c>
      <c r="B51" s="1">
        <v>53263000</v>
      </c>
      <c r="C51" s="1">
        <v>0</v>
      </c>
      <c r="D51" s="1">
        <v>-7000000</v>
      </c>
      <c r="E51" s="1">
        <v>46263000</v>
      </c>
      <c r="F51" s="1">
        <v>0</v>
      </c>
      <c r="G51" s="1">
        <v>46263000</v>
      </c>
      <c r="H51" s="1">
        <v>4644888</v>
      </c>
      <c r="I51" s="1">
        <v>26551373</v>
      </c>
      <c r="J51" s="1">
        <v>19711627</v>
      </c>
      <c r="K51" s="1">
        <v>4644888</v>
      </c>
      <c r="L51" s="1">
        <v>26551373</v>
      </c>
      <c r="M51" s="1">
        <v>0</v>
      </c>
      <c r="N51" s="1">
        <v>57.392200000000003</v>
      </c>
      <c r="O51" s="1">
        <v>5239319</v>
      </c>
      <c r="P51" s="1">
        <v>26551373</v>
      </c>
      <c r="Q51" s="1">
        <v>0</v>
      </c>
      <c r="R51" s="1">
        <v>57.392200000000003</v>
      </c>
      <c r="S51" s="1">
        <v>5239319</v>
      </c>
      <c r="T51" s="1">
        <v>26551373</v>
      </c>
      <c r="U51" s="1">
        <v>0</v>
      </c>
    </row>
    <row r="52" spans="1:21" x14ac:dyDescent="0.3">
      <c r="A52" t="s">
        <v>49</v>
      </c>
      <c r="B52" s="1">
        <v>36292000</v>
      </c>
      <c r="C52" s="1">
        <v>0</v>
      </c>
      <c r="D52" s="1">
        <v>7000000</v>
      </c>
      <c r="E52" s="1">
        <v>43292000</v>
      </c>
      <c r="F52" s="1">
        <v>0</v>
      </c>
      <c r="G52" s="1">
        <v>43292000</v>
      </c>
      <c r="H52" s="1">
        <v>0</v>
      </c>
      <c r="I52" s="1">
        <v>43060435</v>
      </c>
      <c r="J52" s="1">
        <v>231565</v>
      </c>
      <c r="K52" s="1">
        <v>0</v>
      </c>
      <c r="L52" s="1">
        <v>43060435</v>
      </c>
      <c r="M52" s="1">
        <v>0</v>
      </c>
      <c r="N52" s="1">
        <v>99.465100000000007</v>
      </c>
      <c r="O52" s="1">
        <v>0</v>
      </c>
      <c r="P52" s="1">
        <v>43060435</v>
      </c>
      <c r="Q52" s="1">
        <v>0</v>
      </c>
      <c r="R52" s="1">
        <v>99.465100000000007</v>
      </c>
      <c r="S52" s="1">
        <v>0</v>
      </c>
      <c r="T52" s="1">
        <v>43060435</v>
      </c>
      <c r="U52" s="1">
        <v>0</v>
      </c>
    </row>
    <row r="53" spans="1:21" x14ac:dyDescent="0.3">
      <c r="A53" t="s">
        <v>26</v>
      </c>
      <c r="B53" s="1">
        <v>36292000</v>
      </c>
      <c r="C53" s="1">
        <v>0</v>
      </c>
      <c r="D53" s="1">
        <v>7000000</v>
      </c>
      <c r="E53" s="1">
        <v>43292000</v>
      </c>
      <c r="F53" s="1">
        <v>0</v>
      </c>
      <c r="G53" s="1">
        <v>43292000</v>
      </c>
      <c r="H53" s="1">
        <v>0</v>
      </c>
      <c r="I53" s="1">
        <v>43060435</v>
      </c>
      <c r="J53" s="1">
        <v>231565</v>
      </c>
      <c r="K53" s="1">
        <v>0</v>
      </c>
      <c r="L53" s="1">
        <v>43060435</v>
      </c>
      <c r="M53" s="1">
        <v>0</v>
      </c>
      <c r="N53" s="1">
        <v>99.465100000000007</v>
      </c>
      <c r="O53" s="1">
        <v>0</v>
      </c>
      <c r="P53" s="1">
        <v>43060435</v>
      </c>
      <c r="Q53" s="1">
        <v>0</v>
      </c>
      <c r="R53" s="1">
        <v>99.465100000000007</v>
      </c>
      <c r="S53" s="1">
        <v>0</v>
      </c>
      <c r="T53" s="1">
        <v>43060435</v>
      </c>
      <c r="U53" s="1">
        <v>0</v>
      </c>
    </row>
    <row r="54" spans="1:21" x14ac:dyDescent="0.3">
      <c r="A54" t="s">
        <v>50</v>
      </c>
      <c r="B54" s="1">
        <v>8972000</v>
      </c>
      <c r="C54" s="1">
        <v>0</v>
      </c>
      <c r="D54" s="1">
        <v>0</v>
      </c>
      <c r="E54" s="1">
        <v>8972000</v>
      </c>
      <c r="F54" s="1">
        <v>0</v>
      </c>
      <c r="G54" s="1">
        <v>8972000</v>
      </c>
      <c r="H54" s="1">
        <v>655461</v>
      </c>
      <c r="I54" s="1">
        <v>3702822</v>
      </c>
      <c r="J54" s="1">
        <v>5269178</v>
      </c>
      <c r="K54" s="1">
        <v>655461</v>
      </c>
      <c r="L54" s="1">
        <v>3702822</v>
      </c>
      <c r="M54" s="1">
        <v>0</v>
      </c>
      <c r="N54" s="1">
        <v>41.270899999999997</v>
      </c>
      <c r="O54" s="1">
        <v>655461</v>
      </c>
      <c r="P54" s="1">
        <v>3702822</v>
      </c>
      <c r="Q54" s="1">
        <v>0</v>
      </c>
      <c r="R54" s="1">
        <v>41.270899999999997</v>
      </c>
      <c r="S54" s="1">
        <v>655461</v>
      </c>
      <c r="T54" s="1">
        <v>3702822</v>
      </c>
      <c r="U54" s="1">
        <v>0</v>
      </c>
    </row>
    <row r="55" spans="1:21" x14ac:dyDescent="0.3">
      <c r="A55" t="s">
        <v>26</v>
      </c>
      <c r="B55" s="1">
        <v>8972000</v>
      </c>
      <c r="C55" s="1">
        <v>0</v>
      </c>
      <c r="D55" s="1">
        <v>0</v>
      </c>
      <c r="E55" s="1">
        <v>8972000</v>
      </c>
      <c r="F55" s="1">
        <v>0</v>
      </c>
      <c r="G55" s="1">
        <v>8972000</v>
      </c>
      <c r="H55" s="1">
        <v>655461</v>
      </c>
      <c r="I55" s="1">
        <v>3702822</v>
      </c>
      <c r="J55" s="1">
        <v>5269178</v>
      </c>
      <c r="K55" s="1">
        <v>655461</v>
      </c>
      <c r="L55" s="1">
        <v>3702822</v>
      </c>
      <c r="M55" s="1">
        <v>0</v>
      </c>
      <c r="N55" s="1">
        <v>41.270899999999997</v>
      </c>
      <c r="O55" s="1">
        <v>655461</v>
      </c>
      <c r="P55" s="1">
        <v>3702822</v>
      </c>
      <c r="Q55" s="1">
        <v>0</v>
      </c>
      <c r="R55" s="1">
        <v>41.270899999999997</v>
      </c>
      <c r="S55" s="1">
        <v>655461</v>
      </c>
      <c r="T55" s="1">
        <v>3702822</v>
      </c>
      <c r="U55" s="1">
        <v>0</v>
      </c>
    </row>
    <row r="56" spans="1:21" x14ac:dyDescent="0.3">
      <c r="A56" t="s">
        <v>51</v>
      </c>
      <c r="B56" s="1">
        <v>68275000</v>
      </c>
      <c r="C56" s="1">
        <v>0</v>
      </c>
      <c r="D56" s="1">
        <v>0</v>
      </c>
      <c r="E56" s="1">
        <v>68275000</v>
      </c>
      <c r="F56" s="1">
        <v>0</v>
      </c>
      <c r="G56" s="1">
        <v>68275000</v>
      </c>
      <c r="H56" s="1">
        <v>0</v>
      </c>
      <c r="I56" s="1">
        <v>27840000</v>
      </c>
      <c r="J56" s="1">
        <v>40435000</v>
      </c>
      <c r="K56" s="1">
        <v>0</v>
      </c>
      <c r="L56" s="1">
        <v>0</v>
      </c>
      <c r="M56" s="1">
        <v>27840000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</row>
    <row r="57" spans="1:21" x14ac:dyDescent="0.3">
      <c r="A57" t="s">
        <v>26</v>
      </c>
      <c r="B57" s="1">
        <v>68275000</v>
      </c>
      <c r="C57" s="1">
        <v>0</v>
      </c>
      <c r="D57" s="1">
        <v>0</v>
      </c>
      <c r="E57" s="1">
        <v>68275000</v>
      </c>
      <c r="F57" s="1">
        <v>0</v>
      </c>
      <c r="G57" s="1">
        <v>68275000</v>
      </c>
      <c r="H57" s="1">
        <v>0</v>
      </c>
      <c r="I57" s="1">
        <v>27840000</v>
      </c>
      <c r="J57" s="1">
        <v>40435000</v>
      </c>
      <c r="K57" s="1">
        <v>0</v>
      </c>
      <c r="L57" s="1">
        <v>0</v>
      </c>
      <c r="M57" s="1">
        <v>27840000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</row>
    <row r="58" spans="1:21" x14ac:dyDescent="0.3">
      <c r="A58" t="s">
        <v>52</v>
      </c>
      <c r="B58" s="1">
        <v>46841000</v>
      </c>
      <c r="C58" s="1">
        <v>0</v>
      </c>
      <c r="D58" s="1">
        <v>0</v>
      </c>
      <c r="E58" s="1">
        <v>46841000</v>
      </c>
      <c r="F58" s="1">
        <v>0</v>
      </c>
      <c r="G58" s="1">
        <v>46841000</v>
      </c>
      <c r="H58" s="1">
        <v>821700</v>
      </c>
      <c r="I58" s="1">
        <v>19369028</v>
      </c>
      <c r="J58" s="1">
        <v>27471972</v>
      </c>
      <c r="K58" s="1">
        <v>821700</v>
      </c>
      <c r="L58" s="1">
        <v>19369028</v>
      </c>
      <c r="M58" s="1">
        <v>0</v>
      </c>
      <c r="N58" s="1">
        <v>41.3506</v>
      </c>
      <c r="O58" s="1">
        <v>950264</v>
      </c>
      <c r="P58" s="1">
        <v>19180592</v>
      </c>
      <c r="Q58" s="1">
        <v>188436</v>
      </c>
      <c r="R58" s="1">
        <v>40.948300000000003</v>
      </c>
      <c r="S58" s="1">
        <v>950264</v>
      </c>
      <c r="T58" s="1">
        <v>19180592</v>
      </c>
      <c r="U58" s="1">
        <v>0</v>
      </c>
    </row>
    <row r="59" spans="1:21" x14ac:dyDescent="0.3">
      <c r="A59" t="s">
        <v>26</v>
      </c>
      <c r="B59" s="1">
        <v>46841000</v>
      </c>
      <c r="C59" s="1">
        <v>0</v>
      </c>
      <c r="D59" s="1">
        <v>0</v>
      </c>
      <c r="E59" s="1">
        <v>46841000</v>
      </c>
      <c r="F59" s="1">
        <v>0</v>
      </c>
      <c r="G59" s="1">
        <v>46841000</v>
      </c>
      <c r="H59" s="1">
        <v>821700</v>
      </c>
      <c r="I59" s="1">
        <v>19369028</v>
      </c>
      <c r="J59" s="1">
        <v>27471972</v>
      </c>
      <c r="K59" s="1">
        <v>821700</v>
      </c>
      <c r="L59" s="1">
        <v>19369028</v>
      </c>
      <c r="M59" s="1">
        <v>0</v>
      </c>
      <c r="N59" s="1">
        <v>41.3506</v>
      </c>
      <c r="O59" s="1">
        <v>950264</v>
      </c>
      <c r="P59" s="1">
        <v>19180592</v>
      </c>
      <c r="Q59" s="1">
        <v>188436</v>
      </c>
      <c r="R59" s="1">
        <v>40.948300000000003</v>
      </c>
      <c r="S59" s="1">
        <v>950264</v>
      </c>
      <c r="T59" s="1">
        <v>19180592</v>
      </c>
      <c r="U59" s="1">
        <v>0</v>
      </c>
    </row>
    <row r="60" spans="1:21" x14ac:dyDescent="0.3">
      <c r="A60" t="s">
        <v>53</v>
      </c>
      <c r="B60" s="1">
        <v>1434000</v>
      </c>
      <c r="C60" s="1">
        <v>0</v>
      </c>
      <c r="D60" s="1">
        <v>0</v>
      </c>
      <c r="E60" s="1">
        <v>1434000</v>
      </c>
      <c r="F60" s="1">
        <v>0</v>
      </c>
      <c r="G60" s="1">
        <v>1434000</v>
      </c>
      <c r="H60" s="1">
        <v>47477</v>
      </c>
      <c r="I60" s="1">
        <v>1434000</v>
      </c>
      <c r="J60" s="1">
        <v>0</v>
      </c>
      <c r="K60" s="1">
        <v>47477</v>
      </c>
      <c r="L60" s="1">
        <v>1434000</v>
      </c>
      <c r="M60" s="1">
        <v>0</v>
      </c>
      <c r="N60" s="1">
        <v>100</v>
      </c>
      <c r="O60" s="1">
        <v>47477</v>
      </c>
      <c r="P60" s="1">
        <v>1434000</v>
      </c>
      <c r="Q60" s="1">
        <v>0</v>
      </c>
      <c r="R60" s="1">
        <v>100</v>
      </c>
      <c r="S60" s="1">
        <v>47477</v>
      </c>
      <c r="T60" s="1">
        <v>1434000</v>
      </c>
      <c r="U60" s="1">
        <v>0</v>
      </c>
    </row>
    <row r="61" spans="1:21" x14ac:dyDescent="0.3">
      <c r="A61" t="s">
        <v>26</v>
      </c>
      <c r="B61" s="1">
        <v>1434000</v>
      </c>
      <c r="C61" s="1">
        <v>0</v>
      </c>
      <c r="D61" s="1">
        <v>0</v>
      </c>
      <c r="E61" s="1">
        <v>1434000</v>
      </c>
      <c r="F61" s="1">
        <v>0</v>
      </c>
      <c r="G61" s="1">
        <v>1434000</v>
      </c>
      <c r="H61" s="1">
        <v>47477</v>
      </c>
      <c r="I61" s="1">
        <v>1434000</v>
      </c>
      <c r="J61" s="1">
        <v>0</v>
      </c>
      <c r="K61" s="1">
        <v>47477</v>
      </c>
      <c r="L61" s="1">
        <v>1434000</v>
      </c>
      <c r="M61" s="1">
        <v>0</v>
      </c>
      <c r="N61" s="1">
        <v>100</v>
      </c>
      <c r="O61" s="1">
        <v>47477</v>
      </c>
      <c r="P61" s="1">
        <v>1434000</v>
      </c>
      <c r="Q61" s="1">
        <v>0</v>
      </c>
      <c r="R61" s="1">
        <v>100</v>
      </c>
      <c r="S61" s="1">
        <v>47477</v>
      </c>
      <c r="T61" s="1">
        <v>1434000</v>
      </c>
      <c r="U61" s="1">
        <v>0</v>
      </c>
    </row>
    <row r="62" spans="1:21" x14ac:dyDescent="0.3">
      <c r="A62" t="s">
        <v>54</v>
      </c>
      <c r="B62" s="1">
        <v>4853000</v>
      </c>
      <c r="C62" s="1">
        <v>0</v>
      </c>
      <c r="D62" s="1">
        <v>0</v>
      </c>
      <c r="E62" s="1">
        <v>4853000</v>
      </c>
      <c r="F62" s="1">
        <v>0</v>
      </c>
      <c r="G62" s="1">
        <v>4853000</v>
      </c>
      <c r="H62" s="1">
        <v>0</v>
      </c>
      <c r="I62" s="1">
        <v>0</v>
      </c>
      <c r="J62" s="1">
        <v>4853000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</row>
    <row r="63" spans="1:21" x14ac:dyDescent="0.3">
      <c r="A63" t="s">
        <v>26</v>
      </c>
      <c r="B63" s="1">
        <v>4853000</v>
      </c>
      <c r="C63" s="1">
        <v>0</v>
      </c>
      <c r="D63" s="1">
        <v>0</v>
      </c>
      <c r="E63" s="1">
        <v>4853000</v>
      </c>
      <c r="F63" s="1">
        <v>0</v>
      </c>
      <c r="G63" s="1">
        <v>4853000</v>
      </c>
      <c r="H63" s="1">
        <v>0</v>
      </c>
      <c r="I63" s="1">
        <v>0</v>
      </c>
      <c r="J63" s="1">
        <v>4853000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</row>
    <row r="64" spans="1:21" x14ac:dyDescent="0.3">
      <c r="A64" t="s">
        <v>55</v>
      </c>
      <c r="B64" s="1">
        <v>2330000</v>
      </c>
      <c r="C64" s="1">
        <v>0</v>
      </c>
      <c r="D64" s="1">
        <v>0</v>
      </c>
      <c r="E64" s="1">
        <v>2330000</v>
      </c>
      <c r="F64" s="1">
        <v>0</v>
      </c>
      <c r="G64" s="1">
        <v>2330000</v>
      </c>
      <c r="H64" s="1">
        <v>0</v>
      </c>
      <c r="I64" s="1">
        <v>0</v>
      </c>
      <c r="J64" s="1">
        <v>2330000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</row>
    <row r="65" spans="1:21" x14ac:dyDescent="0.3">
      <c r="A65" t="s">
        <v>26</v>
      </c>
      <c r="B65" s="1">
        <v>2330000</v>
      </c>
      <c r="C65" s="1">
        <v>0</v>
      </c>
      <c r="D65" s="1">
        <v>0</v>
      </c>
      <c r="E65" s="1">
        <v>2330000</v>
      </c>
      <c r="F65" s="1">
        <v>0</v>
      </c>
      <c r="G65" s="1">
        <v>2330000</v>
      </c>
      <c r="H65" s="1">
        <v>0</v>
      </c>
      <c r="I65" s="1">
        <v>0</v>
      </c>
      <c r="J65" s="1">
        <v>2330000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</row>
    <row r="66" spans="1:21" x14ac:dyDescent="0.3">
      <c r="A66" t="s">
        <v>56</v>
      </c>
      <c r="B66" s="1">
        <v>5294000</v>
      </c>
      <c r="C66" s="1">
        <v>0</v>
      </c>
      <c r="D66" s="1">
        <v>0</v>
      </c>
      <c r="E66" s="1">
        <v>5294000</v>
      </c>
      <c r="F66" s="1">
        <v>0</v>
      </c>
      <c r="G66" s="1">
        <v>5294000</v>
      </c>
      <c r="H66" s="1">
        <v>4214675</v>
      </c>
      <c r="I66" s="1">
        <v>4214675</v>
      </c>
      <c r="J66" s="1">
        <v>1079325</v>
      </c>
      <c r="K66" s="1">
        <v>4214675</v>
      </c>
      <c r="L66" s="1">
        <v>4214675</v>
      </c>
      <c r="M66" s="1">
        <v>0</v>
      </c>
      <c r="N66" s="1">
        <v>79.612300000000005</v>
      </c>
      <c r="O66" s="1">
        <v>4214675</v>
      </c>
      <c r="P66" s="1">
        <v>4214675</v>
      </c>
      <c r="Q66" s="1">
        <v>0</v>
      </c>
      <c r="R66" s="1">
        <v>79.612300000000005</v>
      </c>
      <c r="S66" s="1">
        <v>4214675</v>
      </c>
      <c r="T66" s="1">
        <v>4214675</v>
      </c>
      <c r="U66" s="1">
        <v>0</v>
      </c>
    </row>
    <row r="67" spans="1:21" x14ac:dyDescent="0.3">
      <c r="A67" t="s">
        <v>26</v>
      </c>
      <c r="B67" s="1">
        <v>5294000</v>
      </c>
      <c r="C67" s="1">
        <v>0</v>
      </c>
      <c r="D67" s="1">
        <v>0</v>
      </c>
      <c r="E67" s="1">
        <v>5294000</v>
      </c>
      <c r="F67" s="1">
        <v>0</v>
      </c>
      <c r="G67" s="1">
        <v>5294000</v>
      </c>
      <c r="H67" s="1">
        <v>4214675</v>
      </c>
      <c r="I67" s="1">
        <v>4214675</v>
      </c>
      <c r="J67" s="1">
        <v>1079325</v>
      </c>
      <c r="K67" s="1">
        <v>4214675</v>
      </c>
      <c r="L67" s="1">
        <v>4214675</v>
      </c>
      <c r="M67" s="1">
        <v>0</v>
      </c>
      <c r="N67" s="1">
        <v>79.612300000000005</v>
      </c>
      <c r="O67" s="1">
        <v>4214675</v>
      </c>
      <c r="P67" s="1">
        <v>4214675</v>
      </c>
      <c r="Q67" s="1">
        <v>0</v>
      </c>
      <c r="R67" s="1">
        <v>79.612300000000005</v>
      </c>
      <c r="S67" s="1">
        <v>4214675</v>
      </c>
      <c r="T67" s="1">
        <v>4214675</v>
      </c>
      <c r="U67" s="1">
        <v>0</v>
      </c>
    </row>
    <row r="68" spans="1:21" x14ac:dyDescent="0.3">
      <c r="A68" t="s">
        <v>57</v>
      </c>
      <c r="B68" s="1">
        <v>2342000</v>
      </c>
      <c r="C68" s="1">
        <v>0</v>
      </c>
      <c r="D68" s="1">
        <v>0</v>
      </c>
      <c r="E68" s="1">
        <v>2342000</v>
      </c>
      <c r="F68" s="1">
        <v>0</v>
      </c>
      <c r="G68" s="1">
        <v>2342000</v>
      </c>
      <c r="H68" s="1">
        <v>33160</v>
      </c>
      <c r="I68" s="1">
        <v>1293314</v>
      </c>
      <c r="J68" s="1">
        <v>1048686</v>
      </c>
      <c r="K68" s="1">
        <v>33160</v>
      </c>
      <c r="L68" s="1">
        <v>1293314</v>
      </c>
      <c r="M68" s="1">
        <v>0</v>
      </c>
      <c r="N68" s="1">
        <v>55.2226</v>
      </c>
      <c r="O68" s="1">
        <v>33160</v>
      </c>
      <c r="P68" s="1">
        <v>1293314</v>
      </c>
      <c r="Q68" s="1">
        <v>0</v>
      </c>
      <c r="R68" s="1">
        <v>55.2226</v>
      </c>
      <c r="S68" s="1">
        <v>33160</v>
      </c>
      <c r="T68" s="1">
        <v>1293314</v>
      </c>
      <c r="U68" s="1">
        <v>0</v>
      </c>
    </row>
    <row r="69" spans="1:21" x14ac:dyDescent="0.3">
      <c r="A69" t="s">
        <v>26</v>
      </c>
      <c r="B69" s="1">
        <v>2342000</v>
      </c>
      <c r="C69" s="1">
        <v>0</v>
      </c>
      <c r="D69" s="1">
        <v>0</v>
      </c>
      <c r="E69" s="1">
        <v>2342000</v>
      </c>
      <c r="F69" s="1">
        <v>0</v>
      </c>
      <c r="G69" s="1">
        <v>2342000</v>
      </c>
      <c r="H69" s="1">
        <v>33160</v>
      </c>
      <c r="I69" s="1">
        <v>1293314</v>
      </c>
      <c r="J69" s="1">
        <v>1048686</v>
      </c>
      <c r="K69" s="1">
        <v>33160</v>
      </c>
      <c r="L69" s="1">
        <v>1293314</v>
      </c>
      <c r="M69" s="1">
        <v>0</v>
      </c>
      <c r="N69" s="1">
        <v>55.2226</v>
      </c>
      <c r="O69" s="1">
        <v>33160</v>
      </c>
      <c r="P69" s="1">
        <v>1293314</v>
      </c>
      <c r="Q69" s="1">
        <v>0</v>
      </c>
      <c r="R69" s="1">
        <v>55.2226</v>
      </c>
      <c r="S69" s="1">
        <v>33160</v>
      </c>
      <c r="T69" s="1">
        <v>1293314</v>
      </c>
      <c r="U69" s="1">
        <v>0</v>
      </c>
    </row>
    <row r="70" spans="1:21" x14ac:dyDescent="0.3">
      <c r="A70" t="s">
        <v>58</v>
      </c>
      <c r="B70" s="1">
        <v>6074000</v>
      </c>
      <c r="C70" s="1">
        <v>0</v>
      </c>
      <c r="D70" s="1">
        <v>0</v>
      </c>
      <c r="E70" s="1">
        <v>6074000</v>
      </c>
      <c r="F70" s="1">
        <v>0</v>
      </c>
      <c r="G70" s="1">
        <v>6074000</v>
      </c>
      <c r="H70" s="1">
        <v>0</v>
      </c>
      <c r="I70" s="1">
        <v>2511300</v>
      </c>
      <c r="J70" s="1">
        <v>3562700</v>
      </c>
      <c r="K70" s="1">
        <v>0</v>
      </c>
      <c r="L70" s="1">
        <v>2511300</v>
      </c>
      <c r="M70" s="1">
        <v>0</v>
      </c>
      <c r="N70" s="1">
        <v>41.345100000000002</v>
      </c>
      <c r="O70" s="1">
        <v>0</v>
      </c>
      <c r="P70" s="1">
        <v>2511300</v>
      </c>
      <c r="Q70" s="1">
        <v>0</v>
      </c>
      <c r="R70" s="1">
        <v>41.345100000000002</v>
      </c>
      <c r="S70" s="1">
        <v>0</v>
      </c>
      <c r="T70" s="1">
        <v>2511299</v>
      </c>
      <c r="U70" s="1">
        <v>1</v>
      </c>
    </row>
    <row r="71" spans="1:21" x14ac:dyDescent="0.3">
      <c r="A71" t="s">
        <v>26</v>
      </c>
      <c r="B71" s="1">
        <v>6074000</v>
      </c>
      <c r="C71" s="1">
        <v>0</v>
      </c>
      <c r="D71" s="1">
        <v>0</v>
      </c>
      <c r="E71" s="1">
        <v>6074000</v>
      </c>
      <c r="F71" s="1">
        <v>0</v>
      </c>
      <c r="G71" s="1">
        <v>6074000</v>
      </c>
      <c r="H71" s="1">
        <v>0</v>
      </c>
      <c r="I71" s="1">
        <v>2511300</v>
      </c>
      <c r="J71" s="1">
        <v>3562700</v>
      </c>
      <c r="K71" s="1">
        <v>0</v>
      </c>
      <c r="L71" s="1">
        <v>2511300</v>
      </c>
      <c r="M71" s="1">
        <v>0</v>
      </c>
      <c r="N71" s="1">
        <v>41.345100000000002</v>
      </c>
      <c r="O71" s="1">
        <v>0</v>
      </c>
      <c r="P71" s="1">
        <v>2511300</v>
      </c>
      <c r="Q71" s="1">
        <v>0</v>
      </c>
      <c r="R71" s="1">
        <v>41.345100000000002</v>
      </c>
      <c r="S71" s="1">
        <v>0</v>
      </c>
      <c r="T71" s="1">
        <v>2511299</v>
      </c>
      <c r="U71" s="1">
        <v>1</v>
      </c>
    </row>
    <row r="72" spans="1:21" x14ac:dyDescent="0.3">
      <c r="A72" t="s">
        <v>59</v>
      </c>
      <c r="B72" s="1">
        <v>4302000</v>
      </c>
      <c r="C72" s="1">
        <v>0</v>
      </c>
      <c r="D72" s="1">
        <v>0</v>
      </c>
      <c r="E72" s="1">
        <v>4302000</v>
      </c>
      <c r="F72" s="1">
        <v>0</v>
      </c>
      <c r="G72" s="1">
        <v>4302000</v>
      </c>
      <c r="H72" s="1">
        <v>336736</v>
      </c>
      <c r="I72" s="1">
        <v>2115464</v>
      </c>
      <c r="J72" s="1">
        <v>2186536</v>
      </c>
      <c r="K72" s="1">
        <v>336736</v>
      </c>
      <c r="L72" s="1">
        <v>2115464</v>
      </c>
      <c r="M72" s="1">
        <v>0</v>
      </c>
      <c r="N72" s="1">
        <v>49.173999999999999</v>
      </c>
      <c r="O72" s="1">
        <v>336736</v>
      </c>
      <c r="P72" s="1">
        <v>2115464</v>
      </c>
      <c r="Q72" s="1">
        <v>0</v>
      </c>
      <c r="R72" s="1">
        <v>49.173999999999999</v>
      </c>
      <c r="S72" s="1">
        <v>336736</v>
      </c>
      <c r="T72" s="1">
        <v>2115465</v>
      </c>
      <c r="U72" s="1">
        <v>-1</v>
      </c>
    </row>
    <row r="73" spans="1:21" x14ac:dyDescent="0.3">
      <c r="A73" t="s">
        <v>26</v>
      </c>
      <c r="B73" s="1">
        <v>4302000</v>
      </c>
      <c r="C73" s="1">
        <v>0</v>
      </c>
      <c r="D73" s="1">
        <v>0</v>
      </c>
      <c r="E73" s="1">
        <v>4302000</v>
      </c>
      <c r="F73" s="1">
        <v>0</v>
      </c>
      <c r="G73" s="1">
        <v>4302000</v>
      </c>
      <c r="H73" s="1">
        <v>336736</v>
      </c>
      <c r="I73" s="1">
        <v>2115464</v>
      </c>
      <c r="J73" s="1">
        <v>2186536</v>
      </c>
      <c r="K73" s="1">
        <v>336736</v>
      </c>
      <c r="L73" s="1">
        <v>2115464</v>
      </c>
      <c r="M73" s="1">
        <v>0</v>
      </c>
      <c r="N73" s="1">
        <v>49.173999999999999</v>
      </c>
      <c r="O73" s="1">
        <v>336736</v>
      </c>
      <c r="P73" s="1">
        <v>2115464</v>
      </c>
      <c r="Q73" s="1">
        <v>0</v>
      </c>
      <c r="R73" s="1">
        <v>49.173999999999999</v>
      </c>
      <c r="S73" s="1">
        <v>336736</v>
      </c>
      <c r="T73" s="1">
        <v>2115465</v>
      </c>
      <c r="U73" s="1">
        <v>-1</v>
      </c>
    </row>
    <row r="74" spans="1:21" x14ac:dyDescent="0.3">
      <c r="A74" t="s">
        <v>60</v>
      </c>
      <c r="B74" s="1">
        <v>5889000</v>
      </c>
      <c r="C74" s="1">
        <v>0</v>
      </c>
      <c r="D74" s="1">
        <v>0</v>
      </c>
      <c r="E74" s="1">
        <v>5889000</v>
      </c>
      <c r="F74" s="1">
        <v>0</v>
      </c>
      <c r="G74" s="1">
        <v>5889000</v>
      </c>
      <c r="H74" s="1">
        <v>0</v>
      </c>
      <c r="I74" s="1">
        <v>567829</v>
      </c>
      <c r="J74" s="1">
        <v>5321171</v>
      </c>
      <c r="K74" s="1">
        <v>0</v>
      </c>
      <c r="L74" s="1">
        <v>567829</v>
      </c>
      <c r="M74" s="1">
        <v>0</v>
      </c>
      <c r="N74" s="1">
        <v>9.6422000000000008</v>
      </c>
      <c r="O74" s="1">
        <v>0</v>
      </c>
      <c r="P74" s="1">
        <v>567829</v>
      </c>
      <c r="Q74" s="1">
        <v>0</v>
      </c>
      <c r="R74" s="1">
        <v>9.6422000000000008</v>
      </c>
      <c r="S74" s="1">
        <v>0</v>
      </c>
      <c r="T74" s="1">
        <v>567829</v>
      </c>
      <c r="U74" s="1">
        <v>0</v>
      </c>
    </row>
    <row r="75" spans="1:21" x14ac:dyDescent="0.3">
      <c r="A75" t="s">
        <v>26</v>
      </c>
      <c r="B75" s="1">
        <v>5889000</v>
      </c>
      <c r="C75" s="1">
        <v>0</v>
      </c>
      <c r="D75" s="1">
        <v>0</v>
      </c>
      <c r="E75" s="1">
        <v>5889000</v>
      </c>
      <c r="F75" s="1">
        <v>0</v>
      </c>
      <c r="G75" s="1">
        <v>5889000</v>
      </c>
      <c r="H75" s="1">
        <v>0</v>
      </c>
      <c r="I75" s="1">
        <v>567829</v>
      </c>
      <c r="J75" s="1">
        <v>5321171</v>
      </c>
      <c r="K75" s="1">
        <v>0</v>
      </c>
      <c r="L75" s="1">
        <v>567829</v>
      </c>
      <c r="M75" s="1">
        <v>0</v>
      </c>
      <c r="N75" s="1">
        <v>9.6422000000000008</v>
      </c>
      <c r="O75" s="1">
        <v>0</v>
      </c>
      <c r="P75" s="1">
        <v>567829</v>
      </c>
      <c r="Q75" s="1">
        <v>0</v>
      </c>
      <c r="R75" s="1">
        <v>9.6422000000000008</v>
      </c>
      <c r="S75" s="1">
        <v>0</v>
      </c>
      <c r="T75" s="1">
        <v>567829</v>
      </c>
      <c r="U75" s="1">
        <v>0</v>
      </c>
    </row>
    <row r="76" spans="1:21" x14ac:dyDescent="0.3">
      <c r="A76" t="s">
        <v>61</v>
      </c>
      <c r="B76" s="1">
        <v>2330000</v>
      </c>
      <c r="C76" s="1">
        <v>0</v>
      </c>
      <c r="D76" s="1">
        <v>0</v>
      </c>
      <c r="E76" s="1">
        <v>2330000</v>
      </c>
      <c r="F76" s="1">
        <v>0</v>
      </c>
      <c r="G76" s="1">
        <v>2330000</v>
      </c>
      <c r="H76" s="1">
        <v>158500</v>
      </c>
      <c r="I76" s="1">
        <v>995700</v>
      </c>
      <c r="J76" s="1">
        <v>1334300</v>
      </c>
      <c r="K76" s="1">
        <v>158500</v>
      </c>
      <c r="L76" s="1">
        <v>995700</v>
      </c>
      <c r="M76" s="1">
        <v>0</v>
      </c>
      <c r="N76" s="1">
        <v>42.733899999999998</v>
      </c>
      <c r="O76" s="1">
        <v>158500</v>
      </c>
      <c r="P76" s="1">
        <v>995700</v>
      </c>
      <c r="Q76" s="1">
        <v>0</v>
      </c>
      <c r="R76" s="1">
        <v>42.733899999999998</v>
      </c>
      <c r="S76" s="1">
        <v>158500</v>
      </c>
      <c r="T76" s="1">
        <v>995700</v>
      </c>
      <c r="U76" s="1">
        <v>0</v>
      </c>
    </row>
    <row r="77" spans="1:21" x14ac:dyDescent="0.3">
      <c r="A77" t="s">
        <v>26</v>
      </c>
      <c r="B77" s="1">
        <v>2330000</v>
      </c>
      <c r="C77" s="1">
        <v>0</v>
      </c>
      <c r="D77" s="1">
        <v>0</v>
      </c>
      <c r="E77" s="1">
        <v>2330000</v>
      </c>
      <c r="F77" s="1">
        <v>0</v>
      </c>
      <c r="G77" s="1">
        <v>2330000</v>
      </c>
      <c r="H77" s="1">
        <v>158500</v>
      </c>
      <c r="I77" s="1">
        <v>995700</v>
      </c>
      <c r="J77" s="1">
        <v>1334300</v>
      </c>
      <c r="K77" s="1">
        <v>158500</v>
      </c>
      <c r="L77" s="1">
        <v>995700</v>
      </c>
      <c r="M77" s="1">
        <v>0</v>
      </c>
      <c r="N77" s="1">
        <v>42.733899999999998</v>
      </c>
      <c r="O77" s="1">
        <v>158500</v>
      </c>
      <c r="P77" s="1">
        <v>995700</v>
      </c>
      <c r="Q77" s="1">
        <v>0</v>
      </c>
      <c r="R77" s="1">
        <v>42.733899999999998</v>
      </c>
      <c r="S77" s="1">
        <v>158500</v>
      </c>
      <c r="T77" s="1">
        <v>995700</v>
      </c>
      <c r="U77" s="1">
        <v>0</v>
      </c>
    </row>
    <row r="78" spans="1:21" x14ac:dyDescent="0.3">
      <c r="A78" t="s">
        <v>62</v>
      </c>
      <c r="B78" s="1">
        <v>264000</v>
      </c>
      <c r="C78" s="1">
        <v>0</v>
      </c>
      <c r="D78" s="1">
        <v>0</v>
      </c>
      <c r="E78" s="1">
        <v>264000</v>
      </c>
      <c r="F78" s="1">
        <v>0</v>
      </c>
      <c r="G78" s="1">
        <v>264000</v>
      </c>
      <c r="H78" s="1">
        <v>20700</v>
      </c>
      <c r="I78" s="1">
        <v>130100</v>
      </c>
      <c r="J78" s="1">
        <v>133900</v>
      </c>
      <c r="K78" s="1">
        <v>20700</v>
      </c>
      <c r="L78" s="1">
        <v>130100</v>
      </c>
      <c r="M78" s="1">
        <v>0</v>
      </c>
      <c r="N78" s="1">
        <v>49.280299999999997</v>
      </c>
      <c r="O78" s="1">
        <v>20700</v>
      </c>
      <c r="P78" s="1">
        <v>130100</v>
      </c>
      <c r="Q78" s="1">
        <v>0</v>
      </c>
      <c r="R78" s="1">
        <v>49.280299999999997</v>
      </c>
      <c r="S78" s="1">
        <v>20700</v>
      </c>
      <c r="T78" s="1">
        <v>130100</v>
      </c>
      <c r="U78" s="1">
        <v>0</v>
      </c>
    </row>
    <row r="79" spans="1:21" x14ac:dyDescent="0.3">
      <c r="A79" t="s">
        <v>26</v>
      </c>
      <c r="B79" s="1">
        <v>264000</v>
      </c>
      <c r="C79" s="1">
        <v>0</v>
      </c>
      <c r="D79" s="1">
        <v>0</v>
      </c>
      <c r="E79" s="1">
        <v>264000</v>
      </c>
      <c r="F79" s="1">
        <v>0</v>
      </c>
      <c r="G79" s="1">
        <v>264000</v>
      </c>
      <c r="H79" s="1">
        <v>20700</v>
      </c>
      <c r="I79" s="1">
        <v>130100</v>
      </c>
      <c r="J79" s="1">
        <v>133900</v>
      </c>
      <c r="K79" s="1">
        <v>20700</v>
      </c>
      <c r="L79" s="1">
        <v>130100</v>
      </c>
      <c r="M79" s="1">
        <v>0</v>
      </c>
      <c r="N79" s="1">
        <v>49.280299999999997</v>
      </c>
      <c r="O79" s="1">
        <v>20700</v>
      </c>
      <c r="P79" s="1">
        <v>130100</v>
      </c>
      <c r="Q79" s="1">
        <v>0</v>
      </c>
      <c r="R79" s="1">
        <v>49.280299999999997</v>
      </c>
      <c r="S79" s="1">
        <v>20700</v>
      </c>
      <c r="T79" s="1">
        <v>130100</v>
      </c>
      <c r="U79" s="1">
        <v>0</v>
      </c>
    </row>
    <row r="80" spans="1:21" x14ac:dyDescent="0.3">
      <c r="A80" t="s">
        <v>63</v>
      </c>
      <c r="B80" s="1">
        <v>1747000</v>
      </c>
      <c r="C80" s="1">
        <v>0</v>
      </c>
      <c r="D80" s="1">
        <v>0</v>
      </c>
      <c r="E80" s="1">
        <v>1747000</v>
      </c>
      <c r="F80" s="1">
        <v>0</v>
      </c>
      <c r="G80" s="1">
        <v>1747000</v>
      </c>
      <c r="H80" s="1">
        <v>118900</v>
      </c>
      <c r="I80" s="1">
        <v>746900</v>
      </c>
      <c r="J80" s="1">
        <v>1000100</v>
      </c>
      <c r="K80" s="1">
        <v>118900</v>
      </c>
      <c r="L80" s="1">
        <v>746900</v>
      </c>
      <c r="M80" s="1">
        <v>0</v>
      </c>
      <c r="N80" s="1">
        <v>42.753300000000003</v>
      </c>
      <c r="O80" s="1">
        <v>118900</v>
      </c>
      <c r="P80" s="1">
        <v>746900</v>
      </c>
      <c r="Q80" s="1">
        <v>0</v>
      </c>
      <c r="R80" s="1">
        <v>42.753300000000003</v>
      </c>
      <c r="S80" s="1">
        <v>118900</v>
      </c>
      <c r="T80" s="1">
        <v>746901</v>
      </c>
      <c r="U80" s="1">
        <v>-1</v>
      </c>
    </row>
    <row r="81" spans="1:21" x14ac:dyDescent="0.3">
      <c r="A81" t="s">
        <v>26</v>
      </c>
      <c r="B81" s="1">
        <v>1747000</v>
      </c>
      <c r="C81" s="1">
        <v>0</v>
      </c>
      <c r="D81" s="1">
        <v>0</v>
      </c>
      <c r="E81" s="1">
        <v>1747000</v>
      </c>
      <c r="F81" s="1">
        <v>0</v>
      </c>
      <c r="G81" s="1">
        <v>1747000</v>
      </c>
      <c r="H81" s="1">
        <v>118900</v>
      </c>
      <c r="I81" s="1">
        <v>746900</v>
      </c>
      <c r="J81" s="1">
        <v>1000100</v>
      </c>
      <c r="K81" s="1">
        <v>118900</v>
      </c>
      <c r="L81" s="1">
        <v>746900</v>
      </c>
      <c r="M81" s="1">
        <v>0</v>
      </c>
      <c r="N81" s="1">
        <v>42.753300000000003</v>
      </c>
      <c r="O81" s="1">
        <v>118900</v>
      </c>
      <c r="P81" s="1">
        <v>746900</v>
      </c>
      <c r="Q81" s="1">
        <v>0</v>
      </c>
      <c r="R81" s="1">
        <v>42.753300000000003</v>
      </c>
      <c r="S81" s="1">
        <v>118900</v>
      </c>
      <c r="T81" s="1">
        <v>746901</v>
      </c>
      <c r="U81" s="1">
        <v>-1</v>
      </c>
    </row>
    <row r="82" spans="1:21" x14ac:dyDescent="0.3">
      <c r="A82" t="s">
        <v>64</v>
      </c>
      <c r="B82" s="1">
        <v>1165000</v>
      </c>
      <c r="C82" s="1">
        <v>0</v>
      </c>
      <c r="D82" s="1">
        <v>0</v>
      </c>
      <c r="E82" s="1">
        <v>1165000</v>
      </c>
      <c r="F82" s="1">
        <v>0</v>
      </c>
      <c r="G82" s="1">
        <v>1165000</v>
      </c>
      <c r="H82" s="1">
        <v>79300</v>
      </c>
      <c r="I82" s="1">
        <v>498100</v>
      </c>
      <c r="J82" s="1">
        <v>666900</v>
      </c>
      <c r="K82" s="1">
        <v>79300</v>
      </c>
      <c r="L82" s="1">
        <v>498100</v>
      </c>
      <c r="M82" s="1">
        <v>0</v>
      </c>
      <c r="N82" s="1">
        <v>42.755400000000002</v>
      </c>
      <c r="O82" s="1">
        <v>79300</v>
      </c>
      <c r="P82" s="1">
        <v>498100</v>
      </c>
      <c r="Q82" s="1">
        <v>0</v>
      </c>
      <c r="R82" s="1">
        <v>42.755400000000002</v>
      </c>
      <c r="S82" s="1">
        <v>79300</v>
      </c>
      <c r="T82" s="1">
        <v>498099</v>
      </c>
      <c r="U82" s="1">
        <v>1</v>
      </c>
    </row>
    <row r="83" spans="1:21" x14ac:dyDescent="0.3">
      <c r="A83" t="s">
        <v>26</v>
      </c>
      <c r="B83" s="1">
        <v>1165000</v>
      </c>
      <c r="C83" s="1">
        <v>0</v>
      </c>
      <c r="D83" s="1">
        <v>0</v>
      </c>
      <c r="E83" s="1">
        <v>1165000</v>
      </c>
      <c r="F83" s="1">
        <v>0</v>
      </c>
      <c r="G83" s="1">
        <v>1165000</v>
      </c>
      <c r="H83" s="1">
        <v>79300</v>
      </c>
      <c r="I83" s="1">
        <v>498100</v>
      </c>
      <c r="J83" s="1">
        <v>666900</v>
      </c>
      <c r="K83" s="1">
        <v>79300</v>
      </c>
      <c r="L83" s="1">
        <v>498100</v>
      </c>
      <c r="M83" s="1">
        <v>0</v>
      </c>
      <c r="N83" s="1">
        <v>42.755400000000002</v>
      </c>
      <c r="O83" s="1">
        <v>79300</v>
      </c>
      <c r="P83" s="1">
        <v>498100</v>
      </c>
      <c r="Q83" s="1">
        <v>0</v>
      </c>
      <c r="R83" s="1">
        <v>42.755400000000002</v>
      </c>
      <c r="S83" s="1">
        <v>79300</v>
      </c>
      <c r="T83" s="1">
        <v>498099</v>
      </c>
      <c r="U83" s="1">
        <v>1</v>
      </c>
    </row>
    <row r="84" spans="1:21" x14ac:dyDescent="0.3">
      <c r="A84" t="s">
        <v>65</v>
      </c>
      <c r="B84" s="1">
        <v>260000</v>
      </c>
      <c r="C84" s="1">
        <v>0</v>
      </c>
      <c r="D84" s="1">
        <v>0</v>
      </c>
      <c r="E84" s="1">
        <v>260000</v>
      </c>
      <c r="F84" s="1">
        <v>0</v>
      </c>
      <c r="G84" s="1">
        <v>260000</v>
      </c>
      <c r="H84" s="1">
        <v>0</v>
      </c>
      <c r="I84" s="1">
        <v>0</v>
      </c>
      <c r="J84" s="1">
        <v>260000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</row>
    <row r="85" spans="1:21" x14ac:dyDescent="0.3">
      <c r="A85" t="s">
        <v>26</v>
      </c>
      <c r="B85" s="1">
        <v>260000</v>
      </c>
      <c r="C85" s="1">
        <v>0</v>
      </c>
      <c r="D85" s="1">
        <v>0</v>
      </c>
      <c r="E85" s="1">
        <v>260000</v>
      </c>
      <c r="F85" s="1">
        <v>0</v>
      </c>
      <c r="G85" s="1">
        <v>260000</v>
      </c>
      <c r="H85" s="1">
        <v>0</v>
      </c>
      <c r="I85" s="1">
        <v>0</v>
      </c>
      <c r="J85" s="1">
        <v>260000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</row>
    <row r="86" spans="1:21" x14ac:dyDescent="0.3">
      <c r="A86" t="s">
        <v>66</v>
      </c>
      <c r="B86" s="1">
        <v>1686000</v>
      </c>
      <c r="C86" s="1">
        <v>0</v>
      </c>
      <c r="D86" s="1">
        <v>0</v>
      </c>
      <c r="E86" s="1">
        <v>1686000</v>
      </c>
      <c r="F86" s="1">
        <v>0</v>
      </c>
      <c r="G86" s="1">
        <v>1686000</v>
      </c>
      <c r="H86" s="1">
        <v>0</v>
      </c>
      <c r="I86" s="1">
        <v>1444344</v>
      </c>
      <c r="J86" s="1">
        <v>241656</v>
      </c>
      <c r="K86" s="1">
        <v>0</v>
      </c>
      <c r="L86" s="1">
        <v>1444344</v>
      </c>
      <c r="M86" s="1">
        <v>0</v>
      </c>
      <c r="N86" s="1">
        <v>85.666899999999998</v>
      </c>
      <c r="O86" s="1">
        <v>0</v>
      </c>
      <c r="P86" s="1">
        <v>1444344</v>
      </c>
      <c r="Q86" s="1">
        <v>0</v>
      </c>
      <c r="R86" s="1">
        <v>85.666899999999998</v>
      </c>
      <c r="S86" s="1">
        <v>0</v>
      </c>
      <c r="T86" s="1">
        <v>1444344</v>
      </c>
      <c r="U86" s="1">
        <v>0</v>
      </c>
    </row>
    <row r="87" spans="1:21" x14ac:dyDescent="0.3">
      <c r="A87" t="s">
        <v>26</v>
      </c>
      <c r="B87" s="1">
        <v>1686000</v>
      </c>
      <c r="C87" s="1">
        <v>0</v>
      </c>
      <c r="D87" s="1">
        <v>0</v>
      </c>
      <c r="E87" s="1">
        <v>1686000</v>
      </c>
      <c r="F87" s="1">
        <v>0</v>
      </c>
      <c r="G87" s="1">
        <v>1686000</v>
      </c>
      <c r="H87" s="1">
        <v>0</v>
      </c>
      <c r="I87" s="1">
        <v>1444344</v>
      </c>
      <c r="J87" s="1">
        <v>241656</v>
      </c>
      <c r="K87" s="1">
        <v>0</v>
      </c>
      <c r="L87" s="1">
        <v>1444344</v>
      </c>
      <c r="M87" s="1">
        <v>0</v>
      </c>
      <c r="N87" s="1">
        <v>85.666899999999998</v>
      </c>
      <c r="O87" s="1">
        <v>0</v>
      </c>
      <c r="P87" s="1">
        <v>1444344</v>
      </c>
      <c r="Q87" s="1">
        <v>0</v>
      </c>
      <c r="R87" s="1">
        <v>85.666899999999998</v>
      </c>
      <c r="S87" s="1">
        <v>0</v>
      </c>
      <c r="T87" s="1">
        <v>1444344</v>
      </c>
      <c r="U87" s="1">
        <v>0</v>
      </c>
    </row>
    <row r="88" spans="1:21" x14ac:dyDescent="0.3">
      <c r="A88" t="s">
        <v>67</v>
      </c>
      <c r="B88" s="1">
        <v>1000000</v>
      </c>
      <c r="C88" s="1">
        <v>0</v>
      </c>
      <c r="D88" s="1">
        <v>0</v>
      </c>
      <c r="E88" s="1">
        <v>1000000</v>
      </c>
      <c r="F88" s="1">
        <v>0</v>
      </c>
      <c r="G88" s="1">
        <v>1000000</v>
      </c>
      <c r="H88" s="1">
        <v>0</v>
      </c>
      <c r="I88" s="1">
        <v>975000</v>
      </c>
      <c r="J88" s="1">
        <v>25000</v>
      </c>
      <c r="K88" s="1">
        <v>0</v>
      </c>
      <c r="L88" s="1">
        <v>325000</v>
      </c>
      <c r="M88" s="1">
        <v>650000</v>
      </c>
      <c r="N88" s="1">
        <v>32.5</v>
      </c>
      <c r="O88" s="1">
        <v>0</v>
      </c>
      <c r="P88" s="1">
        <v>325000</v>
      </c>
      <c r="Q88" s="1">
        <v>0</v>
      </c>
      <c r="R88" s="1">
        <v>32.5</v>
      </c>
      <c r="S88" s="1">
        <v>0</v>
      </c>
      <c r="T88" s="1">
        <v>325000</v>
      </c>
      <c r="U88" s="1">
        <v>0</v>
      </c>
    </row>
    <row r="89" spans="1:21" x14ac:dyDescent="0.3">
      <c r="A89" t="s">
        <v>26</v>
      </c>
      <c r="B89" s="1">
        <v>1000000</v>
      </c>
      <c r="C89" s="1">
        <v>0</v>
      </c>
      <c r="D89" s="1">
        <v>0</v>
      </c>
      <c r="E89" s="1">
        <v>1000000</v>
      </c>
      <c r="F89" s="1">
        <v>0</v>
      </c>
      <c r="G89" s="1">
        <v>1000000</v>
      </c>
      <c r="H89" s="1">
        <v>0</v>
      </c>
      <c r="I89" s="1">
        <v>975000</v>
      </c>
      <c r="J89" s="1">
        <v>25000</v>
      </c>
      <c r="K89" s="1">
        <v>0</v>
      </c>
      <c r="L89" s="1">
        <v>325000</v>
      </c>
      <c r="M89" s="1">
        <v>650000</v>
      </c>
      <c r="N89" s="1">
        <v>32.5</v>
      </c>
      <c r="O89" s="1">
        <v>0</v>
      </c>
      <c r="P89" s="1">
        <v>325000</v>
      </c>
      <c r="Q89" s="1">
        <v>0</v>
      </c>
      <c r="R89" s="1">
        <v>32.5</v>
      </c>
      <c r="S89" s="1">
        <v>0</v>
      </c>
      <c r="T89" s="1">
        <v>325000</v>
      </c>
      <c r="U89" s="1">
        <v>0</v>
      </c>
    </row>
    <row r="90" spans="1:21" x14ac:dyDescent="0.3">
      <c r="A90" t="s">
        <v>68</v>
      </c>
      <c r="B90" s="1">
        <v>1000000</v>
      </c>
      <c r="C90" s="1">
        <v>0</v>
      </c>
      <c r="D90" s="1">
        <v>0</v>
      </c>
      <c r="E90" s="1">
        <v>1000000</v>
      </c>
      <c r="F90" s="1">
        <v>0</v>
      </c>
      <c r="G90" s="1">
        <v>1000000</v>
      </c>
      <c r="H90" s="1">
        <v>0</v>
      </c>
      <c r="I90" s="1">
        <v>975000</v>
      </c>
      <c r="J90" s="1">
        <v>25000</v>
      </c>
      <c r="K90" s="1">
        <v>0</v>
      </c>
      <c r="L90" s="1">
        <v>325000</v>
      </c>
      <c r="M90" s="1">
        <v>650000</v>
      </c>
      <c r="N90" s="1">
        <v>32.5</v>
      </c>
      <c r="O90" s="1">
        <v>0</v>
      </c>
      <c r="P90" s="1">
        <v>325000</v>
      </c>
      <c r="Q90" s="1">
        <v>0</v>
      </c>
      <c r="R90" s="1">
        <v>32.5</v>
      </c>
      <c r="S90" s="1">
        <v>0</v>
      </c>
      <c r="T90" s="1">
        <v>325000</v>
      </c>
      <c r="U90" s="1">
        <v>0</v>
      </c>
    </row>
    <row r="91" spans="1:21" x14ac:dyDescent="0.3">
      <c r="A91" t="s">
        <v>26</v>
      </c>
      <c r="B91" s="1">
        <v>1000000</v>
      </c>
      <c r="C91" s="1">
        <v>0</v>
      </c>
      <c r="D91" s="1">
        <v>0</v>
      </c>
      <c r="E91" s="1">
        <v>1000000</v>
      </c>
      <c r="F91" s="1">
        <v>0</v>
      </c>
      <c r="G91" s="1">
        <v>1000000</v>
      </c>
      <c r="H91" s="1">
        <v>0</v>
      </c>
      <c r="I91" s="1">
        <v>975000</v>
      </c>
      <c r="J91" s="1">
        <v>25000</v>
      </c>
      <c r="K91" s="1">
        <v>0</v>
      </c>
      <c r="L91" s="1">
        <v>325000</v>
      </c>
      <c r="M91" s="1">
        <v>650000</v>
      </c>
      <c r="N91" s="1">
        <v>32.5</v>
      </c>
      <c r="O91" s="1">
        <v>0</v>
      </c>
      <c r="P91" s="1">
        <v>325000</v>
      </c>
      <c r="Q91" s="1">
        <v>0</v>
      </c>
      <c r="R91" s="1">
        <v>32.5</v>
      </c>
      <c r="S91" s="1">
        <v>0</v>
      </c>
      <c r="T91" s="1">
        <v>325000</v>
      </c>
      <c r="U91" s="1">
        <v>0</v>
      </c>
    </row>
    <row r="92" spans="1:21" x14ac:dyDescent="0.3">
      <c r="A92" t="s">
        <v>69</v>
      </c>
      <c r="B92" s="1">
        <v>0</v>
      </c>
      <c r="C92" s="1">
        <v>0</v>
      </c>
      <c r="D92" s="1">
        <v>3000000</v>
      </c>
      <c r="E92" s="1">
        <v>3000000</v>
      </c>
      <c r="F92" s="1">
        <v>0</v>
      </c>
      <c r="G92" s="1">
        <v>3000000</v>
      </c>
      <c r="H92" s="1">
        <v>0</v>
      </c>
      <c r="I92" s="1">
        <v>3000000</v>
      </c>
      <c r="J92" s="1">
        <v>0</v>
      </c>
      <c r="K92" s="1">
        <v>0</v>
      </c>
      <c r="L92" s="1">
        <v>2695350</v>
      </c>
      <c r="M92" s="1">
        <v>304650</v>
      </c>
      <c r="N92" s="1">
        <v>89.844999999999999</v>
      </c>
      <c r="O92" s="1">
        <v>0</v>
      </c>
      <c r="P92" s="1">
        <v>2695350</v>
      </c>
      <c r="Q92" s="1">
        <v>0</v>
      </c>
      <c r="R92" s="1">
        <v>89.844999999999999</v>
      </c>
      <c r="S92" s="1">
        <v>0</v>
      </c>
      <c r="T92" s="1">
        <v>2695350</v>
      </c>
      <c r="U92" s="1">
        <v>0</v>
      </c>
    </row>
    <row r="93" spans="1:21" x14ac:dyDescent="0.3">
      <c r="A93" t="s">
        <v>26</v>
      </c>
      <c r="B93" s="1">
        <v>0</v>
      </c>
      <c r="C93" s="1">
        <v>0</v>
      </c>
      <c r="D93" s="1">
        <v>3000000</v>
      </c>
      <c r="E93" s="1">
        <v>3000000</v>
      </c>
      <c r="F93" s="1">
        <v>0</v>
      </c>
      <c r="G93" s="1">
        <v>3000000</v>
      </c>
      <c r="H93" s="1">
        <v>0</v>
      </c>
      <c r="I93" s="1">
        <v>3000000</v>
      </c>
      <c r="J93" s="1">
        <v>0</v>
      </c>
      <c r="K93" s="1">
        <v>0</v>
      </c>
      <c r="L93" s="1">
        <v>2695350</v>
      </c>
      <c r="M93" s="1">
        <v>304650</v>
      </c>
      <c r="N93" s="1">
        <v>89.844999999999999</v>
      </c>
      <c r="O93" s="1">
        <v>0</v>
      </c>
      <c r="P93" s="1">
        <v>2695350</v>
      </c>
      <c r="Q93" s="1">
        <v>0</v>
      </c>
      <c r="R93" s="1">
        <v>89.844999999999999</v>
      </c>
      <c r="S93" s="1">
        <v>0</v>
      </c>
      <c r="T93" s="1">
        <v>2695350</v>
      </c>
      <c r="U93" s="1">
        <v>0</v>
      </c>
    </row>
    <row r="94" spans="1:21" x14ac:dyDescent="0.3">
      <c r="A94" t="s">
        <v>70</v>
      </c>
      <c r="B94" s="1">
        <v>1000000</v>
      </c>
      <c r="C94" s="1">
        <v>0</v>
      </c>
      <c r="D94" s="1">
        <v>0</v>
      </c>
      <c r="E94" s="1">
        <v>1000000</v>
      </c>
      <c r="F94" s="1">
        <v>0</v>
      </c>
      <c r="G94" s="1">
        <v>1000000</v>
      </c>
      <c r="H94" s="1">
        <v>0</v>
      </c>
      <c r="I94" s="1">
        <v>975000</v>
      </c>
      <c r="J94" s="1">
        <v>25000</v>
      </c>
      <c r="K94" s="1">
        <v>0</v>
      </c>
      <c r="L94" s="1">
        <v>650000</v>
      </c>
      <c r="M94" s="1">
        <v>325000</v>
      </c>
      <c r="N94" s="1">
        <v>65</v>
      </c>
      <c r="O94" s="1">
        <v>0</v>
      </c>
      <c r="P94" s="1">
        <v>650000</v>
      </c>
      <c r="Q94" s="1">
        <v>0</v>
      </c>
      <c r="R94" s="1">
        <v>65</v>
      </c>
      <c r="S94" s="1">
        <v>0</v>
      </c>
      <c r="T94" s="1">
        <v>650000</v>
      </c>
      <c r="U94" s="1">
        <v>0</v>
      </c>
    </row>
    <row r="95" spans="1:21" x14ac:dyDescent="0.3">
      <c r="A95" t="s">
        <v>26</v>
      </c>
      <c r="B95" s="1">
        <v>1000000</v>
      </c>
      <c r="C95" s="1">
        <v>0</v>
      </c>
      <c r="D95" s="1">
        <v>0</v>
      </c>
      <c r="E95" s="1">
        <v>1000000</v>
      </c>
      <c r="F95" s="1">
        <v>0</v>
      </c>
      <c r="G95" s="1">
        <v>1000000</v>
      </c>
      <c r="H95" s="1">
        <v>0</v>
      </c>
      <c r="I95" s="1">
        <v>975000</v>
      </c>
      <c r="J95" s="1">
        <v>25000</v>
      </c>
      <c r="K95" s="1">
        <v>0</v>
      </c>
      <c r="L95" s="1">
        <v>650000</v>
      </c>
      <c r="M95" s="1">
        <v>325000</v>
      </c>
      <c r="N95" s="1">
        <v>65</v>
      </c>
      <c r="O95" s="1">
        <v>0</v>
      </c>
      <c r="P95" s="1">
        <v>650000</v>
      </c>
      <c r="Q95" s="1">
        <v>0</v>
      </c>
      <c r="R95" s="1">
        <v>65</v>
      </c>
      <c r="S95" s="1">
        <v>0</v>
      </c>
      <c r="T95" s="1">
        <v>650000</v>
      </c>
      <c r="U95" s="1">
        <v>0</v>
      </c>
    </row>
    <row r="96" spans="1:21" x14ac:dyDescent="0.3">
      <c r="A96" t="s">
        <v>71</v>
      </c>
      <c r="B96" s="1">
        <v>0</v>
      </c>
      <c r="C96" s="1">
        <v>8438606</v>
      </c>
      <c r="D96" s="1">
        <v>8438606</v>
      </c>
      <c r="E96" s="1">
        <v>8438606</v>
      </c>
      <c r="F96" s="1">
        <v>0</v>
      </c>
      <c r="G96" s="1">
        <v>8438606</v>
      </c>
      <c r="H96" s="1">
        <v>0</v>
      </c>
      <c r="I96" s="1">
        <v>0</v>
      </c>
      <c r="J96" s="1">
        <v>8438606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</row>
    <row r="97" spans="1:21" x14ac:dyDescent="0.3">
      <c r="A97" t="s">
        <v>26</v>
      </c>
      <c r="B97" s="1">
        <v>0</v>
      </c>
      <c r="C97" s="1">
        <v>8438606</v>
      </c>
      <c r="D97" s="1">
        <v>8438606</v>
      </c>
      <c r="E97" s="1">
        <v>8438606</v>
      </c>
      <c r="F97" s="1">
        <v>0</v>
      </c>
      <c r="G97" s="1">
        <v>8438606</v>
      </c>
      <c r="H97" s="1">
        <v>0</v>
      </c>
      <c r="I97" s="1">
        <v>0</v>
      </c>
      <c r="J97" s="1">
        <v>8438606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</row>
    <row r="98" spans="1:21" x14ac:dyDescent="0.3">
      <c r="A98" t="s">
        <v>72</v>
      </c>
      <c r="B98" s="1">
        <v>5340000</v>
      </c>
      <c r="C98" s="1">
        <v>0</v>
      </c>
      <c r="D98" s="1">
        <v>0</v>
      </c>
      <c r="E98" s="1">
        <v>5340000</v>
      </c>
      <c r="F98" s="1">
        <v>0</v>
      </c>
      <c r="G98" s="1">
        <v>5340000</v>
      </c>
      <c r="H98" s="1">
        <v>0</v>
      </c>
      <c r="I98" s="1">
        <v>5340000</v>
      </c>
      <c r="J98" s="1">
        <v>0</v>
      </c>
      <c r="K98" s="1">
        <v>0</v>
      </c>
      <c r="L98" s="1">
        <v>0</v>
      </c>
      <c r="M98" s="1">
        <v>5340000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</row>
    <row r="99" spans="1:21" x14ac:dyDescent="0.3">
      <c r="A99" t="s">
        <v>26</v>
      </c>
      <c r="B99" s="1">
        <v>5340000</v>
      </c>
      <c r="C99" s="1">
        <v>0</v>
      </c>
      <c r="D99" s="1">
        <v>0</v>
      </c>
      <c r="E99" s="1">
        <v>5340000</v>
      </c>
      <c r="F99" s="1">
        <v>0</v>
      </c>
      <c r="G99" s="1">
        <v>5340000</v>
      </c>
      <c r="H99" s="1">
        <v>0</v>
      </c>
      <c r="I99" s="1">
        <v>5340000</v>
      </c>
      <c r="J99" s="1">
        <v>0</v>
      </c>
      <c r="K99" s="1">
        <v>0</v>
      </c>
      <c r="L99" s="1">
        <v>0</v>
      </c>
      <c r="M99" s="1">
        <v>5340000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</row>
    <row r="100" spans="1:21" x14ac:dyDescent="0.3">
      <c r="A100" t="s">
        <v>73</v>
      </c>
      <c r="B100" s="1">
        <v>9345000</v>
      </c>
      <c r="C100" s="1">
        <v>0</v>
      </c>
      <c r="D100" s="1">
        <v>0</v>
      </c>
      <c r="E100" s="1">
        <v>9345000</v>
      </c>
      <c r="F100" s="1">
        <v>0</v>
      </c>
      <c r="G100" s="1">
        <v>9345000</v>
      </c>
      <c r="H100" s="1">
        <v>0</v>
      </c>
      <c r="I100" s="1">
        <v>7803000</v>
      </c>
      <c r="J100" s="1">
        <v>1542000</v>
      </c>
      <c r="K100" s="1">
        <v>0</v>
      </c>
      <c r="L100" s="1">
        <v>0</v>
      </c>
      <c r="M100" s="1">
        <v>7803000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</row>
    <row r="101" spans="1:21" x14ac:dyDescent="0.3">
      <c r="A101" t="s">
        <v>26</v>
      </c>
      <c r="B101" s="1">
        <v>9345000</v>
      </c>
      <c r="C101" s="1">
        <v>0</v>
      </c>
      <c r="D101" s="1">
        <v>0</v>
      </c>
      <c r="E101" s="1">
        <v>9345000</v>
      </c>
      <c r="F101" s="1">
        <v>0</v>
      </c>
      <c r="G101" s="1">
        <v>9345000</v>
      </c>
      <c r="H101" s="1">
        <v>0</v>
      </c>
      <c r="I101" s="1">
        <v>7803000</v>
      </c>
      <c r="J101" s="1">
        <v>1542000</v>
      </c>
      <c r="K101" s="1">
        <v>0</v>
      </c>
      <c r="L101" s="1">
        <v>0</v>
      </c>
      <c r="M101" s="1">
        <v>7803000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</row>
    <row r="102" spans="1:21" x14ac:dyDescent="0.3">
      <c r="A102" t="s">
        <v>74</v>
      </c>
      <c r="B102" s="1">
        <v>4800000</v>
      </c>
      <c r="C102" s="1">
        <v>0</v>
      </c>
      <c r="D102" s="1">
        <v>0</v>
      </c>
      <c r="E102" s="1">
        <v>4800000</v>
      </c>
      <c r="F102" s="1">
        <v>0</v>
      </c>
      <c r="G102" s="1">
        <v>4800000</v>
      </c>
      <c r="H102" s="1">
        <v>0</v>
      </c>
      <c r="I102" s="1">
        <v>0</v>
      </c>
      <c r="J102" s="1">
        <v>4800000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</row>
    <row r="103" spans="1:21" x14ac:dyDescent="0.3">
      <c r="A103" t="s">
        <v>26</v>
      </c>
      <c r="B103" s="1">
        <v>4800000</v>
      </c>
      <c r="C103" s="1">
        <v>0</v>
      </c>
      <c r="D103" s="1">
        <v>0</v>
      </c>
      <c r="E103" s="1">
        <v>4800000</v>
      </c>
      <c r="F103" s="1">
        <v>0</v>
      </c>
      <c r="G103" s="1">
        <v>4800000</v>
      </c>
      <c r="H103" s="1">
        <v>0</v>
      </c>
      <c r="I103" s="1">
        <v>0</v>
      </c>
      <c r="J103" s="1">
        <v>4800000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</row>
    <row r="104" spans="1:21" x14ac:dyDescent="0.3">
      <c r="A104" t="s">
        <v>75</v>
      </c>
      <c r="B104" s="1">
        <v>2304000</v>
      </c>
      <c r="C104" s="1">
        <v>0</v>
      </c>
      <c r="D104" s="1">
        <v>0</v>
      </c>
      <c r="E104" s="1">
        <v>2304000</v>
      </c>
      <c r="F104" s="1">
        <v>0</v>
      </c>
      <c r="G104" s="1">
        <v>2304000</v>
      </c>
      <c r="H104" s="1">
        <v>0</v>
      </c>
      <c r="I104" s="1">
        <v>2304000</v>
      </c>
      <c r="J104" s="1">
        <v>0</v>
      </c>
      <c r="K104" s="1">
        <v>0</v>
      </c>
      <c r="L104" s="1">
        <v>0</v>
      </c>
      <c r="M104" s="1">
        <v>2304000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</row>
    <row r="105" spans="1:21" x14ac:dyDescent="0.3">
      <c r="A105" t="s">
        <v>26</v>
      </c>
      <c r="B105" s="1">
        <v>2304000</v>
      </c>
      <c r="C105" s="1">
        <v>0</v>
      </c>
      <c r="D105" s="1">
        <v>0</v>
      </c>
      <c r="E105" s="1">
        <v>2304000</v>
      </c>
      <c r="F105" s="1">
        <v>0</v>
      </c>
      <c r="G105" s="1">
        <v>2304000</v>
      </c>
      <c r="H105" s="1">
        <v>0</v>
      </c>
      <c r="I105" s="1">
        <v>2304000</v>
      </c>
      <c r="J105" s="1">
        <v>0</v>
      </c>
      <c r="K105" s="1">
        <v>0</v>
      </c>
      <c r="L105" s="1">
        <v>0</v>
      </c>
      <c r="M105" s="1">
        <v>2304000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</row>
    <row r="106" spans="1:21" x14ac:dyDescent="0.3">
      <c r="A106" t="s">
        <v>76</v>
      </c>
      <c r="B106" s="1">
        <v>4032000</v>
      </c>
      <c r="C106" s="1">
        <v>0</v>
      </c>
      <c r="D106" s="1">
        <v>0</v>
      </c>
      <c r="E106" s="1">
        <v>4032000</v>
      </c>
      <c r="F106" s="1">
        <v>0</v>
      </c>
      <c r="G106" s="1">
        <v>4032000</v>
      </c>
      <c r="H106" s="1">
        <v>0</v>
      </c>
      <c r="I106" s="1">
        <v>4032000</v>
      </c>
      <c r="J106" s="1">
        <v>0</v>
      </c>
      <c r="K106" s="1">
        <v>0</v>
      </c>
      <c r="L106" s="1">
        <v>0</v>
      </c>
      <c r="M106" s="1">
        <v>4032000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</row>
    <row r="107" spans="1:21" x14ac:dyDescent="0.3">
      <c r="A107" t="s">
        <v>26</v>
      </c>
      <c r="B107" s="1">
        <v>4032000</v>
      </c>
      <c r="C107" s="1">
        <v>0</v>
      </c>
      <c r="D107" s="1">
        <v>0</v>
      </c>
      <c r="E107" s="1">
        <v>4032000</v>
      </c>
      <c r="F107" s="1">
        <v>0</v>
      </c>
      <c r="G107" s="1">
        <v>4032000</v>
      </c>
      <c r="H107" s="1">
        <v>0</v>
      </c>
      <c r="I107" s="1">
        <v>4032000</v>
      </c>
      <c r="J107" s="1">
        <v>0</v>
      </c>
      <c r="K107" s="1">
        <v>0</v>
      </c>
      <c r="L107" s="1">
        <v>0</v>
      </c>
      <c r="M107" s="1">
        <v>4032000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</row>
    <row r="108" spans="1:21" x14ac:dyDescent="0.3">
      <c r="A108" t="s">
        <v>77</v>
      </c>
      <c r="B108" s="1">
        <v>9010000</v>
      </c>
      <c r="C108" s="1">
        <v>0</v>
      </c>
      <c r="D108" s="1">
        <v>0</v>
      </c>
      <c r="E108" s="1">
        <v>9010000</v>
      </c>
      <c r="F108" s="1">
        <v>0</v>
      </c>
      <c r="G108" s="1">
        <v>9010000</v>
      </c>
      <c r="H108" s="1">
        <v>0</v>
      </c>
      <c r="I108" s="1">
        <v>0</v>
      </c>
      <c r="J108" s="1">
        <v>9010000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</row>
    <row r="109" spans="1:21" x14ac:dyDescent="0.3">
      <c r="A109" t="s">
        <v>26</v>
      </c>
      <c r="B109" s="1">
        <v>9010000</v>
      </c>
      <c r="C109" s="1">
        <v>0</v>
      </c>
      <c r="D109" s="1">
        <v>0</v>
      </c>
      <c r="E109" s="1">
        <v>9010000</v>
      </c>
      <c r="F109" s="1">
        <v>0</v>
      </c>
      <c r="G109" s="1">
        <v>9010000</v>
      </c>
      <c r="H109" s="1">
        <v>0</v>
      </c>
      <c r="I109" s="1">
        <v>0</v>
      </c>
      <c r="J109" s="1">
        <v>9010000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</row>
    <row r="110" spans="1:21" x14ac:dyDescent="0.3">
      <c r="A110" t="s">
        <v>78</v>
      </c>
      <c r="B110" s="1">
        <v>24000000</v>
      </c>
      <c r="C110" s="1">
        <v>0</v>
      </c>
      <c r="D110" s="1">
        <v>0</v>
      </c>
      <c r="E110" s="1">
        <v>24000000</v>
      </c>
      <c r="F110" s="1">
        <v>0</v>
      </c>
      <c r="G110" s="1">
        <v>24000000</v>
      </c>
      <c r="H110" s="1">
        <v>0</v>
      </c>
      <c r="I110" s="1">
        <v>0</v>
      </c>
      <c r="J110" s="1">
        <v>24000000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</row>
    <row r="111" spans="1:21" x14ac:dyDescent="0.3">
      <c r="A111" t="s">
        <v>26</v>
      </c>
      <c r="B111" s="1">
        <v>24000000</v>
      </c>
      <c r="C111" s="1">
        <v>0</v>
      </c>
      <c r="D111" s="1">
        <v>0</v>
      </c>
      <c r="E111" s="1">
        <v>24000000</v>
      </c>
      <c r="F111" s="1">
        <v>0</v>
      </c>
      <c r="G111" s="1">
        <v>24000000</v>
      </c>
      <c r="H111" s="1">
        <v>0</v>
      </c>
      <c r="I111" s="1">
        <v>0</v>
      </c>
      <c r="J111" s="1">
        <v>24000000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</row>
    <row r="112" spans="1:21" x14ac:dyDescent="0.3">
      <c r="A112" t="s">
        <v>79</v>
      </c>
      <c r="B112" s="1">
        <v>18000000</v>
      </c>
      <c r="C112" s="1">
        <v>0</v>
      </c>
      <c r="D112" s="1">
        <v>0</v>
      </c>
      <c r="E112" s="1">
        <v>18000000</v>
      </c>
      <c r="F112" s="1">
        <v>0</v>
      </c>
      <c r="G112" s="1">
        <v>18000000</v>
      </c>
      <c r="H112" s="1">
        <v>0</v>
      </c>
      <c r="I112" s="1">
        <v>0</v>
      </c>
      <c r="J112" s="1">
        <v>18000000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</row>
    <row r="113" spans="1:21" x14ac:dyDescent="0.3">
      <c r="A113" t="s">
        <v>26</v>
      </c>
      <c r="B113" s="1">
        <v>18000000</v>
      </c>
      <c r="C113" s="1">
        <v>0</v>
      </c>
      <c r="D113" s="1">
        <v>0</v>
      </c>
      <c r="E113" s="1">
        <v>18000000</v>
      </c>
      <c r="F113" s="1">
        <v>0</v>
      </c>
      <c r="G113" s="1">
        <v>18000000</v>
      </c>
      <c r="H113" s="1">
        <v>0</v>
      </c>
      <c r="I113" s="1">
        <v>0</v>
      </c>
      <c r="J113" s="1">
        <v>18000000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</row>
    <row r="114" spans="1:21" x14ac:dyDescent="0.3">
      <c r="A114" t="s">
        <v>80</v>
      </c>
      <c r="B114" s="1">
        <v>0</v>
      </c>
      <c r="C114" s="1">
        <v>5000000</v>
      </c>
      <c r="D114" s="1">
        <v>5000000</v>
      </c>
      <c r="E114" s="1">
        <v>5000000</v>
      </c>
      <c r="F114" s="1">
        <v>0</v>
      </c>
      <c r="G114" s="1">
        <v>5000000</v>
      </c>
      <c r="H114" s="1">
        <v>1970660</v>
      </c>
      <c r="I114" s="1">
        <v>1970660</v>
      </c>
      <c r="J114" s="1">
        <v>3029340</v>
      </c>
      <c r="K114" s="1">
        <v>0</v>
      </c>
      <c r="L114" s="1">
        <v>0</v>
      </c>
      <c r="M114" s="1">
        <v>1970660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</row>
    <row r="115" spans="1:21" x14ac:dyDescent="0.3">
      <c r="A115" t="s">
        <v>26</v>
      </c>
      <c r="B115" s="1">
        <v>0</v>
      </c>
      <c r="C115" s="1">
        <v>5000000</v>
      </c>
      <c r="D115" s="1">
        <v>5000000</v>
      </c>
      <c r="E115" s="1">
        <v>5000000</v>
      </c>
      <c r="F115" s="1">
        <v>0</v>
      </c>
      <c r="G115" s="1">
        <v>5000000</v>
      </c>
      <c r="H115" s="1">
        <v>1970660</v>
      </c>
      <c r="I115" s="1">
        <v>1970660</v>
      </c>
      <c r="J115" s="1">
        <v>3029340</v>
      </c>
      <c r="K115" s="1">
        <v>0</v>
      </c>
      <c r="L115" s="1">
        <v>0</v>
      </c>
      <c r="M115" s="1">
        <v>1970660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</row>
    <row r="116" spans="1:21" x14ac:dyDescent="0.3">
      <c r="A116" t="s">
        <v>81</v>
      </c>
      <c r="B116" s="1">
        <v>56250000</v>
      </c>
      <c r="C116" s="1">
        <v>0</v>
      </c>
      <c r="D116" s="1">
        <v>0</v>
      </c>
      <c r="E116" s="1">
        <v>56250000</v>
      </c>
      <c r="F116" s="1">
        <v>0</v>
      </c>
      <c r="G116" s="1">
        <v>56250000</v>
      </c>
      <c r="H116" s="1">
        <v>0</v>
      </c>
      <c r="I116" s="1">
        <v>24325799</v>
      </c>
      <c r="J116" s="1">
        <v>31924201</v>
      </c>
      <c r="K116" s="1">
        <v>0</v>
      </c>
      <c r="L116" s="1">
        <v>24040799</v>
      </c>
      <c r="M116" s="1">
        <v>285000</v>
      </c>
      <c r="N116" s="1">
        <v>42.739199999999997</v>
      </c>
      <c r="O116" s="1">
        <v>4645481</v>
      </c>
      <c r="P116" s="1">
        <v>8027058</v>
      </c>
      <c r="Q116" s="1">
        <v>16013741</v>
      </c>
      <c r="R116" s="1">
        <v>14.270300000000001</v>
      </c>
      <c r="S116" s="1">
        <v>4645481</v>
      </c>
      <c r="T116" s="1">
        <v>8027058</v>
      </c>
      <c r="U116" s="1">
        <v>0</v>
      </c>
    </row>
    <row r="117" spans="1:21" x14ac:dyDescent="0.3">
      <c r="A117" t="s">
        <v>26</v>
      </c>
      <c r="B117" s="1">
        <v>56250000</v>
      </c>
      <c r="C117" s="1">
        <v>0</v>
      </c>
      <c r="D117" s="1">
        <v>0</v>
      </c>
      <c r="E117" s="1">
        <v>56250000</v>
      </c>
      <c r="F117" s="1">
        <v>0</v>
      </c>
      <c r="G117" s="1">
        <v>56250000</v>
      </c>
      <c r="H117" s="1">
        <v>0</v>
      </c>
      <c r="I117" s="1">
        <v>24325799</v>
      </c>
      <c r="J117" s="1">
        <v>31924201</v>
      </c>
      <c r="K117" s="1">
        <v>0</v>
      </c>
      <c r="L117" s="1">
        <v>24040799</v>
      </c>
      <c r="M117" s="1">
        <v>285000</v>
      </c>
      <c r="N117" s="1">
        <v>42.739199999999997</v>
      </c>
      <c r="O117" s="1">
        <v>4645481</v>
      </c>
      <c r="P117" s="1">
        <v>8027058</v>
      </c>
      <c r="Q117" s="1">
        <v>16013741</v>
      </c>
      <c r="R117" s="1">
        <v>14.270300000000001</v>
      </c>
      <c r="S117" s="1">
        <v>4645481</v>
      </c>
      <c r="T117" s="1">
        <v>8027058</v>
      </c>
      <c r="U117" s="1">
        <v>0</v>
      </c>
    </row>
    <row r="118" spans="1:21" x14ac:dyDescent="0.3">
      <c r="A118" t="s">
        <v>82</v>
      </c>
      <c r="B118" s="1">
        <v>9009000</v>
      </c>
      <c r="C118" s="1">
        <v>0</v>
      </c>
      <c r="D118" s="1">
        <v>0</v>
      </c>
      <c r="E118" s="1">
        <v>9009000</v>
      </c>
      <c r="F118" s="1">
        <v>0</v>
      </c>
      <c r="G118" s="1">
        <v>9009000</v>
      </c>
      <c r="H118" s="1">
        <v>0</v>
      </c>
      <c r="I118" s="1">
        <v>0</v>
      </c>
      <c r="J118" s="1">
        <v>9009000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</row>
    <row r="119" spans="1:21" x14ac:dyDescent="0.3">
      <c r="A119" t="s">
        <v>26</v>
      </c>
      <c r="B119" s="1">
        <v>9009000</v>
      </c>
      <c r="C119" s="1">
        <v>0</v>
      </c>
      <c r="D119" s="1">
        <v>0</v>
      </c>
      <c r="E119" s="1">
        <v>9009000</v>
      </c>
      <c r="F119" s="1">
        <v>0</v>
      </c>
      <c r="G119" s="1">
        <v>9009000</v>
      </c>
      <c r="H119" s="1">
        <v>0</v>
      </c>
      <c r="I119" s="1">
        <v>0</v>
      </c>
      <c r="J119" s="1">
        <v>9009000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</row>
    <row r="120" spans="1:21" x14ac:dyDescent="0.3">
      <c r="A120" t="s">
        <v>83</v>
      </c>
      <c r="B120" s="1">
        <v>5000000</v>
      </c>
      <c r="C120" s="1">
        <v>0</v>
      </c>
      <c r="D120" s="1">
        <v>0</v>
      </c>
      <c r="E120" s="1">
        <v>5000000</v>
      </c>
      <c r="F120" s="1">
        <v>0</v>
      </c>
      <c r="G120" s="1">
        <v>5000000</v>
      </c>
      <c r="H120" s="1">
        <v>0</v>
      </c>
      <c r="I120" s="1">
        <v>3074508</v>
      </c>
      <c r="J120" s="1">
        <v>1925492</v>
      </c>
      <c r="K120" s="1">
        <v>0</v>
      </c>
      <c r="L120" s="1">
        <v>2784508</v>
      </c>
      <c r="M120" s="1">
        <v>290000</v>
      </c>
      <c r="N120" s="1">
        <v>55.690199999999997</v>
      </c>
      <c r="O120" s="1">
        <v>0</v>
      </c>
      <c r="P120" s="1">
        <v>360000</v>
      </c>
      <c r="Q120" s="1">
        <v>2424508</v>
      </c>
      <c r="R120" s="1">
        <v>7.2</v>
      </c>
      <c r="S120" s="1">
        <v>0</v>
      </c>
      <c r="T120" s="1">
        <v>360000</v>
      </c>
      <c r="U120" s="1">
        <v>0</v>
      </c>
    </row>
    <row r="121" spans="1:21" x14ac:dyDescent="0.3">
      <c r="A121" t="s">
        <v>26</v>
      </c>
      <c r="B121" s="1">
        <v>5000000</v>
      </c>
      <c r="C121" s="1">
        <v>0</v>
      </c>
      <c r="D121" s="1">
        <v>0</v>
      </c>
      <c r="E121" s="1">
        <v>5000000</v>
      </c>
      <c r="F121" s="1">
        <v>0</v>
      </c>
      <c r="G121" s="1">
        <v>5000000</v>
      </c>
      <c r="H121" s="1">
        <v>0</v>
      </c>
      <c r="I121" s="1">
        <v>3074508</v>
      </c>
      <c r="J121" s="1">
        <v>1925492</v>
      </c>
      <c r="K121" s="1">
        <v>0</v>
      </c>
      <c r="L121" s="1">
        <v>2784508</v>
      </c>
      <c r="M121" s="1">
        <v>290000</v>
      </c>
      <c r="N121" s="1">
        <v>55.690199999999997</v>
      </c>
      <c r="O121" s="1">
        <v>0</v>
      </c>
      <c r="P121" s="1">
        <v>360000</v>
      </c>
      <c r="Q121" s="1">
        <v>2424508</v>
      </c>
      <c r="R121" s="1">
        <v>7.2</v>
      </c>
      <c r="S121" s="1">
        <v>0</v>
      </c>
      <c r="T121" s="1">
        <v>360000</v>
      </c>
      <c r="U121" s="1">
        <v>0</v>
      </c>
    </row>
    <row r="122" spans="1:21" x14ac:dyDescent="0.3">
      <c r="A122" t="s">
        <v>84</v>
      </c>
      <c r="B122" s="1">
        <v>1000000</v>
      </c>
      <c r="C122" s="1">
        <v>402032</v>
      </c>
      <c r="D122" s="1">
        <v>402032</v>
      </c>
      <c r="E122" s="1">
        <v>1402032</v>
      </c>
      <c r="F122" s="1">
        <v>0</v>
      </c>
      <c r="G122" s="1">
        <v>1402032</v>
      </c>
      <c r="H122" s="1">
        <v>0</v>
      </c>
      <c r="I122" s="1">
        <v>975000</v>
      </c>
      <c r="J122" s="1">
        <v>427032</v>
      </c>
      <c r="K122" s="1">
        <v>0</v>
      </c>
      <c r="L122" s="1">
        <v>325000</v>
      </c>
      <c r="M122" s="1">
        <v>650000</v>
      </c>
      <c r="N122" s="1">
        <v>23.180599999999998</v>
      </c>
      <c r="O122" s="1">
        <v>0</v>
      </c>
      <c r="P122" s="1">
        <v>325000</v>
      </c>
      <c r="Q122" s="1">
        <v>0</v>
      </c>
      <c r="R122" s="1">
        <v>23.180599999999998</v>
      </c>
      <c r="S122" s="1">
        <v>0</v>
      </c>
      <c r="T122" s="1">
        <v>325000</v>
      </c>
      <c r="U122" s="1">
        <v>0</v>
      </c>
    </row>
    <row r="123" spans="1:21" x14ac:dyDescent="0.3">
      <c r="A123" t="s">
        <v>26</v>
      </c>
      <c r="B123" s="1">
        <v>1000000</v>
      </c>
      <c r="C123" s="1">
        <v>402032</v>
      </c>
      <c r="D123" s="1">
        <v>402032</v>
      </c>
      <c r="E123" s="1">
        <v>1402032</v>
      </c>
      <c r="F123" s="1">
        <v>0</v>
      </c>
      <c r="G123" s="1">
        <v>1402032</v>
      </c>
      <c r="H123" s="1">
        <v>0</v>
      </c>
      <c r="I123" s="1">
        <v>975000</v>
      </c>
      <c r="J123" s="1">
        <v>427032</v>
      </c>
      <c r="K123" s="1">
        <v>0</v>
      </c>
      <c r="L123" s="1">
        <v>325000</v>
      </c>
      <c r="M123" s="1">
        <v>650000</v>
      </c>
      <c r="N123" s="1">
        <v>23.180599999999998</v>
      </c>
      <c r="O123" s="1">
        <v>0</v>
      </c>
      <c r="P123" s="1">
        <v>325000</v>
      </c>
      <c r="Q123" s="1">
        <v>0</v>
      </c>
      <c r="R123" s="1">
        <v>23.180599999999998</v>
      </c>
      <c r="S123" s="1">
        <v>0</v>
      </c>
      <c r="T123" s="1">
        <v>325000</v>
      </c>
      <c r="U123" s="1">
        <v>0</v>
      </c>
    </row>
    <row r="124" spans="1:21" x14ac:dyDescent="0.3">
      <c r="A124" t="s">
        <v>85</v>
      </c>
      <c r="B124" s="1">
        <v>4000000</v>
      </c>
      <c r="C124" s="1">
        <v>0</v>
      </c>
      <c r="D124" s="1">
        <v>0</v>
      </c>
      <c r="E124" s="1">
        <v>4000000</v>
      </c>
      <c r="F124" s="1">
        <v>0</v>
      </c>
      <c r="G124" s="1">
        <v>4000000</v>
      </c>
      <c r="H124" s="1">
        <v>0</v>
      </c>
      <c r="I124" s="1">
        <v>0</v>
      </c>
      <c r="J124" s="1">
        <v>4000000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</row>
    <row r="125" spans="1:21" x14ac:dyDescent="0.3">
      <c r="A125" t="s">
        <v>26</v>
      </c>
      <c r="B125" s="1">
        <v>4000000</v>
      </c>
      <c r="C125" s="1">
        <v>0</v>
      </c>
      <c r="D125" s="1">
        <v>0</v>
      </c>
      <c r="E125" s="1">
        <v>4000000</v>
      </c>
      <c r="F125" s="1">
        <v>0</v>
      </c>
      <c r="G125" s="1">
        <v>4000000</v>
      </c>
      <c r="H125" s="1">
        <v>0</v>
      </c>
      <c r="I125" s="1">
        <v>0</v>
      </c>
      <c r="J125" s="1">
        <v>4000000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</row>
    <row r="126" spans="1:21" x14ac:dyDescent="0.3">
      <c r="A126" t="s">
        <v>86</v>
      </c>
      <c r="B126" s="1">
        <v>10000000</v>
      </c>
      <c r="C126" s="1">
        <v>0</v>
      </c>
      <c r="D126" s="1">
        <v>0</v>
      </c>
      <c r="E126" s="1">
        <v>10000000</v>
      </c>
      <c r="F126" s="1">
        <v>0</v>
      </c>
      <c r="G126" s="1">
        <v>10000000</v>
      </c>
      <c r="H126" s="1">
        <v>0</v>
      </c>
      <c r="I126" s="1">
        <v>0</v>
      </c>
      <c r="J126" s="1">
        <v>10000000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</row>
    <row r="127" spans="1:21" x14ac:dyDescent="0.3">
      <c r="A127" t="s">
        <v>26</v>
      </c>
      <c r="B127" s="1">
        <v>10000000</v>
      </c>
      <c r="C127" s="1">
        <v>0</v>
      </c>
      <c r="D127" s="1">
        <v>0</v>
      </c>
      <c r="E127" s="1">
        <v>10000000</v>
      </c>
      <c r="F127" s="1">
        <v>0</v>
      </c>
      <c r="G127" s="1">
        <v>10000000</v>
      </c>
      <c r="H127" s="1">
        <v>0</v>
      </c>
      <c r="I127" s="1">
        <v>0</v>
      </c>
      <c r="J127" s="1">
        <v>10000000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</row>
    <row r="128" spans="1:21" x14ac:dyDescent="0.3">
      <c r="A128" t="s">
        <v>87</v>
      </c>
      <c r="B128" s="1">
        <v>12000000</v>
      </c>
      <c r="C128" s="1">
        <v>0</v>
      </c>
      <c r="D128" s="1">
        <v>0</v>
      </c>
      <c r="E128" s="1">
        <v>12000000</v>
      </c>
      <c r="F128" s="1">
        <v>0</v>
      </c>
      <c r="G128" s="1">
        <v>12000000</v>
      </c>
      <c r="H128" s="1">
        <v>0</v>
      </c>
      <c r="I128" s="1">
        <v>8282398</v>
      </c>
      <c r="J128" s="1">
        <v>3717602</v>
      </c>
      <c r="K128" s="1">
        <v>0</v>
      </c>
      <c r="L128" s="1">
        <v>8282398</v>
      </c>
      <c r="M128" s="1">
        <v>0</v>
      </c>
      <c r="N128" s="1">
        <v>69.02</v>
      </c>
      <c r="O128" s="1">
        <v>0</v>
      </c>
      <c r="P128" s="1">
        <v>0</v>
      </c>
      <c r="Q128" s="1">
        <v>8282398</v>
      </c>
      <c r="R128" s="1">
        <v>0</v>
      </c>
      <c r="S128" s="1">
        <v>0</v>
      </c>
      <c r="T128" s="1">
        <v>0</v>
      </c>
      <c r="U128" s="1">
        <v>0</v>
      </c>
    </row>
    <row r="129" spans="1:21" x14ac:dyDescent="0.3">
      <c r="A129" t="s">
        <v>26</v>
      </c>
      <c r="B129" s="1">
        <v>12000000</v>
      </c>
      <c r="C129" s="1">
        <v>0</v>
      </c>
      <c r="D129" s="1">
        <v>0</v>
      </c>
      <c r="E129" s="1">
        <v>12000000</v>
      </c>
      <c r="F129" s="1">
        <v>0</v>
      </c>
      <c r="G129" s="1">
        <v>12000000</v>
      </c>
      <c r="H129" s="1">
        <v>0</v>
      </c>
      <c r="I129" s="1">
        <v>8282398</v>
      </c>
      <c r="J129" s="1">
        <v>3717602</v>
      </c>
      <c r="K129" s="1">
        <v>0</v>
      </c>
      <c r="L129" s="1">
        <v>8282398</v>
      </c>
      <c r="M129" s="1">
        <v>0</v>
      </c>
      <c r="N129" s="1">
        <v>69.02</v>
      </c>
      <c r="O129" s="1">
        <v>0</v>
      </c>
      <c r="P129" s="1">
        <v>0</v>
      </c>
      <c r="Q129" s="1">
        <v>8282398</v>
      </c>
      <c r="R129" s="1">
        <v>0</v>
      </c>
      <c r="S129" s="1">
        <v>0</v>
      </c>
      <c r="T129" s="1">
        <v>0</v>
      </c>
      <c r="U129" s="1">
        <v>0</v>
      </c>
    </row>
    <row r="130" spans="1:21" x14ac:dyDescent="0.3">
      <c r="A130" t="s">
        <v>88</v>
      </c>
      <c r="B130" s="1">
        <v>7000000</v>
      </c>
      <c r="C130" s="1">
        <v>0</v>
      </c>
      <c r="D130" s="1">
        <v>0</v>
      </c>
      <c r="E130" s="1">
        <v>7000000</v>
      </c>
      <c r="F130" s="1">
        <v>0</v>
      </c>
      <c r="G130" s="1">
        <v>7000000</v>
      </c>
      <c r="H130" s="1">
        <v>0</v>
      </c>
      <c r="I130" s="1">
        <v>2783759</v>
      </c>
      <c r="J130" s="1">
        <v>4216241</v>
      </c>
      <c r="K130" s="1">
        <v>0</v>
      </c>
      <c r="L130" s="1">
        <v>2783759</v>
      </c>
      <c r="M130" s="1">
        <v>0</v>
      </c>
      <c r="N130" s="1">
        <v>39.768000000000001</v>
      </c>
      <c r="O130" s="1">
        <v>0</v>
      </c>
      <c r="P130" s="1">
        <v>0</v>
      </c>
      <c r="Q130" s="1">
        <v>2783759</v>
      </c>
      <c r="R130" s="1">
        <v>0</v>
      </c>
      <c r="S130" s="1">
        <v>0</v>
      </c>
      <c r="T130" s="1">
        <v>0</v>
      </c>
      <c r="U130" s="1">
        <v>0</v>
      </c>
    </row>
    <row r="131" spans="1:21" x14ac:dyDescent="0.3">
      <c r="A131" t="s">
        <v>26</v>
      </c>
      <c r="B131" s="1">
        <v>7000000</v>
      </c>
      <c r="C131" s="1">
        <v>0</v>
      </c>
      <c r="D131" s="1">
        <v>0</v>
      </c>
      <c r="E131" s="1">
        <v>7000000</v>
      </c>
      <c r="F131" s="1">
        <v>0</v>
      </c>
      <c r="G131" s="1">
        <v>7000000</v>
      </c>
      <c r="H131" s="1">
        <v>0</v>
      </c>
      <c r="I131" s="1">
        <v>2783759</v>
      </c>
      <c r="J131" s="1">
        <v>4216241</v>
      </c>
      <c r="K131" s="1">
        <v>0</v>
      </c>
      <c r="L131" s="1">
        <v>2783759</v>
      </c>
      <c r="M131" s="1">
        <v>0</v>
      </c>
      <c r="N131" s="1">
        <v>39.768000000000001</v>
      </c>
      <c r="O131" s="1">
        <v>0</v>
      </c>
      <c r="P131" s="1">
        <v>0</v>
      </c>
      <c r="Q131" s="1">
        <v>2783759</v>
      </c>
      <c r="R131" s="1">
        <v>0</v>
      </c>
      <c r="S131" s="1">
        <v>0</v>
      </c>
      <c r="T131" s="1">
        <v>0</v>
      </c>
      <c r="U131" s="1">
        <v>0</v>
      </c>
    </row>
    <row r="132" spans="1:21" x14ac:dyDescent="0.3">
      <c r="A132" t="s">
        <v>89</v>
      </c>
      <c r="B132" s="1">
        <v>3000000</v>
      </c>
      <c r="C132" s="1">
        <v>0</v>
      </c>
      <c r="D132" s="1">
        <v>0</v>
      </c>
      <c r="E132" s="1">
        <v>3000000</v>
      </c>
      <c r="F132" s="1">
        <v>0</v>
      </c>
      <c r="G132" s="1">
        <v>3000000</v>
      </c>
      <c r="H132" s="1">
        <v>0</v>
      </c>
      <c r="I132" s="1">
        <v>0</v>
      </c>
      <c r="J132" s="1">
        <v>3000000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</row>
    <row r="133" spans="1:21" x14ac:dyDescent="0.3">
      <c r="A133" t="s">
        <v>26</v>
      </c>
      <c r="B133" s="1">
        <v>3000000</v>
      </c>
      <c r="C133" s="1">
        <v>0</v>
      </c>
      <c r="D133" s="1">
        <v>0</v>
      </c>
      <c r="E133" s="1">
        <v>3000000</v>
      </c>
      <c r="F133" s="1">
        <v>0</v>
      </c>
      <c r="G133" s="1">
        <v>3000000</v>
      </c>
      <c r="H133" s="1">
        <v>0</v>
      </c>
      <c r="I133" s="1">
        <v>0</v>
      </c>
      <c r="J133" s="1">
        <v>3000000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</row>
    <row r="134" spans="1:21" x14ac:dyDescent="0.3">
      <c r="A134" t="s">
        <v>90</v>
      </c>
      <c r="B134" s="1">
        <v>3300000</v>
      </c>
      <c r="C134" s="1">
        <v>0</v>
      </c>
      <c r="D134" s="1">
        <v>0</v>
      </c>
      <c r="E134" s="1">
        <v>3300000</v>
      </c>
      <c r="F134" s="1">
        <v>0</v>
      </c>
      <c r="G134" s="1">
        <v>3300000</v>
      </c>
      <c r="H134" s="1">
        <v>0</v>
      </c>
      <c r="I134" s="1">
        <v>0</v>
      </c>
      <c r="J134" s="1">
        <v>3300000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</row>
    <row r="135" spans="1:21" x14ac:dyDescent="0.3">
      <c r="A135" t="s">
        <v>26</v>
      </c>
      <c r="B135" s="1">
        <v>3300000</v>
      </c>
      <c r="C135" s="1">
        <v>0</v>
      </c>
      <c r="D135" s="1">
        <v>0</v>
      </c>
      <c r="E135" s="1">
        <v>3300000</v>
      </c>
      <c r="F135" s="1">
        <v>0</v>
      </c>
      <c r="G135" s="1">
        <v>3300000</v>
      </c>
      <c r="H135" s="1">
        <v>0</v>
      </c>
      <c r="I135" s="1">
        <v>0</v>
      </c>
      <c r="J135" s="1">
        <v>3300000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</row>
    <row r="136" spans="1:21" x14ac:dyDescent="0.3">
      <c r="A136" t="s">
        <v>91</v>
      </c>
      <c r="B136" s="1">
        <v>1500000</v>
      </c>
      <c r="C136" s="1">
        <v>0</v>
      </c>
      <c r="D136" s="1">
        <v>0</v>
      </c>
      <c r="E136" s="1">
        <v>1500000</v>
      </c>
      <c r="F136" s="1">
        <v>0</v>
      </c>
      <c r="G136" s="1">
        <v>1500000</v>
      </c>
      <c r="H136" s="1">
        <v>0</v>
      </c>
      <c r="I136" s="1">
        <v>0</v>
      </c>
      <c r="J136" s="1">
        <v>1500000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</row>
    <row r="137" spans="1:21" x14ac:dyDescent="0.3">
      <c r="A137" t="s">
        <v>26</v>
      </c>
      <c r="B137" s="1">
        <v>1500000</v>
      </c>
      <c r="C137" s="1">
        <v>0</v>
      </c>
      <c r="D137" s="1">
        <v>0</v>
      </c>
      <c r="E137" s="1">
        <v>1500000</v>
      </c>
      <c r="F137" s="1">
        <v>0</v>
      </c>
      <c r="G137" s="1">
        <v>1500000</v>
      </c>
      <c r="H137" s="1">
        <v>0</v>
      </c>
      <c r="I137" s="1">
        <v>0</v>
      </c>
      <c r="J137" s="1">
        <v>1500000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</row>
    <row r="138" spans="1:21" x14ac:dyDescent="0.3">
      <c r="A138" t="s">
        <v>92</v>
      </c>
      <c r="B138" s="1">
        <v>5400000</v>
      </c>
      <c r="C138" s="1">
        <v>0</v>
      </c>
      <c r="D138" s="1">
        <v>0</v>
      </c>
      <c r="E138" s="1">
        <v>5400000</v>
      </c>
      <c r="F138" s="1">
        <v>0</v>
      </c>
      <c r="G138" s="1">
        <v>5400000</v>
      </c>
      <c r="H138" s="1">
        <v>0</v>
      </c>
      <c r="I138" s="1">
        <v>0</v>
      </c>
      <c r="J138" s="1">
        <v>5400000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</row>
    <row r="139" spans="1:21" x14ac:dyDescent="0.3">
      <c r="A139" t="s">
        <v>26</v>
      </c>
      <c r="B139" s="1">
        <v>5400000</v>
      </c>
      <c r="C139" s="1">
        <v>0</v>
      </c>
      <c r="D139" s="1">
        <v>0</v>
      </c>
      <c r="E139" s="1">
        <v>5400000</v>
      </c>
      <c r="F139" s="1">
        <v>0</v>
      </c>
      <c r="G139" s="1">
        <v>5400000</v>
      </c>
      <c r="H139" s="1">
        <v>0</v>
      </c>
      <c r="I139" s="1">
        <v>0</v>
      </c>
      <c r="J139" s="1">
        <v>5400000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</row>
    <row r="140" spans="1:21" x14ac:dyDescent="0.3">
      <c r="A140" t="s">
        <v>93</v>
      </c>
      <c r="B140" s="1">
        <v>2000000</v>
      </c>
      <c r="C140" s="1">
        <v>0</v>
      </c>
      <c r="D140" s="1">
        <v>0</v>
      </c>
      <c r="E140" s="1">
        <v>2000000</v>
      </c>
      <c r="F140" s="1">
        <v>0</v>
      </c>
      <c r="G140" s="1">
        <v>2000000</v>
      </c>
      <c r="H140" s="1">
        <v>0</v>
      </c>
      <c r="I140" s="1">
        <v>0</v>
      </c>
      <c r="J140" s="1">
        <v>2000000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</row>
    <row r="141" spans="1:21" x14ac:dyDescent="0.3">
      <c r="A141" t="s">
        <v>26</v>
      </c>
      <c r="B141" s="1">
        <v>2000000</v>
      </c>
      <c r="C141" s="1">
        <v>0</v>
      </c>
      <c r="D141" s="1">
        <v>0</v>
      </c>
      <c r="E141" s="1">
        <v>2000000</v>
      </c>
      <c r="F141" s="1">
        <v>0</v>
      </c>
      <c r="G141" s="1">
        <v>2000000</v>
      </c>
      <c r="H141" s="1">
        <v>0</v>
      </c>
      <c r="I141" s="1">
        <v>0</v>
      </c>
      <c r="J141" s="1">
        <v>2000000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</row>
    <row r="142" spans="1:21" x14ac:dyDescent="0.3">
      <c r="A142" t="s">
        <v>94</v>
      </c>
      <c r="B142" s="1">
        <v>1648000</v>
      </c>
      <c r="C142" s="1">
        <v>0</v>
      </c>
      <c r="D142" s="1">
        <v>0</v>
      </c>
      <c r="E142" s="1">
        <v>1648000</v>
      </c>
      <c r="F142" s="1">
        <v>0</v>
      </c>
      <c r="G142" s="1">
        <v>1648000</v>
      </c>
      <c r="H142" s="1">
        <v>0</v>
      </c>
      <c r="I142" s="1">
        <v>0</v>
      </c>
      <c r="J142" s="1">
        <v>1648000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</row>
    <row r="143" spans="1:21" x14ac:dyDescent="0.3">
      <c r="A143" t="s">
        <v>26</v>
      </c>
      <c r="B143" s="1">
        <v>1648000</v>
      </c>
      <c r="C143" s="1">
        <v>0</v>
      </c>
      <c r="D143" s="1">
        <v>0</v>
      </c>
      <c r="E143" s="1">
        <v>1648000</v>
      </c>
      <c r="F143" s="1">
        <v>0</v>
      </c>
      <c r="G143" s="1">
        <v>1648000</v>
      </c>
      <c r="H143" s="1">
        <v>0</v>
      </c>
      <c r="I143" s="1">
        <v>0</v>
      </c>
      <c r="J143" s="1">
        <v>1648000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</row>
    <row r="144" spans="1:21" x14ac:dyDescent="0.3">
      <c r="A144" t="s">
        <v>95</v>
      </c>
      <c r="B144" s="1">
        <v>0</v>
      </c>
      <c r="C144" s="1">
        <v>0</v>
      </c>
      <c r="D144" s="1">
        <v>520000</v>
      </c>
      <c r="E144" s="1">
        <v>520000</v>
      </c>
      <c r="F144" s="1">
        <v>0</v>
      </c>
      <c r="G144" s="1">
        <v>520000</v>
      </c>
      <c r="H144" s="1">
        <v>0</v>
      </c>
      <c r="I144" s="1">
        <v>520000</v>
      </c>
      <c r="J144" s="1">
        <v>0</v>
      </c>
      <c r="K144" s="1">
        <v>0</v>
      </c>
      <c r="L144" s="1">
        <v>457650</v>
      </c>
      <c r="M144" s="1">
        <v>62350</v>
      </c>
      <c r="N144" s="1">
        <v>88.009600000000006</v>
      </c>
      <c r="O144" s="1">
        <v>457650</v>
      </c>
      <c r="P144" s="1">
        <v>457650</v>
      </c>
      <c r="Q144" s="1">
        <v>0</v>
      </c>
      <c r="R144" s="1">
        <v>88.009600000000006</v>
      </c>
      <c r="S144" s="1">
        <v>457650</v>
      </c>
      <c r="T144" s="1">
        <v>457650</v>
      </c>
      <c r="U144" s="1">
        <v>0</v>
      </c>
    </row>
    <row r="145" spans="1:21" x14ac:dyDescent="0.3">
      <c r="A145" t="s">
        <v>26</v>
      </c>
      <c r="B145" s="1">
        <v>0</v>
      </c>
      <c r="C145" s="1">
        <v>0</v>
      </c>
      <c r="D145" s="1">
        <v>520000</v>
      </c>
      <c r="E145" s="1">
        <v>520000</v>
      </c>
      <c r="F145" s="1">
        <v>0</v>
      </c>
      <c r="G145" s="1">
        <v>520000</v>
      </c>
      <c r="H145" s="1">
        <v>0</v>
      </c>
      <c r="I145" s="1">
        <v>520000</v>
      </c>
      <c r="J145" s="1">
        <v>0</v>
      </c>
      <c r="K145" s="1">
        <v>0</v>
      </c>
      <c r="L145" s="1">
        <v>457650</v>
      </c>
      <c r="M145" s="1">
        <v>62350</v>
      </c>
      <c r="N145" s="1">
        <v>88.009600000000006</v>
      </c>
      <c r="O145" s="1">
        <v>457650</v>
      </c>
      <c r="P145" s="1">
        <v>457650</v>
      </c>
      <c r="Q145" s="1">
        <v>0</v>
      </c>
      <c r="R145" s="1">
        <v>88.009600000000006</v>
      </c>
      <c r="S145" s="1">
        <v>457650</v>
      </c>
      <c r="T145" s="1">
        <v>457650</v>
      </c>
      <c r="U145" s="1">
        <v>0</v>
      </c>
    </row>
    <row r="146" spans="1:21" x14ac:dyDescent="0.3">
      <c r="A146" t="s">
        <v>96</v>
      </c>
      <c r="B146" s="1">
        <v>100000000</v>
      </c>
      <c r="C146" s="1">
        <v>0</v>
      </c>
      <c r="D146" s="1">
        <v>0</v>
      </c>
      <c r="E146" s="1">
        <v>100000000</v>
      </c>
      <c r="F146" s="1">
        <v>0</v>
      </c>
      <c r="G146" s="1">
        <v>100000000</v>
      </c>
      <c r="H146" s="1">
        <v>0</v>
      </c>
      <c r="I146" s="1">
        <v>0</v>
      </c>
      <c r="J146" s="1">
        <v>100000000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</row>
    <row r="147" spans="1:21" x14ac:dyDescent="0.3">
      <c r="A147" t="s">
        <v>26</v>
      </c>
      <c r="B147" s="1">
        <v>100000000</v>
      </c>
      <c r="C147" s="1">
        <v>0</v>
      </c>
      <c r="D147" s="1">
        <v>0</v>
      </c>
      <c r="E147" s="1">
        <v>100000000</v>
      </c>
      <c r="F147" s="1">
        <v>0</v>
      </c>
      <c r="G147" s="1">
        <v>100000000</v>
      </c>
      <c r="H147" s="1">
        <v>0</v>
      </c>
      <c r="I147" s="1">
        <v>0</v>
      </c>
      <c r="J147" s="1">
        <v>100000000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</row>
    <row r="148" spans="1:21" x14ac:dyDescent="0.3">
      <c r="A148" t="s">
        <v>97</v>
      </c>
      <c r="B148" s="1">
        <v>1800000</v>
      </c>
      <c r="C148" s="1">
        <v>0</v>
      </c>
      <c r="D148" s="1">
        <v>0</v>
      </c>
      <c r="E148" s="1">
        <v>1800000</v>
      </c>
      <c r="F148" s="1">
        <v>0</v>
      </c>
      <c r="G148" s="1">
        <v>1800000</v>
      </c>
      <c r="H148" s="1">
        <v>0</v>
      </c>
      <c r="I148" s="1">
        <v>0</v>
      </c>
      <c r="J148" s="1">
        <v>1800000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</row>
    <row r="149" spans="1:21" x14ac:dyDescent="0.3">
      <c r="A149" t="s">
        <v>26</v>
      </c>
      <c r="B149" s="1">
        <v>1800000</v>
      </c>
      <c r="C149" s="1">
        <v>0</v>
      </c>
      <c r="D149" s="1">
        <v>0</v>
      </c>
      <c r="E149" s="1">
        <v>1800000</v>
      </c>
      <c r="F149" s="1">
        <v>0</v>
      </c>
      <c r="G149" s="1">
        <v>1800000</v>
      </c>
      <c r="H149" s="1">
        <v>0</v>
      </c>
      <c r="I149" s="1">
        <v>0</v>
      </c>
      <c r="J149" s="1">
        <v>1800000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</row>
    <row r="150" spans="1:21" x14ac:dyDescent="0.3">
      <c r="A150" t="s">
        <v>98</v>
      </c>
      <c r="B150" s="1">
        <v>1000000</v>
      </c>
      <c r="C150" s="1">
        <v>0</v>
      </c>
      <c r="D150" s="1">
        <v>0</v>
      </c>
      <c r="E150" s="1">
        <v>1000000</v>
      </c>
      <c r="F150" s="1">
        <v>0</v>
      </c>
      <c r="G150" s="1">
        <v>1000000</v>
      </c>
      <c r="H150" s="1">
        <v>0</v>
      </c>
      <c r="I150" s="1">
        <v>0</v>
      </c>
      <c r="J150" s="1">
        <v>1000000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</row>
    <row r="151" spans="1:21" x14ac:dyDescent="0.3">
      <c r="A151" t="s">
        <v>26</v>
      </c>
      <c r="B151" s="1">
        <v>1000000</v>
      </c>
      <c r="C151" s="1">
        <v>0</v>
      </c>
      <c r="D151" s="1">
        <v>0</v>
      </c>
      <c r="E151" s="1">
        <v>1000000</v>
      </c>
      <c r="F151" s="1">
        <v>0</v>
      </c>
      <c r="G151" s="1">
        <v>1000000</v>
      </c>
      <c r="H151" s="1">
        <v>0</v>
      </c>
      <c r="I151" s="1">
        <v>0</v>
      </c>
      <c r="J151" s="1">
        <v>1000000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</row>
    <row r="152" spans="1:21" x14ac:dyDescent="0.3">
      <c r="A152" t="s">
        <v>99</v>
      </c>
      <c r="B152" s="1">
        <v>1200000</v>
      </c>
      <c r="C152" s="1">
        <v>0</v>
      </c>
      <c r="D152" s="1">
        <v>0</v>
      </c>
      <c r="E152" s="1">
        <v>1200000</v>
      </c>
      <c r="F152" s="1">
        <v>0</v>
      </c>
      <c r="G152" s="1">
        <v>1200000</v>
      </c>
      <c r="H152" s="1">
        <v>0</v>
      </c>
      <c r="I152" s="1">
        <v>0</v>
      </c>
      <c r="J152" s="1">
        <v>1200000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</row>
    <row r="153" spans="1:21" x14ac:dyDescent="0.3">
      <c r="A153" t="s">
        <v>26</v>
      </c>
      <c r="B153" s="1">
        <v>1200000</v>
      </c>
      <c r="C153" s="1">
        <v>0</v>
      </c>
      <c r="D153" s="1">
        <v>0</v>
      </c>
      <c r="E153" s="1">
        <v>1200000</v>
      </c>
      <c r="F153" s="1">
        <v>0</v>
      </c>
      <c r="G153" s="1">
        <v>1200000</v>
      </c>
      <c r="H153" s="1">
        <v>0</v>
      </c>
      <c r="I153" s="1">
        <v>0</v>
      </c>
      <c r="J153" s="1">
        <v>1200000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</row>
    <row r="154" spans="1:21" x14ac:dyDescent="0.3">
      <c r="A154" t="s">
        <v>100</v>
      </c>
      <c r="B154" s="1">
        <v>1300000</v>
      </c>
      <c r="C154" s="1">
        <v>0</v>
      </c>
      <c r="D154" s="1">
        <v>0</v>
      </c>
      <c r="E154" s="1">
        <v>1300000</v>
      </c>
      <c r="F154" s="1">
        <v>0</v>
      </c>
      <c r="G154" s="1">
        <v>1300000</v>
      </c>
      <c r="H154" s="1">
        <v>0</v>
      </c>
      <c r="I154" s="1">
        <v>0</v>
      </c>
      <c r="J154" s="1">
        <v>1300000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</row>
    <row r="155" spans="1:21" x14ac:dyDescent="0.3">
      <c r="A155" t="s">
        <v>26</v>
      </c>
      <c r="B155" s="1">
        <v>1300000</v>
      </c>
      <c r="C155" s="1">
        <v>0</v>
      </c>
      <c r="D155" s="1">
        <v>0</v>
      </c>
      <c r="E155" s="1">
        <v>1300000</v>
      </c>
      <c r="F155" s="1">
        <v>0</v>
      </c>
      <c r="G155" s="1">
        <v>1300000</v>
      </c>
      <c r="H155" s="1">
        <v>0</v>
      </c>
      <c r="I155" s="1">
        <v>0</v>
      </c>
      <c r="J155" s="1">
        <v>1300000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</row>
    <row r="156" spans="1:21" x14ac:dyDescent="0.3">
      <c r="A156" t="s">
        <v>101</v>
      </c>
      <c r="B156" s="1">
        <v>25000000</v>
      </c>
      <c r="C156" s="1">
        <v>-13840638</v>
      </c>
      <c r="D156" s="1">
        <v>-18010638</v>
      </c>
      <c r="E156" s="1">
        <v>6989362</v>
      </c>
      <c r="F156" s="1">
        <v>0</v>
      </c>
      <c r="G156" s="1">
        <v>6989362</v>
      </c>
      <c r="H156" s="1">
        <v>0</v>
      </c>
      <c r="I156" s="1">
        <v>6500000</v>
      </c>
      <c r="J156" s="1">
        <v>489362</v>
      </c>
      <c r="K156" s="1">
        <v>836324</v>
      </c>
      <c r="L156" s="1">
        <v>6500000</v>
      </c>
      <c r="M156" s="1">
        <v>0</v>
      </c>
      <c r="N156" s="1">
        <v>92.998500000000007</v>
      </c>
      <c r="O156" s="1">
        <v>3063676</v>
      </c>
      <c r="P156" s="1">
        <v>5663676</v>
      </c>
      <c r="Q156" s="1">
        <v>836324</v>
      </c>
      <c r="R156" s="1">
        <v>81.032799999999995</v>
      </c>
      <c r="S156" s="1">
        <v>3063676</v>
      </c>
      <c r="T156" s="1">
        <v>5663676</v>
      </c>
      <c r="U156" s="1">
        <v>0</v>
      </c>
    </row>
    <row r="157" spans="1:21" x14ac:dyDescent="0.3">
      <c r="A157" t="s">
        <v>26</v>
      </c>
      <c r="B157" s="1">
        <v>25000000</v>
      </c>
      <c r="C157" s="1">
        <v>-13840638</v>
      </c>
      <c r="D157" s="1">
        <v>-18010638</v>
      </c>
      <c r="E157" s="1">
        <v>6989362</v>
      </c>
      <c r="F157" s="1">
        <v>0</v>
      </c>
      <c r="G157" s="1">
        <v>6989362</v>
      </c>
      <c r="H157" s="1">
        <v>0</v>
      </c>
      <c r="I157" s="1">
        <v>6500000</v>
      </c>
      <c r="J157" s="1">
        <v>489362</v>
      </c>
      <c r="K157" s="1">
        <v>836324</v>
      </c>
      <c r="L157" s="1">
        <v>6500000</v>
      </c>
      <c r="M157" s="1">
        <v>0</v>
      </c>
      <c r="N157" s="1">
        <v>92.998500000000007</v>
      </c>
      <c r="O157" s="1">
        <v>3063676</v>
      </c>
      <c r="P157" s="1">
        <v>5663676</v>
      </c>
      <c r="Q157" s="1">
        <v>836324</v>
      </c>
      <c r="R157" s="1">
        <v>81.032799999999995</v>
      </c>
      <c r="S157" s="1">
        <v>3063676</v>
      </c>
      <c r="T157" s="1">
        <v>5663676</v>
      </c>
      <c r="U157" s="1">
        <v>0</v>
      </c>
    </row>
    <row r="158" spans="1:21" x14ac:dyDescent="0.3">
      <c r="A158" t="s">
        <v>102</v>
      </c>
      <c r="B158" s="1">
        <v>2500000</v>
      </c>
      <c r="C158" s="1">
        <v>0</v>
      </c>
      <c r="D158" s="1">
        <v>0</v>
      </c>
      <c r="E158" s="1">
        <v>2500000</v>
      </c>
      <c r="F158" s="1">
        <v>0</v>
      </c>
      <c r="G158" s="1">
        <v>2500000</v>
      </c>
      <c r="H158" s="1">
        <v>0</v>
      </c>
      <c r="I158" s="1">
        <v>780000</v>
      </c>
      <c r="J158" s="1">
        <v>1720000</v>
      </c>
      <c r="K158" s="1">
        <v>0</v>
      </c>
      <c r="L158" s="1">
        <v>585000</v>
      </c>
      <c r="M158" s="1">
        <v>195000</v>
      </c>
      <c r="N158" s="1">
        <v>23.4</v>
      </c>
      <c r="O158" s="1">
        <v>0</v>
      </c>
      <c r="P158" s="1">
        <v>585000</v>
      </c>
      <c r="Q158" s="1">
        <v>0</v>
      </c>
      <c r="R158" s="1">
        <v>23.4</v>
      </c>
      <c r="S158" s="1">
        <v>0</v>
      </c>
      <c r="T158" s="1">
        <v>585000</v>
      </c>
      <c r="U158" s="1">
        <v>0</v>
      </c>
    </row>
    <row r="159" spans="1:21" x14ac:dyDescent="0.3">
      <c r="A159" t="s">
        <v>26</v>
      </c>
      <c r="B159" s="1">
        <v>2500000</v>
      </c>
      <c r="C159" s="1">
        <v>0</v>
      </c>
      <c r="D159" s="1">
        <v>0</v>
      </c>
      <c r="E159" s="1">
        <v>2500000</v>
      </c>
      <c r="F159" s="1">
        <v>0</v>
      </c>
      <c r="G159" s="1">
        <v>2500000</v>
      </c>
      <c r="H159" s="1">
        <v>0</v>
      </c>
      <c r="I159" s="1">
        <v>780000</v>
      </c>
      <c r="J159" s="1">
        <v>1720000</v>
      </c>
      <c r="K159" s="1">
        <v>0</v>
      </c>
      <c r="L159" s="1">
        <v>585000</v>
      </c>
      <c r="M159" s="1">
        <v>195000</v>
      </c>
      <c r="N159" s="1">
        <v>23.4</v>
      </c>
      <c r="O159" s="1">
        <v>0</v>
      </c>
      <c r="P159" s="1">
        <v>585000</v>
      </c>
      <c r="Q159" s="1">
        <v>0</v>
      </c>
      <c r="R159" s="1">
        <v>23.4</v>
      </c>
      <c r="S159" s="1">
        <v>0</v>
      </c>
      <c r="T159" s="1">
        <v>585000</v>
      </c>
      <c r="U159" s="1">
        <v>0</v>
      </c>
    </row>
    <row r="160" spans="1:21" x14ac:dyDescent="0.3">
      <c r="A160" t="s">
        <v>103</v>
      </c>
      <c r="B160" s="1">
        <v>0</v>
      </c>
      <c r="C160" s="1">
        <v>0</v>
      </c>
      <c r="D160" s="1">
        <v>650000</v>
      </c>
      <c r="E160" s="1">
        <v>650000</v>
      </c>
      <c r="F160" s="1">
        <v>0</v>
      </c>
      <c r="G160" s="1">
        <v>650000</v>
      </c>
      <c r="H160" s="1">
        <v>0</v>
      </c>
      <c r="I160" s="1">
        <v>650000</v>
      </c>
      <c r="J160" s="1">
        <v>0</v>
      </c>
      <c r="K160" s="1">
        <v>0</v>
      </c>
      <c r="L160" s="1">
        <v>628478</v>
      </c>
      <c r="M160" s="1">
        <v>21522</v>
      </c>
      <c r="N160" s="1">
        <v>96.688900000000004</v>
      </c>
      <c r="O160" s="1">
        <v>628478</v>
      </c>
      <c r="P160" s="1">
        <v>628478</v>
      </c>
      <c r="Q160" s="1">
        <v>0</v>
      </c>
      <c r="R160" s="1">
        <v>96.688900000000004</v>
      </c>
      <c r="S160" s="1">
        <v>628478</v>
      </c>
      <c r="T160" s="1">
        <v>628478</v>
      </c>
      <c r="U160" s="1">
        <v>0</v>
      </c>
    </row>
    <row r="161" spans="1:21" x14ac:dyDescent="0.3">
      <c r="A161" t="s">
        <v>26</v>
      </c>
      <c r="B161" s="1">
        <v>0</v>
      </c>
      <c r="C161" s="1">
        <v>0</v>
      </c>
      <c r="D161" s="1">
        <v>650000</v>
      </c>
      <c r="E161" s="1">
        <v>650000</v>
      </c>
      <c r="F161" s="1">
        <v>0</v>
      </c>
      <c r="G161" s="1">
        <v>650000</v>
      </c>
      <c r="H161" s="1">
        <v>0</v>
      </c>
      <c r="I161" s="1">
        <v>650000</v>
      </c>
      <c r="J161" s="1">
        <v>0</v>
      </c>
      <c r="K161" s="1">
        <v>0</v>
      </c>
      <c r="L161" s="1">
        <v>628478</v>
      </c>
      <c r="M161" s="1">
        <v>21522</v>
      </c>
      <c r="N161" s="1">
        <v>96.688900000000004</v>
      </c>
      <c r="O161" s="1">
        <v>628478</v>
      </c>
      <c r="P161" s="1">
        <v>628478</v>
      </c>
      <c r="Q161" s="1">
        <v>0</v>
      </c>
      <c r="R161" s="1">
        <v>96.688900000000004</v>
      </c>
      <c r="S161" s="1">
        <v>628478</v>
      </c>
      <c r="T161" s="1">
        <v>628478</v>
      </c>
      <c r="U161" s="1">
        <v>0</v>
      </c>
    </row>
    <row r="162" spans="1:21" x14ac:dyDescent="0.3">
      <c r="A162" t="s">
        <v>104</v>
      </c>
      <c r="B162" s="1">
        <v>780000</v>
      </c>
      <c r="C162" s="1">
        <v>0</v>
      </c>
      <c r="D162" s="1">
        <v>0</v>
      </c>
      <c r="E162" s="1">
        <v>780000</v>
      </c>
      <c r="F162" s="1">
        <v>0</v>
      </c>
      <c r="G162" s="1">
        <v>780000</v>
      </c>
      <c r="H162" s="1">
        <v>0</v>
      </c>
      <c r="I162" s="1">
        <v>0</v>
      </c>
      <c r="J162" s="1">
        <v>780000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</row>
    <row r="163" spans="1:21" x14ac:dyDescent="0.3">
      <c r="A163" t="s">
        <v>26</v>
      </c>
      <c r="B163" s="1">
        <v>780000</v>
      </c>
      <c r="C163" s="1">
        <v>0</v>
      </c>
      <c r="D163" s="1">
        <v>0</v>
      </c>
      <c r="E163" s="1">
        <v>780000</v>
      </c>
      <c r="F163" s="1">
        <v>0</v>
      </c>
      <c r="G163" s="1">
        <v>780000</v>
      </c>
      <c r="H163" s="1">
        <v>0</v>
      </c>
      <c r="I163" s="1">
        <v>0</v>
      </c>
      <c r="J163" s="1">
        <v>780000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</row>
    <row r="164" spans="1:21" x14ac:dyDescent="0.3">
      <c r="A164" t="s">
        <v>105</v>
      </c>
      <c r="B164" s="1">
        <v>1000000</v>
      </c>
      <c r="C164" s="1">
        <v>0</v>
      </c>
      <c r="D164" s="1">
        <v>0</v>
      </c>
      <c r="E164" s="1">
        <v>1000000</v>
      </c>
      <c r="F164" s="1">
        <v>0</v>
      </c>
      <c r="G164" s="1">
        <v>1000000</v>
      </c>
      <c r="H164" s="1">
        <v>0</v>
      </c>
      <c r="I164" s="1">
        <v>0</v>
      </c>
      <c r="J164" s="1">
        <v>1000000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</row>
    <row r="165" spans="1:21" x14ac:dyDescent="0.3">
      <c r="A165" t="s">
        <v>26</v>
      </c>
      <c r="B165" s="1">
        <v>1000000</v>
      </c>
      <c r="C165" s="1">
        <v>0</v>
      </c>
      <c r="D165" s="1">
        <v>0</v>
      </c>
      <c r="E165" s="1">
        <v>1000000</v>
      </c>
      <c r="F165" s="1">
        <v>0</v>
      </c>
      <c r="G165" s="1">
        <v>1000000</v>
      </c>
      <c r="H165" s="1">
        <v>0</v>
      </c>
      <c r="I165" s="1">
        <v>0</v>
      </c>
      <c r="J165" s="1">
        <v>1000000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</row>
    <row r="166" spans="1:21" x14ac:dyDescent="0.3">
      <c r="A166" t="s">
        <v>106</v>
      </c>
      <c r="B166" s="1">
        <v>300000</v>
      </c>
      <c r="C166" s="1">
        <v>0</v>
      </c>
      <c r="D166" s="1">
        <v>0</v>
      </c>
      <c r="E166" s="1">
        <v>300000</v>
      </c>
      <c r="F166" s="1">
        <v>0</v>
      </c>
      <c r="G166" s="1">
        <v>300000</v>
      </c>
      <c r="H166" s="1">
        <v>0</v>
      </c>
      <c r="I166" s="1">
        <v>0</v>
      </c>
      <c r="J166" s="1">
        <v>300000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</row>
    <row r="167" spans="1:21" x14ac:dyDescent="0.3">
      <c r="A167" t="s">
        <v>26</v>
      </c>
      <c r="B167" s="1">
        <v>300000</v>
      </c>
      <c r="C167" s="1">
        <v>0</v>
      </c>
      <c r="D167" s="1">
        <v>0</v>
      </c>
      <c r="E167" s="1">
        <v>300000</v>
      </c>
      <c r="F167" s="1">
        <v>0</v>
      </c>
      <c r="G167" s="1">
        <v>300000</v>
      </c>
      <c r="H167" s="1">
        <v>0</v>
      </c>
      <c r="I167" s="1">
        <v>0</v>
      </c>
      <c r="J167" s="1">
        <v>300000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</row>
    <row r="168" spans="1:21" x14ac:dyDescent="0.3">
      <c r="A168" t="s">
        <v>107</v>
      </c>
      <c r="B168" s="1">
        <v>182000</v>
      </c>
      <c r="C168" s="1">
        <v>0</v>
      </c>
      <c r="D168" s="1">
        <v>0</v>
      </c>
      <c r="E168" s="1">
        <v>182000</v>
      </c>
      <c r="F168" s="1">
        <v>0</v>
      </c>
      <c r="G168" s="1">
        <v>182000</v>
      </c>
      <c r="H168" s="1">
        <v>0</v>
      </c>
      <c r="I168" s="1">
        <v>0</v>
      </c>
      <c r="J168" s="1">
        <v>182000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</row>
    <row r="169" spans="1:21" x14ac:dyDescent="0.3">
      <c r="A169" t="s">
        <v>26</v>
      </c>
      <c r="B169" s="1">
        <v>182000</v>
      </c>
      <c r="C169" s="1">
        <v>0</v>
      </c>
      <c r="D169" s="1">
        <v>0</v>
      </c>
      <c r="E169" s="1">
        <v>182000</v>
      </c>
      <c r="F169" s="1">
        <v>0</v>
      </c>
      <c r="G169" s="1">
        <v>182000</v>
      </c>
      <c r="H169" s="1">
        <v>0</v>
      </c>
      <c r="I169" s="1">
        <v>0</v>
      </c>
      <c r="J169" s="1">
        <v>182000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</row>
    <row r="170" spans="1:21" x14ac:dyDescent="0.3">
      <c r="A170" t="s">
        <v>108</v>
      </c>
      <c r="B170" s="1">
        <v>7000000</v>
      </c>
      <c r="C170" s="1">
        <v>0</v>
      </c>
      <c r="D170" s="1">
        <v>0</v>
      </c>
      <c r="E170" s="1">
        <v>7000000</v>
      </c>
      <c r="F170" s="1">
        <v>0</v>
      </c>
      <c r="G170" s="1">
        <v>7000000</v>
      </c>
      <c r="H170" s="1">
        <v>0</v>
      </c>
      <c r="I170" s="1">
        <v>2600000</v>
      </c>
      <c r="J170" s="1">
        <v>4400000</v>
      </c>
      <c r="K170" s="1">
        <v>476000</v>
      </c>
      <c r="L170" s="1">
        <v>1861000</v>
      </c>
      <c r="M170" s="1">
        <v>739000</v>
      </c>
      <c r="N170" s="1">
        <v>26.585699999999999</v>
      </c>
      <c r="O170" s="1">
        <v>350000</v>
      </c>
      <c r="P170" s="1">
        <v>1385000</v>
      </c>
      <c r="Q170" s="1">
        <v>476000</v>
      </c>
      <c r="R170" s="1">
        <v>19.785699999999999</v>
      </c>
      <c r="S170" s="1">
        <v>350000</v>
      </c>
      <c r="T170" s="1">
        <v>1385000</v>
      </c>
      <c r="U170" s="1">
        <v>0</v>
      </c>
    </row>
    <row r="171" spans="1:21" x14ac:dyDescent="0.3">
      <c r="A171" t="s">
        <v>26</v>
      </c>
      <c r="B171" s="1">
        <v>7000000</v>
      </c>
      <c r="C171" s="1">
        <v>0</v>
      </c>
      <c r="D171" s="1">
        <v>0</v>
      </c>
      <c r="E171" s="1">
        <v>7000000</v>
      </c>
      <c r="F171" s="1">
        <v>0</v>
      </c>
      <c r="G171" s="1">
        <v>7000000</v>
      </c>
      <c r="H171" s="1">
        <v>0</v>
      </c>
      <c r="I171" s="1">
        <v>2600000</v>
      </c>
      <c r="J171" s="1">
        <v>4400000</v>
      </c>
      <c r="K171" s="1">
        <v>476000</v>
      </c>
      <c r="L171" s="1">
        <v>1861000</v>
      </c>
      <c r="M171" s="1">
        <v>739000</v>
      </c>
      <c r="N171" s="1">
        <v>26.585699999999999</v>
      </c>
      <c r="O171" s="1">
        <v>350000</v>
      </c>
      <c r="P171" s="1">
        <v>1385000</v>
      </c>
      <c r="Q171" s="1">
        <v>476000</v>
      </c>
      <c r="R171" s="1">
        <v>19.785699999999999</v>
      </c>
      <c r="S171" s="1">
        <v>350000</v>
      </c>
      <c r="T171" s="1">
        <v>1385000</v>
      </c>
      <c r="U171" s="1">
        <v>0</v>
      </c>
    </row>
    <row r="172" spans="1:21" x14ac:dyDescent="0.3">
      <c r="A172" t="s">
        <v>109</v>
      </c>
      <c r="B172" s="1">
        <v>10500000</v>
      </c>
      <c r="C172" s="1">
        <v>0</v>
      </c>
      <c r="D172" s="1">
        <v>0</v>
      </c>
      <c r="E172" s="1">
        <v>10500000</v>
      </c>
      <c r="F172" s="1">
        <v>0</v>
      </c>
      <c r="G172" s="1">
        <v>10500000</v>
      </c>
      <c r="H172" s="1">
        <v>0</v>
      </c>
      <c r="I172" s="1">
        <v>5200000</v>
      </c>
      <c r="J172" s="1">
        <v>5300000</v>
      </c>
      <c r="K172" s="1">
        <v>0</v>
      </c>
      <c r="L172" s="1">
        <v>1814900</v>
      </c>
      <c r="M172" s="1">
        <v>3385100</v>
      </c>
      <c r="N172" s="1">
        <v>17.284800000000001</v>
      </c>
      <c r="O172" s="1">
        <v>1099900</v>
      </c>
      <c r="P172" s="1">
        <v>1814900</v>
      </c>
      <c r="Q172" s="1">
        <v>0</v>
      </c>
      <c r="R172" s="1">
        <v>17.284800000000001</v>
      </c>
      <c r="S172" s="1">
        <v>1099900</v>
      </c>
      <c r="T172" s="1">
        <v>1814900</v>
      </c>
      <c r="U172" s="1">
        <v>0</v>
      </c>
    </row>
    <row r="173" spans="1:21" x14ac:dyDescent="0.3">
      <c r="A173" t="s">
        <v>26</v>
      </c>
      <c r="B173" s="1">
        <v>10500000</v>
      </c>
      <c r="C173" s="1">
        <v>0</v>
      </c>
      <c r="D173" s="1">
        <v>0</v>
      </c>
      <c r="E173" s="1">
        <v>10500000</v>
      </c>
      <c r="F173" s="1">
        <v>0</v>
      </c>
      <c r="G173" s="1">
        <v>10500000</v>
      </c>
      <c r="H173" s="1">
        <v>0</v>
      </c>
      <c r="I173" s="1">
        <v>5200000</v>
      </c>
      <c r="J173" s="1">
        <v>5300000</v>
      </c>
      <c r="K173" s="1">
        <v>0</v>
      </c>
      <c r="L173" s="1">
        <v>1814900</v>
      </c>
      <c r="M173" s="1">
        <v>3385100</v>
      </c>
      <c r="N173" s="1">
        <v>17.284800000000001</v>
      </c>
      <c r="O173" s="1">
        <v>1099900</v>
      </c>
      <c r="P173" s="1">
        <v>1814900</v>
      </c>
      <c r="Q173" s="1">
        <v>0</v>
      </c>
      <c r="R173" s="1">
        <v>17.284800000000001</v>
      </c>
      <c r="S173" s="1">
        <v>1099900</v>
      </c>
      <c r="T173" s="1">
        <v>1814900</v>
      </c>
      <c r="U173" s="1">
        <v>0</v>
      </c>
    </row>
    <row r="174" spans="1:21" x14ac:dyDescent="0.3">
      <c r="A174" t="s">
        <v>110</v>
      </c>
      <c r="B174" s="1">
        <v>6000000</v>
      </c>
      <c r="C174" s="1">
        <v>0</v>
      </c>
      <c r="D174" s="1">
        <v>0</v>
      </c>
      <c r="E174" s="1">
        <v>6000000</v>
      </c>
      <c r="F174" s="1">
        <v>0</v>
      </c>
      <c r="G174" s="1">
        <v>6000000</v>
      </c>
      <c r="H174" s="1">
        <v>0</v>
      </c>
      <c r="I174" s="1">
        <v>5200000</v>
      </c>
      <c r="J174" s="1">
        <v>800000</v>
      </c>
      <c r="K174" s="1">
        <v>0</v>
      </c>
      <c r="L174" s="1">
        <v>2600000</v>
      </c>
      <c r="M174" s="1">
        <v>2600000</v>
      </c>
      <c r="N174" s="1">
        <v>43.333300000000001</v>
      </c>
      <c r="O174" s="1">
        <v>0</v>
      </c>
      <c r="P174" s="1">
        <v>2600000</v>
      </c>
      <c r="Q174" s="1">
        <v>0</v>
      </c>
      <c r="R174" s="1">
        <v>43.333300000000001</v>
      </c>
      <c r="S174" s="1">
        <v>0</v>
      </c>
      <c r="T174" s="1">
        <v>2600000</v>
      </c>
      <c r="U174" s="1">
        <v>0</v>
      </c>
    </row>
    <row r="175" spans="1:21" x14ac:dyDescent="0.3">
      <c r="A175" t="s">
        <v>26</v>
      </c>
      <c r="B175" s="1">
        <v>6000000</v>
      </c>
      <c r="C175" s="1">
        <v>0</v>
      </c>
      <c r="D175" s="1">
        <v>0</v>
      </c>
      <c r="E175" s="1">
        <v>6000000</v>
      </c>
      <c r="F175" s="1">
        <v>0</v>
      </c>
      <c r="G175" s="1">
        <v>6000000</v>
      </c>
      <c r="H175" s="1">
        <v>0</v>
      </c>
      <c r="I175" s="1">
        <v>5200000</v>
      </c>
      <c r="J175" s="1">
        <v>800000</v>
      </c>
      <c r="K175" s="1">
        <v>0</v>
      </c>
      <c r="L175" s="1">
        <v>2600000</v>
      </c>
      <c r="M175" s="1">
        <v>2600000</v>
      </c>
      <c r="N175" s="1">
        <v>43.333300000000001</v>
      </c>
      <c r="O175" s="1">
        <v>0</v>
      </c>
      <c r="P175" s="1">
        <v>2600000</v>
      </c>
      <c r="Q175" s="1">
        <v>0</v>
      </c>
      <c r="R175" s="1">
        <v>43.333300000000001</v>
      </c>
      <c r="S175" s="1">
        <v>0</v>
      </c>
      <c r="T175" s="1">
        <v>2600000</v>
      </c>
      <c r="U175" s="1">
        <v>0</v>
      </c>
    </row>
    <row r="176" spans="1:21" x14ac:dyDescent="0.3">
      <c r="A176" t="s">
        <v>111</v>
      </c>
      <c r="B176" s="1">
        <v>1200000</v>
      </c>
      <c r="C176" s="1">
        <v>0</v>
      </c>
      <c r="D176" s="1">
        <v>0</v>
      </c>
      <c r="E176" s="1">
        <v>1200000</v>
      </c>
      <c r="F176" s="1">
        <v>0</v>
      </c>
      <c r="G176" s="1">
        <v>1200000</v>
      </c>
      <c r="H176" s="1">
        <v>0</v>
      </c>
      <c r="I176" s="1">
        <v>1170000</v>
      </c>
      <c r="J176" s="1">
        <v>30000</v>
      </c>
      <c r="K176" s="1">
        <v>0</v>
      </c>
      <c r="L176" s="1">
        <v>975000</v>
      </c>
      <c r="M176" s="1">
        <v>195000</v>
      </c>
      <c r="N176" s="1">
        <v>81.25</v>
      </c>
      <c r="O176" s="1">
        <v>0</v>
      </c>
      <c r="P176" s="1">
        <v>975000</v>
      </c>
      <c r="Q176" s="1">
        <v>0</v>
      </c>
      <c r="R176" s="1">
        <v>81.25</v>
      </c>
      <c r="S176" s="1">
        <v>0</v>
      </c>
      <c r="T176" s="1">
        <v>975000</v>
      </c>
      <c r="U176" s="1">
        <v>0</v>
      </c>
    </row>
    <row r="177" spans="1:21" x14ac:dyDescent="0.3">
      <c r="A177" t="s">
        <v>26</v>
      </c>
      <c r="B177" s="1">
        <v>1200000</v>
      </c>
      <c r="C177" s="1">
        <v>0</v>
      </c>
      <c r="D177" s="1">
        <v>0</v>
      </c>
      <c r="E177" s="1">
        <v>1200000</v>
      </c>
      <c r="F177" s="1">
        <v>0</v>
      </c>
      <c r="G177" s="1">
        <v>1200000</v>
      </c>
      <c r="H177" s="1">
        <v>0</v>
      </c>
      <c r="I177" s="1">
        <v>1170000</v>
      </c>
      <c r="J177" s="1">
        <v>30000</v>
      </c>
      <c r="K177" s="1">
        <v>0</v>
      </c>
      <c r="L177" s="1">
        <v>975000</v>
      </c>
      <c r="M177" s="1">
        <v>195000</v>
      </c>
      <c r="N177" s="1">
        <v>81.25</v>
      </c>
      <c r="O177" s="1">
        <v>0</v>
      </c>
      <c r="P177" s="1">
        <v>975000</v>
      </c>
      <c r="Q177" s="1">
        <v>0</v>
      </c>
      <c r="R177" s="1">
        <v>81.25</v>
      </c>
      <c r="S177" s="1">
        <v>0</v>
      </c>
      <c r="T177" s="1">
        <v>975000</v>
      </c>
      <c r="U177" s="1">
        <v>0</v>
      </c>
    </row>
    <row r="178" spans="1:21" x14ac:dyDescent="0.3">
      <c r="A178" t="s">
        <v>112</v>
      </c>
      <c r="B178" s="1">
        <v>500000</v>
      </c>
      <c r="C178" s="1">
        <v>0</v>
      </c>
      <c r="D178" s="1">
        <v>0</v>
      </c>
      <c r="E178" s="1">
        <v>500000</v>
      </c>
      <c r="F178" s="1">
        <v>0</v>
      </c>
      <c r="G178" s="1">
        <v>500000</v>
      </c>
      <c r="H178" s="1">
        <v>0</v>
      </c>
      <c r="I178" s="1">
        <v>455000</v>
      </c>
      <c r="J178" s="1">
        <v>45000</v>
      </c>
      <c r="K178" s="1">
        <v>0</v>
      </c>
      <c r="L178" s="1">
        <v>130000</v>
      </c>
      <c r="M178" s="1">
        <v>325000</v>
      </c>
      <c r="N178" s="1">
        <v>26</v>
      </c>
      <c r="O178" s="1">
        <v>0</v>
      </c>
      <c r="P178" s="1">
        <v>130000</v>
      </c>
      <c r="Q178" s="1">
        <v>0</v>
      </c>
      <c r="R178" s="1">
        <v>26</v>
      </c>
      <c r="S178" s="1">
        <v>0</v>
      </c>
      <c r="T178" s="1">
        <v>130000</v>
      </c>
      <c r="U178" s="1">
        <v>0</v>
      </c>
    </row>
    <row r="179" spans="1:21" x14ac:dyDescent="0.3">
      <c r="A179" t="s">
        <v>26</v>
      </c>
      <c r="B179" s="1">
        <v>500000</v>
      </c>
      <c r="C179" s="1">
        <v>0</v>
      </c>
      <c r="D179" s="1">
        <v>0</v>
      </c>
      <c r="E179" s="1">
        <v>500000</v>
      </c>
      <c r="F179" s="1">
        <v>0</v>
      </c>
      <c r="G179" s="1">
        <v>500000</v>
      </c>
      <c r="H179" s="1">
        <v>0</v>
      </c>
      <c r="I179" s="1">
        <v>455000</v>
      </c>
      <c r="J179" s="1">
        <v>45000</v>
      </c>
      <c r="K179" s="1">
        <v>0</v>
      </c>
      <c r="L179" s="1">
        <v>130000</v>
      </c>
      <c r="M179" s="1">
        <v>325000</v>
      </c>
      <c r="N179" s="1">
        <v>26</v>
      </c>
      <c r="O179" s="1">
        <v>0</v>
      </c>
      <c r="P179" s="1">
        <v>130000</v>
      </c>
      <c r="Q179" s="1">
        <v>0</v>
      </c>
      <c r="R179" s="1">
        <v>26</v>
      </c>
      <c r="S179" s="1">
        <v>0</v>
      </c>
      <c r="T179" s="1">
        <v>130000</v>
      </c>
      <c r="U179" s="1">
        <v>0</v>
      </c>
    </row>
    <row r="180" spans="1:21" x14ac:dyDescent="0.3">
      <c r="A180" t="s">
        <v>113</v>
      </c>
      <c r="B180" s="1">
        <v>6000000</v>
      </c>
      <c r="C180" s="1">
        <v>0</v>
      </c>
      <c r="D180" s="1">
        <v>0</v>
      </c>
      <c r="E180" s="1">
        <v>6000000</v>
      </c>
      <c r="F180" s="1">
        <v>0</v>
      </c>
      <c r="G180" s="1">
        <v>6000000</v>
      </c>
      <c r="H180" s="1">
        <v>0</v>
      </c>
      <c r="I180" s="1">
        <v>0</v>
      </c>
      <c r="J180" s="1">
        <v>6000000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</row>
    <row r="181" spans="1:21" x14ac:dyDescent="0.3">
      <c r="A181" t="s">
        <v>26</v>
      </c>
      <c r="B181" s="1">
        <v>6000000</v>
      </c>
      <c r="C181" s="1">
        <v>0</v>
      </c>
      <c r="D181" s="1">
        <v>0</v>
      </c>
      <c r="E181" s="1">
        <v>6000000</v>
      </c>
      <c r="F181" s="1">
        <v>0</v>
      </c>
      <c r="G181" s="1">
        <v>6000000</v>
      </c>
      <c r="H181" s="1">
        <v>0</v>
      </c>
      <c r="I181" s="1">
        <v>0</v>
      </c>
      <c r="J181" s="1">
        <v>6000000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</row>
    <row r="182" spans="1:21" x14ac:dyDescent="0.3">
      <c r="A182" t="s">
        <v>114</v>
      </c>
      <c r="B182" s="1">
        <v>105000</v>
      </c>
      <c r="C182" s="1">
        <v>0</v>
      </c>
      <c r="D182" s="1">
        <v>0</v>
      </c>
      <c r="E182" s="1">
        <v>105000</v>
      </c>
      <c r="F182" s="1">
        <v>0</v>
      </c>
      <c r="G182" s="1">
        <v>105000</v>
      </c>
      <c r="H182" s="1">
        <v>0</v>
      </c>
      <c r="I182" s="1">
        <v>0</v>
      </c>
      <c r="J182" s="1">
        <v>105000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</row>
    <row r="183" spans="1:21" x14ac:dyDescent="0.3">
      <c r="A183" t="s">
        <v>26</v>
      </c>
      <c r="B183" s="1">
        <v>105000</v>
      </c>
      <c r="C183" s="1">
        <v>0</v>
      </c>
      <c r="D183" s="1">
        <v>0</v>
      </c>
      <c r="E183" s="1">
        <v>105000</v>
      </c>
      <c r="F183" s="1">
        <v>0</v>
      </c>
      <c r="G183" s="1">
        <v>105000</v>
      </c>
      <c r="H183" s="1">
        <v>0</v>
      </c>
      <c r="I183" s="1">
        <v>0</v>
      </c>
      <c r="J183" s="1">
        <v>105000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</row>
    <row r="184" spans="1:21" x14ac:dyDescent="0.3">
      <c r="A184" t="s">
        <v>115</v>
      </c>
      <c r="B184" s="1">
        <v>120000</v>
      </c>
      <c r="C184" s="1">
        <v>0</v>
      </c>
      <c r="D184" s="1">
        <v>0</v>
      </c>
      <c r="E184" s="1">
        <v>120000</v>
      </c>
      <c r="F184" s="1">
        <v>0</v>
      </c>
      <c r="G184" s="1">
        <v>120000</v>
      </c>
      <c r="H184" s="1">
        <v>0</v>
      </c>
      <c r="I184" s="1">
        <v>0</v>
      </c>
      <c r="J184" s="1">
        <v>120000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</row>
    <row r="185" spans="1:21" x14ac:dyDescent="0.3">
      <c r="A185" t="s">
        <v>26</v>
      </c>
      <c r="B185" s="1">
        <v>120000</v>
      </c>
      <c r="C185" s="1">
        <v>0</v>
      </c>
      <c r="D185" s="1">
        <v>0</v>
      </c>
      <c r="E185" s="1">
        <v>120000</v>
      </c>
      <c r="F185" s="1">
        <v>0</v>
      </c>
      <c r="G185" s="1">
        <v>120000</v>
      </c>
      <c r="H185" s="1">
        <v>0</v>
      </c>
      <c r="I185" s="1">
        <v>0</v>
      </c>
      <c r="J185" s="1">
        <v>120000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</row>
    <row r="186" spans="1:21" x14ac:dyDescent="0.3">
      <c r="A186" t="s">
        <v>116</v>
      </c>
      <c r="B186" s="1">
        <v>2000000</v>
      </c>
      <c r="C186" s="1">
        <v>0</v>
      </c>
      <c r="D186" s="1">
        <v>0</v>
      </c>
      <c r="E186" s="1">
        <v>2000000</v>
      </c>
      <c r="F186" s="1">
        <v>0</v>
      </c>
      <c r="G186" s="1">
        <v>2000000</v>
      </c>
      <c r="H186" s="1">
        <v>0</v>
      </c>
      <c r="I186" s="1">
        <v>1950000</v>
      </c>
      <c r="J186" s="1">
        <v>50000</v>
      </c>
      <c r="K186" s="1">
        <v>0</v>
      </c>
      <c r="L186" s="1">
        <v>1105000</v>
      </c>
      <c r="M186" s="1">
        <v>845000</v>
      </c>
      <c r="N186" s="1">
        <v>55.25</v>
      </c>
      <c r="O186" s="1">
        <v>0</v>
      </c>
      <c r="P186" s="1">
        <v>1105000</v>
      </c>
      <c r="Q186" s="1">
        <v>0</v>
      </c>
      <c r="R186" s="1">
        <v>55.25</v>
      </c>
      <c r="S186" s="1">
        <v>0</v>
      </c>
      <c r="T186" s="1">
        <v>1105000</v>
      </c>
      <c r="U186" s="1">
        <v>0</v>
      </c>
    </row>
    <row r="187" spans="1:21" x14ac:dyDescent="0.3">
      <c r="A187" t="s">
        <v>26</v>
      </c>
      <c r="B187" s="1">
        <v>2000000</v>
      </c>
      <c r="C187" s="1">
        <v>0</v>
      </c>
      <c r="D187" s="1">
        <v>0</v>
      </c>
      <c r="E187" s="1">
        <v>2000000</v>
      </c>
      <c r="F187" s="1">
        <v>0</v>
      </c>
      <c r="G187" s="1">
        <v>2000000</v>
      </c>
      <c r="H187" s="1">
        <v>0</v>
      </c>
      <c r="I187" s="1">
        <v>1950000</v>
      </c>
      <c r="J187" s="1">
        <v>50000</v>
      </c>
      <c r="K187" s="1">
        <v>0</v>
      </c>
      <c r="L187" s="1">
        <v>1105000</v>
      </c>
      <c r="M187" s="1">
        <v>845000</v>
      </c>
      <c r="N187" s="1">
        <v>55.25</v>
      </c>
      <c r="O187" s="1">
        <v>0</v>
      </c>
      <c r="P187" s="1">
        <v>1105000</v>
      </c>
      <c r="Q187" s="1">
        <v>0</v>
      </c>
      <c r="R187" s="1">
        <v>55.25</v>
      </c>
      <c r="S187" s="1">
        <v>0</v>
      </c>
      <c r="T187" s="1">
        <v>1105000</v>
      </c>
      <c r="U187" s="1">
        <v>0</v>
      </c>
    </row>
    <row r="188" spans="1:21" x14ac:dyDescent="0.3">
      <c r="A188" t="s">
        <v>117</v>
      </c>
      <c r="B188" s="1">
        <v>1500000</v>
      </c>
      <c r="C188" s="1">
        <v>0</v>
      </c>
      <c r="D188" s="1">
        <v>0</v>
      </c>
      <c r="E188" s="1">
        <v>1500000</v>
      </c>
      <c r="F188" s="1">
        <v>0</v>
      </c>
      <c r="G188" s="1">
        <v>1500000</v>
      </c>
      <c r="H188" s="1">
        <v>0</v>
      </c>
      <c r="I188" s="1">
        <v>1170000</v>
      </c>
      <c r="J188" s="1">
        <v>330000</v>
      </c>
      <c r="K188" s="1">
        <v>0</v>
      </c>
      <c r="L188" s="1">
        <v>1105000</v>
      </c>
      <c r="M188" s="1">
        <v>65000</v>
      </c>
      <c r="N188" s="1">
        <v>73.666700000000006</v>
      </c>
      <c r="O188" s="1">
        <v>0</v>
      </c>
      <c r="P188" s="1">
        <v>1105000</v>
      </c>
      <c r="Q188" s="1">
        <v>0</v>
      </c>
      <c r="R188" s="1">
        <v>73.666700000000006</v>
      </c>
      <c r="S188" s="1">
        <v>0</v>
      </c>
      <c r="T188" s="1">
        <v>1105000</v>
      </c>
      <c r="U188" s="1">
        <v>0</v>
      </c>
    </row>
    <row r="189" spans="1:21" x14ac:dyDescent="0.3">
      <c r="A189" t="s">
        <v>26</v>
      </c>
      <c r="B189" s="1">
        <v>1500000</v>
      </c>
      <c r="C189" s="1">
        <v>0</v>
      </c>
      <c r="D189" s="1">
        <v>0</v>
      </c>
      <c r="E189" s="1">
        <v>1500000</v>
      </c>
      <c r="F189" s="1">
        <v>0</v>
      </c>
      <c r="G189" s="1">
        <v>1500000</v>
      </c>
      <c r="H189" s="1">
        <v>0</v>
      </c>
      <c r="I189" s="1">
        <v>1170000</v>
      </c>
      <c r="J189" s="1">
        <v>330000</v>
      </c>
      <c r="K189" s="1">
        <v>0</v>
      </c>
      <c r="L189" s="1">
        <v>1105000</v>
      </c>
      <c r="M189" s="1">
        <v>65000</v>
      </c>
      <c r="N189" s="1">
        <v>73.666700000000006</v>
      </c>
      <c r="O189" s="1">
        <v>0</v>
      </c>
      <c r="P189" s="1">
        <v>1105000</v>
      </c>
      <c r="Q189" s="1">
        <v>0</v>
      </c>
      <c r="R189" s="1">
        <v>73.666700000000006</v>
      </c>
      <c r="S189" s="1">
        <v>0</v>
      </c>
      <c r="T189" s="1">
        <v>1105000</v>
      </c>
      <c r="U189" s="1">
        <v>0</v>
      </c>
    </row>
    <row r="190" spans="1:21" x14ac:dyDescent="0.3">
      <c r="A190" t="s">
        <v>118</v>
      </c>
      <c r="B190" s="1">
        <v>2000000</v>
      </c>
      <c r="C190" s="1">
        <v>0</v>
      </c>
      <c r="D190" s="1">
        <v>0</v>
      </c>
      <c r="E190" s="1">
        <v>2000000</v>
      </c>
      <c r="F190" s="1">
        <v>0</v>
      </c>
      <c r="G190" s="1">
        <v>2000000</v>
      </c>
      <c r="H190" s="1">
        <v>0</v>
      </c>
      <c r="I190" s="1">
        <v>1950000</v>
      </c>
      <c r="J190" s="1">
        <v>50000</v>
      </c>
      <c r="K190" s="1">
        <v>680000</v>
      </c>
      <c r="L190" s="1">
        <v>1785000</v>
      </c>
      <c r="M190" s="1">
        <v>165000</v>
      </c>
      <c r="N190" s="1">
        <v>89.25</v>
      </c>
      <c r="O190" s="1">
        <v>0</v>
      </c>
      <c r="P190" s="1">
        <v>1105000</v>
      </c>
      <c r="Q190" s="1">
        <v>680000</v>
      </c>
      <c r="R190" s="1">
        <v>55.25</v>
      </c>
      <c r="S190" s="1">
        <v>0</v>
      </c>
      <c r="T190" s="1">
        <v>1105000</v>
      </c>
      <c r="U190" s="1">
        <v>0</v>
      </c>
    </row>
    <row r="191" spans="1:21" x14ac:dyDescent="0.3">
      <c r="A191" t="s">
        <v>26</v>
      </c>
      <c r="B191" s="1">
        <v>2000000</v>
      </c>
      <c r="C191" s="1">
        <v>0</v>
      </c>
      <c r="D191" s="1">
        <v>0</v>
      </c>
      <c r="E191" s="1">
        <v>2000000</v>
      </c>
      <c r="F191" s="1">
        <v>0</v>
      </c>
      <c r="G191" s="1">
        <v>2000000</v>
      </c>
      <c r="H191" s="1">
        <v>0</v>
      </c>
      <c r="I191" s="1">
        <v>1950000</v>
      </c>
      <c r="J191" s="1">
        <v>50000</v>
      </c>
      <c r="K191" s="1">
        <v>680000</v>
      </c>
      <c r="L191" s="1">
        <v>1785000</v>
      </c>
      <c r="M191" s="1">
        <v>165000</v>
      </c>
      <c r="N191" s="1">
        <v>89.25</v>
      </c>
      <c r="O191" s="1">
        <v>0</v>
      </c>
      <c r="P191" s="1">
        <v>1105000</v>
      </c>
      <c r="Q191" s="1">
        <v>680000</v>
      </c>
      <c r="R191" s="1">
        <v>55.25</v>
      </c>
      <c r="S191" s="1">
        <v>0</v>
      </c>
      <c r="T191" s="1">
        <v>1105000</v>
      </c>
      <c r="U191" s="1">
        <v>0</v>
      </c>
    </row>
    <row r="192" spans="1:21" x14ac:dyDescent="0.3">
      <c r="A192" t="s">
        <v>119</v>
      </c>
      <c r="B192" s="1">
        <v>1500000</v>
      </c>
      <c r="C192" s="1">
        <v>0</v>
      </c>
      <c r="D192" s="1">
        <v>0</v>
      </c>
      <c r="E192" s="1">
        <v>1500000</v>
      </c>
      <c r="F192" s="1">
        <v>0</v>
      </c>
      <c r="G192" s="1">
        <v>1500000</v>
      </c>
      <c r="H192" s="1">
        <v>0</v>
      </c>
      <c r="I192" s="1">
        <v>1040000</v>
      </c>
      <c r="J192" s="1">
        <v>460000</v>
      </c>
      <c r="K192" s="1">
        <v>0</v>
      </c>
      <c r="L192" s="1">
        <v>520000</v>
      </c>
      <c r="M192" s="1">
        <v>520000</v>
      </c>
      <c r="N192" s="1">
        <v>34.666699999999999</v>
      </c>
      <c r="O192" s="1">
        <v>0</v>
      </c>
      <c r="P192" s="1">
        <v>520000</v>
      </c>
      <c r="Q192" s="1">
        <v>0</v>
      </c>
      <c r="R192" s="1">
        <v>34.666699999999999</v>
      </c>
      <c r="S192" s="1">
        <v>0</v>
      </c>
      <c r="T192" s="1">
        <v>520000</v>
      </c>
      <c r="U192" s="1">
        <v>0</v>
      </c>
    </row>
    <row r="193" spans="1:21" x14ac:dyDescent="0.3">
      <c r="A193" t="s">
        <v>26</v>
      </c>
      <c r="B193" s="1">
        <v>1500000</v>
      </c>
      <c r="C193" s="1">
        <v>0</v>
      </c>
      <c r="D193" s="1">
        <v>0</v>
      </c>
      <c r="E193" s="1">
        <v>1500000</v>
      </c>
      <c r="F193" s="1">
        <v>0</v>
      </c>
      <c r="G193" s="1">
        <v>1500000</v>
      </c>
      <c r="H193" s="1">
        <v>0</v>
      </c>
      <c r="I193" s="1">
        <v>1040000</v>
      </c>
      <c r="J193" s="1">
        <v>460000</v>
      </c>
      <c r="K193" s="1">
        <v>0</v>
      </c>
      <c r="L193" s="1">
        <v>520000</v>
      </c>
      <c r="M193" s="1">
        <v>520000</v>
      </c>
      <c r="N193" s="1">
        <v>34.666699999999999</v>
      </c>
      <c r="O193" s="1">
        <v>0</v>
      </c>
      <c r="P193" s="1">
        <v>520000</v>
      </c>
      <c r="Q193" s="1">
        <v>0</v>
      </c>
      <c r="R193" s="1">
        <v>34.666699999999999</v>
      </c>
      <c r="S193" s="1">
        <v>0</v>
      </c>
      <c r="T193" s="1">
        <v>520000</v>
      </c>
      <c r="U193" s="1">
        <v>0</v>
      </c>
    </row>
    <row r="194" spans="1:21" x14ac:dyDescent="0.3">
      <c r="A194" t="s">
        <v>120</v>
      </c>
      <c r="B194" s="1">
        <v>400000000</v>
      </c>
      <c r="C194" s="1">
        <v>0</v>
      </c>
      <c r="D194" s="1">
        <v>-300000000</v>
      </c>
      <c r="E194" s="1">
        <v>100000000</v>
      </c>
      <c r="F194" s="1">
        <v>0</v>
      </c>
      <c r="G194" s="1">
        <v>100000000</v>
      </c>
      <c r="H194" s="1">
        <v>0</v>
      </c>
      <c r="I194" s="1">
        <v>4680000</v>
      </c>
      <c r="J194" s="1">
        <v>95320000</v>
      </c>
      <c r="K194" s="1">
        <v>0</v>
      </c>
      <c r="L194" s="1">
        <v>2247220</v>
      </c>
      <c r="M194" s="1">
        <v>2432780</v>
      </c>
      <c r="N194" s="1">
        <v>2.2471999999999999</v>
      </c>
      <c r="O194" s="1">
        <v>0</v>
      </c>
      <c r="P194" s="1">
        <v>2247220</v>
      </c>
      <c r="Q194" s="1">
        <v>0</v>
      </c>
      <c r="R194" s="1">
        <v>2.2471999999999999</v>
      </c>
      <c r="S194" s="1">
        <v>0</v>
      </c>
      <c r="T194" s="1">
        <v>2247220</v>
      </c>
      <c r="U194" s="1">
        <v>0</v>
      </c>
    </row>
    <row r="195" spans="1:21" x14ac:dyDescent="0.3">
      <c r="A195" t="s">
        <v>26</v>
      </c>
      <c r="B195" s="1">
        <v>400000000</v>
      </c>
      <c r="C195" s="1">
        <v>0</v>
      </c>
      <c r="D195" s="1">
        <v>-300000000</v>
      </c>
      <c r="E195" s="1">
        <v>100000000</v>
      </c>
      <c r="F195" s="1">
        <v>0</v>
      </c>
      <c r="G195" s="1">
        <v>100000000</v>
      </c>
      <c r="H195" s="1">
        <v>0</v>
      </c>
      <c r="I195" s="1">
        <v>4680000</v>
      </c>
      <c r="J195" s="1">
        <v>95320000</v>
      </c>
      <c r="K195" s="1">
        <v>0</v>
      </c>
      <c r="L195" s="1">
        <v>2247220</v>
      </c>
      <c r="M195" s="1">
        <v>2432780</v>
      </c>
      <c r="N195" s="1">
        <v>2.2471999999999999</v>
      </c>
      <c r="O195" s="1">
        <v>0</v>
      </c>
      <c r="P195" s="1">
        <v>2247220</v>
      </c>
      <c r="Q195" s="1">
        <v>0</v>
      </c>
      <c r="R195" s="1">
        <v>2.2471999999999999</v>
      </c>
      <c r="S195" s="1">
        <v>0</v>
      </c>
      <c r="T195" s="1">
        <v>2247220</v>
      </c>
      <c r="U195" s="1">
        <v>0</v>
      </c>
    </row>
    <row r="196" spans="1:21" x14ac:dyDescent="0.3">
      <c r="A196" t="s">
        <v>121</v>
      </c>
      <c r="B196" s="1">
        <v>4000000</v>
      </c>
      <c r="C196" s="1">
        <v>0</v>
      </c>
      <c r="D196" s="1">
        <v>0</v>
      </c>
      <c r="E196" s="1">
        <v>4000000</v>
      </c>
      <c r="F196" s="1">
        <v>0</v>
      </c>
      <c r="G196" s="1">
        <v>4000000</v>
      </c>
      <c r="H196" s="1">
        <v>0</v>
      </c>
      <c r="I196" s="1">
        <v>1300000</v>
      </c>
      <c r="J196" s="1">
        <v>2700000</v>
      </c>
      <c r="K196" s="1">
        <v>0</v>
      </c>
      <c r="L196" s="1">
        <v>650000</v>
      </c>
      <c r="M196" s="1">
        <v>650000</v>
      </c>
      <c r="N196" s="1">
        <v>16.25</v>
      </c>
      <c r="O196" s="1">
        <v>0</v>
      </c>
      <c r="P196" s="1">
        <v>650000</v>
      </c>
      <c r="Q196" s="1">
        <v>0</v>
      </c>
      <c r="R196" s="1">
        <v>16.25</v>
      </c>
      <c r="S196" s="1">
        <v>0</v>
      </c>
      <c r="T196" s="1">
        <v>650000</v>
      </c>
      <c r="U196" s="1">
        <v>0</v>
      </c>
    </row>
    <row r="197" spans="1:21" x14ac:dyDescent="0.3">
      <c r="A197" t="s">
        <v>26</v>
      </c>
      <c r="B197" s="1">
        <v>4000000</v>
      </c>
      <c r="C197" s="1">
        <v>0</v>
      </c>
      <c r="D197" s="1">
        <v>0</v>
      </c>
      <c r="E197" s="1">
        <v>4000000</v>
      </c>
      <c r="F197" s="1">
        <v>0</v>
      </c>
      <c r="G197" s="1">
        <v>4000000</v>
      </c>
      <c r="H197" s="1">
        <v>0</v>
      </c>
      <c r="I197" s="1">
        <v>1300000</v>
      </c>
      <c r="J197" s="1">
        <v>2700000</v>
      </c>
      <c r="K197" s="1">
        <v>0</v>
      </c>
      <c r="L197" s="1">
        <v>650000</v>
      </c>
      <c r="M197" s="1">
        <v>650000</v>
      </c>
      <c r="N197" s="1">
        <v>16.25</v>
      </c>
      <c r="O197" s="1">
        <v>0</v>
      </c>
      <c r="P197" s="1">
        <v>650000</v>
      </c>
      <c r="Q197" s="1">
        <v>0</v>
      </c>
      <c r="R197" s="1">
        <v>16.25</v>
      </c>
      <c r="S197" s="1">
        <v>0</v>
      </c>
      <c r="T197" s="1">
        <v>650000</v>
      </c>
      <c r="U197" s="1">
        <v>0</v>
      </c>
    </row>
    <row r="198" spans="1:21" x14ac:dyDescent="0.3">
      <c r="A198" t="s">
        <v>122</v>
      </c>
      <c r="B198" s="1">
        <v>70000000</v>
      </c>
      <c r="C198" s="1">
        <v>0</v>
      </c>
      <c r="D198" s="1">
        <v>0</v>
      </c>
      <c r="E198" s="1">
        <v>70000000</v>
      </c>
      <c r="F198" s="1">
        <v>0</v>
      </c>
      <c r="G198" s="1">
        <v>70000000</v>
      </c>
      <c r="H198" s="1">
        <v>0</v>
      </c>
      <c r="I198" s="1">
        <v>0</v>
      </c>
      <c r="J198" s="1">
        <v>70000000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</row>
    <row r="199" spans="1:21" x14ac:dyDescent="0.3">
      <c r="A199" t="s">
        <v>26</v>
      </c>
      <c r="B199" s="1">
        <v>70000000</v>
      </c>
      <c r="C199" s="1">
        <v>0</v>
      </c>
      <c r="D199" s="1">
        <v>0</v>
      </c>
      <c r="E199" s="1">
        <v>70000000</v>
      </c>
      <c r="F199" s="1">
        <v>0</v>
      </c>
      <c r="G199" s="1">
        <v>70000000</v>
      </c>
      <c r="H199" s="1">
        <v>0</v>
      </c>
      <c r="I199" s="1">
        <v>0</v>
      </c>
      <c r="J199" s="1">
        <v>70000000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</row>
    <row r="200" spans="1:21" x14ac:dyDescent="0.3">
      <c r="A200" t="s">
        <v>123</v>
      </c>
      <c r="B200" s="1">
        <v>2500000</v>
      </c>
      <c r="C200" s="1">
        <v>0</v>
      </c>
      <c r="D200" s="1">
        <v>0</v>
      </c>
      <c r="E200" s="1">
        <v>2500000</v>
      </c>
      <c r="F200" s="1">
        <v>0</v>
      </c>
      <c r="G200" s="1">
        <v>2500000</v>
      </c>
      <c r="H200" s="1">
        <v>0</v>
      </c>
      <c r="I200" s="1">
        <v>1000000</v>
      </c>
      <c r="J200" s="1">
        <v>1500000</v>
      </c>
      <c r="K200" s="1">
        <v>0</v>
      </c>
      <c r="L200" s="1">
        <v>0</v>
      </c>
      <c r="M200" s="1">
        <v>1000000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</row>
    <row r="201" spans="1:21" x14ac:dyDescent="0.3">
      <c r="A201" t="s">
        <v>26</v>
      </c>
      <c r="B201" s="1">
        <v>2500000</v>
      </c>
      <c r="C201" s="1">
        <v>0</v>
      </c>
      <c r="D201" s="1">
        <v>0</v>
      </c>
      <c r="E201" s="1">
        <v>2500000</v>
      </c>
      <c r="F201" s="1">
        <v>0</v>
      </c>
      <c r="G201" s="1">
        <v>2500000</v>
      </c>
      <c r="H201" s="1">
        <v>0</v>
      </c>
      <c r="I201" s="1">
        <v>1000000</v>
      </c>
      <c r="J201" s="1">
        <v>1500000</v>
      </c>
      <c r="K201" s="1">
        <v>0</v>
      </c>
      <c r="L201" s="1">
        <v>0</v>
      </c>
      <c r="M201" s="1">
        <v>1000000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</row>
    <row r="202" spans="1:21" x14ac:dyDescent="0.3">
      <c r="A202" t="s">
        <v>124</v>
      </c>
      <c r="B202" s="1">
        <v>9000000</v>
      </c>
      <c r="C202" s="1">
        <v>0</v>
      </c>
      <c r="D202" s="1">
        <v>0</v>
      </c>
      <c r="E202" s="1">
        <v>9000000</v>
      </c>
      <c r="F202" s="1">
        <v>0</v>
      </c>
      <c r="G202" s="1">
        <v>9000000</v>
      </c>
      <c r="H202" s="1">
        <v>0</v>
      </c>
      <c r="I202" s="1">
        <v>8625000</v>
      </c>
      <c r="J202" s="1">
        <v>375000</v>
      </c>
      <c r="K202" s="1">
        <v>0</v>
      </c>
      <c r="L202" s="1">
        <v>8625000</v>
      </c>
      <c r="M202" s="1">
        <v>0</v>
      </c>
      <c r="N202" s="1">
        <v>95.833299999999994</v>
      </c>
      <c r="O202" s="1">
        <v>0</v>
      </c>
      <c r="P202" s="1">
        <v>8625000</v>
      </c>
      <c r="Q202" s="1">
        <v>0</v>
      </c>
      <c r="R202" s="1">
        <v>95.833299999999994</v>
      </c>
      <c r="S202" s="1">
        <v>0</v>
      </c>
      <c r="T202" s="1">
        <v>8625000</v>
      </c>
      <c r="U202" s="1">
        <v>0</v>
      </c>
    </row>
    <row r="203" spans="1:21" x14ac:dyDescent="0.3">
      <c r="A203" t="s">
        <v>26</v>
      </c>
      <c r="B203" s="1">
        <v>9000000</v>
      </c>
      <c r="C203" s="1">
        <v>0</v>
      </c>
      <c r="D203" s="1">
        <v>0</v>
      </c>
      <c r="E203" s="1">
        <v>9000000</v>
      </c>
      <c r="F203" s="1">
        <v>0</v>
      </c>
      <c r="G203" s="1">
        <v>9000000</v>
      </c>
      <c r="H203" s="1">
        <v>0</v>
      </c>
      <c r="I203" s="1">
        <v>8625000</v>
      </c>
      <c r="J203" s="1">
        <v>375000</v>
      </c>
      <c r="K203" s="1">
        <v>0</v>
      </c>
      <c r="L203" s="1">
        <v>8625000</v>
      </c>
      <c r="M203" s="1">
        <v>0</v>
      </c>
      <c r="N203" s="1">
        <v>95.833299999999994</v>
      </c>
      <c r="O203" s="1">
        <v>0</v>
      </c>
      <c r="P203" s="1">
        <v>8625000</v>
      </c>
      <c r="Q203" s="1">
        <v>0</v>
      </c>
      <c r="R203" s="1">
        <v>95.833299999999994</v>
      </c>
      <c r="S203" s="1">
        <v>0</v>
      </c>
      <c r="T203" s="1">
        <v>8625000</v>
      </c>
      <c r="U203" s="1">
        <v>0</v>
      </c>
    </row>
    <row r="204" spans="1:21" x14ac:dyDescent="0.3">
      <c r="A204" t="s">
        <v>125</v>
      </c>
      <c r="B204" s="1">
        <v>30527000</v>
      </c>
      <c r="C204" s="1">
        <v>0</v>
      </c>
      <c r="D204" s="1">
        <v>0</v>
      </c>
      <c r="E204" s="1">
        <v>30527000</v>
      </c>
      <c r="F204" s="1">
        <v>0</v>
      </c>
      <c r="G204" s="1">
        <v>30527000</v>
      </c>
      <c r="H204" s="1">
        <v>0</v>
      </c>
      <c r="I204" s="1">
        <v>0</v>
      </c>
      <c r="J204" s="1">
        <v>30527000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</row>
    <row r="205" spans="1:21" x14ac:dyDescent="0.3">
      <c r="A205" t="s">
        <v>26</v>
      </c>
      <c r="B205" s="1">
        <v>30527000</v>
      </c>
      <c r="C205" s="1">
        <v>0</v>
      </c>
      <c r="D205" s="1">
        <v>0</v>
      </c>
      <c r="E205" s="1">
        <v>30527000</v>
      </c>
      <c r="F205" s="1">
        <v>0</v>
      </c>
      <c r="G205" s="1">
        <v>30527000</v>
      </c>
      <c r="H205" s="1">
        <v>0</v>
      </c>
      <c r="I205" s="1">
        <v>0</v>
      </c>
      <c r="J205" s="1">
        <v>30527000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</row>
    <row r="206" spans="1:21" x14ac:dyDescent="0.3">
      <c r="A206" t="s">
        <v>126</v>
      </c>
      <c r="B206" s="1">
        <v>200000000</v>
      </c>
      <c r="C206" s="1">
        <v>0</v>
      </c>
      <c r="D206" s="1">
        <v>0</v>
      </c>
      <c r="E206" s="1">
        <v>200000000</v>
      </c>
      <c r="F206" s="1">
        <v>0</v>
      </c>
      <c r="G206" s="1">
        <v>200000000</v>
      </c>
      <c r="H206" s="1">
        <v>0</v>
      </c>
      <c r="I206" s="1">
        <v>0</v>
      </c>
      <c r="J206" s="1">
        <v>200000000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</row>
    <row r="207" spans="1:21" x14ac:dyDescent="0.3">
      <c r="A207" t="s">
        <v>26</v>
      </c>
      <c r="B207" s="1">
        <v>200000000</v>
      </c>
      <c r="C207" s="1">
        <v>0</v>
      </c>
      <c r="D207" s="1">
        <v>0</v>
      </c>
      <c r="E207" s="1">
        <v>200000000</v>
      </c>
      <c r="F207" s="1">
        <v>0</v>
      </c>
      <c r="G207" s="1">
        <v>200000000</v>
      </c>
      <c r="H207" s="1">
        <v>0</v>
      </c>
      <c r="I207" s="1">
        <v>0</v>
      </c>
      <c r="J207" s="1">
        <v>200000000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</row>
    <row r="208" spans="1:21" x14ac:dyDescent="0.3">
      <c r="A208" t="s">
        <v>127</v>
      </c>
      <c r="B208" s="1">
        <v>1000000000</v>
      </c>
      <c r="C208" s="1">
        <v>0</v>
      </c>
      <c r="D208" s="1">
        <v>0</v>
      </c>
      <c r="E208" s="1">
        <v>1000000000</v>
      </c>
      <c r="F208" s="1">
        <v>0</v>
      </c>
      <c r="G208" s="1">
        <v>1000000000</v>
      </c>
      <c r="H208" s="1">
        <v>0</v>
      </c>
      <c r="I208" s="1">
        <v>265421909</v>
      </c>
      <c r="J208" s="1">
        <v>734578091</v>
      </c>
      <c r="K208" s="1">
        <v>0</v>
      </c>
      <c r="L208" s="1">
        <v>265421909</v>
      </c>
      <c r="M208" s="1">
        <v>0</v>
      </c>
      <c r="N208" s="1">
        <v>26.542200000000001</v>
      </c>
      <c r="O208" s="1">
        <v>249513396</v>
      </c>
      <c r="P208" s="1">
        <v>249513396</v>
      </c>
      <c r="Q208" s="1">
        <v>15908513</v>
      </c>
      <c r="R208" s="1">
        <v>24.9513</v>
      </c>
      <c r="S208" s="1">
        <v>249513396</v>
      </c>
      <c r="T208" s="1">
        <v>249513396</v>
      </c>
      <c r="U208" s="1">
        <v>0</v>
      </c>
    </row>
    <row r="209" spans="1:21" x14ac:dyDescent="0.3">
      <c r="A209" t="s">
        <v>26</v>
      </c>
      <c r="B209" s="1">
        <v>1000000000</v>
      </c>
      <c r="C209" s="1">
        <v>0</v>
      </c>
      <c r="D209" s="1">
        <v>0</v>
      </c>
      <c r="E209" s="1">
        <v>1000000000</v>
      </c>
      <c r="F209" s="1">
        <v>0</v>
      </c>
      <c r="G209" s="1">
        <v>1000000000</v>
      </c>
      <c r="H209" s="1">
        <v>0</v>
      </c>
      <c r="I209" s="1">
        <v>265421909</v>
      </c>
      <c r="J209" s="1">
        <v>734578091</v>
      </c>
      <c r="K209" s="1">
        <v>0</v>
      </c>
      <c r="L209" s="1">
        <v>265421909</v>
      </c>
      <c r="M209" s="1">
        <v>0</v>
      </c>
      <c r="N209" s="1">
        <v>26.542200000000001</v>
      </c>
      <c r="O209" s="1">
        <v>249513396</v>
      </c>
      <c r="P209" s="1">
        <v>249513396</v>
      </c>
      <c r="Q209" s="1">
        <v>15908513</v>
      </c>
      <c r="R209" s="1">
        <v>24.9513</v>
      </c>
      <c r="S209" s="1">
        <v>249513396</v>
      </c>
      <c r="T209" s="1">
        <v>249513396</v>
      </c>
      <c r="U209" s="1">
        <v>0</v>
      </c>
    </row>
    <row r="210" spans="1:21" x14ac:dyDescent="0.3">
      <c r="A210" t="s">
        <v>128</v>
      </c>
      <c r="B210" s="1">
        <v>201563000</v>
      </c>
      <c r="C210" s="1">
        <v>0</v>
      </c>
      <c r="D210" s="1">
        <v>0</v>
      </c>
      <c r="E210" s="1">
        <v>201563000</v>
      </c>
      <c r="F210" s="1">
        <v>0</v>
      </c>
      <c r="G210" s="1">
        <v>201563000</v>
      </c>
      <c r="H210" s="1">
        <v>0</v>
      </c>
      <c r="I210" s="1">
        <v>0</v>
      </c>
      <c r="J210" s="1">
        <v>201563000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</row>
    <row r="211" spans="1:21" x14ac:dyDescent="0.3">
      <c r="A211" t="s">
        <v>26</v>
      </c>
      <c r="B211" s="1">
        <v>201563000</v>
      </c>
      <c r="C211" s="1">
        <v>0</v>
      </c>
      <c r="D211" s="1">
        <v>0</v>
      </c>
      <c r="E211" s="1">
        <v>201563000</v>
      </c>
      <c r="F211" s="1">
        <v>0</v>
      </c>
      <c r="G211" s="1">
        <v>201563000</v>
      </c>
      <c r="H211" s="1">
        <v>0</v>
      </c>
      <c r="I211" s="1">
        <v>0</v>
      </c>
      <c r="J211" s="1">
        <v>201563000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</row>
    <row r="212" spans="1:21" x14ac:dyDescent="0.3">
      <c r="A212" t="s">
        <v>129</v>
      </c>
      <c r="B212" s="1">
        <v>250000</v>
      </c>
      <c r="C212" s="1">
        <v>0</v>
      </c>
      <c r="D212" s="1">
        <v>1560015</v>
      </c>
      <c r="E212" s="1">
        <v>1810015</v>
      </c>
      <c r="F212" s="1">
        <v>0</v>
      </c>
      <c r="G212" s="1">
        <v>1810015</v>
      </c>
      <c r="H212" s="1">
        <v>16864</v>
      </c>
      <c r="I212" s="1">
        <v>1644335</v>
      </c>
      <c r="J212" s="1">
        <v>165680</v>
      </c>
      <c r="K212" s="1">
        <v>16864</v>
      </c>
      <c r="L212" s="1">
        <v>1644335</v>
      </c>
      <c r="M212" s="1">
        <v>0</v>
      </c>
      <c r="N212" s="1">
        <v>90.846500000000006</v>
      </c>
      <c r="O212" s="1">
        <v>1580243</v>
      </c>
      <c r="P212" s="1">
        <v>1644335</v>
      </c>
      <c r="Q212" s="1">
        <v>0</v>
      </c>
      <c r="R212" s="1">
        <v>90.846500000000006</v>
      </c>
      <c r="S212" s="1">
        <v>1580243</v>
      </c>
      <c r="T212" s="1">
        <v>1644335</v>
      </c>
      <c r="U212" s="1">
        <v>0</v>
      </c>
    </row>
    <row r="213" spans="1:21" x14ac:dyDescent="0.3">
      <c r="A213" t="s">
        <v>26</v>
      </c>
      <c r="B213" s="1">
        <v>250000</v>
      </c>
      <c r="C213" s="1">
        <v>0</v>
      </c>
      <c r="D213" s="1">
        <v>1560015</v>
      </c>
      <c r="E213" s="1">
        <v>1810015</v>
      </c>
      <c r="F213" s="1">
        <v>0</v>
      </c>
      <c r="G213" s="1">
        <v>1810015</v>
      </c>
      <c r="H213" s="1">
        <v>16864</v>
      </c>
      <c r="I213" s="1">
        <v>1644335</v>
      </c>
      <c r="J213" s="1">
        <v>165680</v>
      </c>
      <c r="K213" s="1">
        <v>16864</v>
      </c>
      <c r="L213" s="1">
        <v>1644335</v>
      </c>
      <c r="M213" s="1">
        <v>0</v>
      </c>
      <c r="N213" s="1">
        <v>90.846500000000006</v>
      </c>
      <c r="O213" s="1">
        <v>1580243</v>
      </c>
      <c r="P213" s="1">
        <v>1644335</v>
      </c>
      <c r="Q213" s="1">
        <v>0</v>
      </c>
      <c r="R213" s="1">
        <v>90.846500000000006</v>
      </c>
      <c r="S213" s="1">
        <v>1580243</v>
      </c>
      <c r="T213" s="1">
        <v>1644335</v>
      </c>
      <c r="U213" s="1">
        <v>0</v>
      </c>
    </row>
    <row r="214" spans="1:21" x14ac:dyDescent="0.3">
      <c r="A214" t="s">
        <v>130</v>
      </c>
      <c r="B214" s="1">
        <v>400000000</v>
      </c>
      <c r="C214" s="1">
        <v>0</v>
      </c>
      <c r="D214" s="1">
        <v>0</v>
      </c>
      <c r="E214" s="1">
        <v>400000000</v>
      </c>
      <c r="F214" s="1">
        <v>0</v>
      </c>
      <c r="G214" s="1">
        <v>400000000</v>
      </c>
      <c r="H214" s="1">
        <v>0</v>
      </c>
      <c r="I214" s="1">
        <v>0</v>
      </c>
      <c r="J214" s="1">
        <v>400000000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</row>
    <row r="215" spans="1:21" x14ac:dyDescent="0.3">
      <c r="A215" t="s">
        <v>26</v>
      </c>
      <c r="B215" s="1">
        <v>400000000</v>
      </c>
      <c r="C215" s="1">
        <v>0</v>
      </c>
      <c r="D215" s="1">
        <v>0</v>
      </c>
      <c r="E215" s="1">
        <v>400000000</v>
      </c>
      <c r="F215" s="1">
        <v>0</v>
      </c>
      <c r="G215" s="1">
        <v>400000000</v>
      </c>
      <c r="H215" s="1">
        <v>0</v>
      </c>
      <c r="I215" s="1">
        <v>0</v>
      </c>
      <c r="J215" s="1">
        <v>400000000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</row>
    <row r="216" spans="1:21" x14ac:dyDescent="0.3">
      <c r="A216" t="s">
        <v>131</v>
      </c>
      <c r="B216" s="1">
        <v>20000000</v>
      </c>
      <c r="C216" s="1">
        <v>0</v>
      </c>
      <c r="D216" s="1">
        <v>0</v>
      </c>
      <c r="E216" s="1">
        <v>20000000</v>
      </c>
      <c r="F216" s="1">
        <v>0</v>
      </c>
      <c r="G216" s="1">
        <v>20000000</v>
      </c>
      <c r="H216" s="1">
        <v>0</v>
      </c>
      <c r="I216" s="1">
        <v>5200000</v>
      </c>
      <c r="J216" s="1">
        <v>14800000</v>
      </c>
      <c r="K216" s="1">
        <v>0</v>
      </c>
      <c r="L216" s="1">
        <v>5200000</v>
      </c>
      <c r="M216" s="1">
        <v>0</v>
      </c>
      <c r="N216" s="1">
        <v>26</v>
      </c>
      <c r="O216" s="1">
        <v>873785</v>
      </c>
      <c r="P216" s="1">
        <v>5200000</v>
      </c>
      <c r="Q216" s="1">
        <v>0</v>
      </c>
      <c r="R216" s="1">
        <v>26</v>
      </c>
      <c r="S216" s="1">
        <v>873785</v>
      </c>
      <c r="T216" s="1">
        <v>5200000</v>
      </c>
      <c r="U216" s="1">
        <v>0</v>
      </c>
    </row>
    <row r="217" spans="1:21" x14ac:dyDescent="0.3">
      <c r="A217" t="s">
        <v>26</v>
      </c>
      <c r="B217" s="1">
        <v>20000000</v>
      </c>
      <c r="C217" s="1">
        <v>0</v>
      </c>
      <c r="D217" s="1">
        <v>0</v>
      </c>
      <c r="E217" s="1">
        <v>20000000</v>
      </c>
      <c r="F217" s="1">
        <v>0</v>
      </c>
      <c r="G217" s="1">
        <v>20000000</v>
      </c>
      <c r="H217" s="1">
        <v>0</v>
      </c>
      <c r="I217" s="1">
        <v>5200000</v>
      </c>
      <c r="J217" s="1">
        <v>14800000</v>
      </c>
      <c r="K217" s="1">
        <v>0</v>
      </c>
      <c r="L217" s="1">
        <v>5200000</v>
      </c>
      <c r="M217" s="1">
        <v>0</v>
      </c>
      <c r="N217" s="1">
        <v>26</v>
      </c>
      <c r="O217" s="1">
        <v>873785</v>
      </c>
      <c r="P217" s="1">
        <v>5200000</v>
      </c>
      <c r="Q217" s="1">
        <v>0</v>
      </c>
      <c r="R217" s="1">
        <v>26</v>
      </c>
      <c r="S217" s="1">
        <v>873785</v>
      </c>
      <c r="T217" s="1">
        <v>5200000</v>
      </c>
      <c r="U217" s="1">
        <v>0</v>
      </c>
    </row>
    <row r="218" spans="1:21" x14ac:dyDescent="0.3">
      <c r="A218" t="s">
        <v>132</v>
      </c>
      <c r="B218" s="1">
        <v>1100000000</v>
      </c>
      <c r="C218" s="1">
        <v>0</v>
      </c>
      <c r="D218" s="1">
        <v>0</v>
      </c>
      <c r="E218" s="1">
        <v>1100000000</v>
      </c>
      <c r="F218" s="1">
        <v>0</v>
      </c>
      <c r="G218" s="1">
        <v>1100000000</v>
      </c>
      <c r="H218" s="1">
        <v>0</v>
      </c>
      <c r="I218" s="1">
        <v>0</v>
      </c>
      <c r="J218" s="1">
        <v>1100000000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</row>
    <row r="219" spans="1:21" x14ac:dyDescent="0.3">
      <c r="A219" t="s">
        <v>26</v>
      </c>
      <c r="B219" s="1">
        <v>1100000000</v>
      </c>
      <c r="C219" s="1">
        <v>0</v>
      </c>
      <c r="D219" s="1">
        <v>0</v>
      </c>
      <c r="E219" s="1">
        <v>1100000000</v>
      </c>
      <c r="F219" s="1">
        <v>0</v>
      </c>
      <c r="G219" s="1">
        <v>1100000000</v>
      </c>
      <c r="H219" s="1">
        <v>0</v>
      </c>
      <c r="I219" s="1">
        <v>0</v>
      </c>
      <c r="J219" s="1">
        <v>1100000000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</row>
    <row r="220" spans="1:21" x14ac:dyDescent="0.3">
      <c r="A220" t="s">
        <v>133</v>
      </c>
      <c r="B220" s="1">
        <v>1100000000</v>
      </c>
      <c r="C220" s="1">
        <v>0</v>
      </c>
      <c r="D220" s="1">
        <v>0</v>
      </c>
      <c r="E220" s="1">
        <v>1100000000</v>
      </c>
      <c r="F220" s="1">
        <v>0</v>
      </c>
      <c r="G220" s="1">
        <v>1100000000</v>
      </c>
      <c r="H220" s="1">
        <v>43750000</v>
      </c>
      <c r="I220" s="1">
        <v>367595000</v>
      </c>
      <c r="J220" s="1">
        <v>732405000</v>
      </c>
      <c r="K220" s="1">
        <v>0</v>
      </c>
      <c r="L220" s="1">
        <v>284845000</v>
      </c>
      <c r="M220" s="1">
        <v>82750000</v>
      </c>
      <c r="N220" s="1">
        <v>25.895</v>
      </c>
      <c r="O220" s="1">
        <v>27530000</v>
      </c>
      <c r="P220" s="1">
        <v>69350000</v>
      </c>
      <c r="Q220" s="1">
        <v>215495000</v>
      </c>
      <c r="R220" s="1">
        <v>6.3045</v>
      </c>
      <c r="S220" s="1">
        <v>27530000</v>
      </c>
      <c r="T220" s="1">
        <v>69350000</v>
      </c>
      <c r="U220" s="1">
        <v>0</v>
      </c>
    </row>
    <row r="221" spans="1:21" x14ac:dyDescent="0.3">
      <c r="A221" t="s">
        <v>26</v>
      </c>
      <c r="B221" s="1">
        <v>1100000000</v>
      </c>
      <c r="C221" s="1">
        <v>-43750000</v>
      </c>
      <c r="D221" s="1">
        <v>-43750000</v>
      </c>
      <c r="E221" s="1">
        <v>1056250000</v>
      </c>
      <c r="F221" s="1">
        <v>0</v>
      </c>
      <c r="G221" s="1">
        <v>1056250000</v>
      </c>
      <c r="H221" s="1">
        <v>0</v>
      </c>
      <c r="I221" s="1">
        <v>323845000</v>
      </c>
      <c r="J221" s="1">
        <v>732405000</v>
      </c>
      <c r="K221" s="1">
        <v>0</v>
      </c>
      <c r="L221" s="1">
        <v>284845000</v>
      </c>
      <c r="M221" s="1">
        <v>39000000</v>
      </c>
      <c r="N221" s="1">
        <v>26.967600000000001</v>
      </c>
      <c r="O221" s="1">
        <v>27530000</v>
      </c>
      <c r="P221" s="1">
        <v>69350000</v>
      </c>
      <c r="Q221" s="1">
        <v>215495000</v>
      </c>
      <c r="R221" s="1">
        <v>6.5656999999999996</v>
      </c>
      <c r="S221" s="1">
        <v>27530000</v>
      </c>
      <c r="T221" s="1">
        <v>69350000</v>
      </c>
      <c r="U221" s="1">
        <v>0</v>
      </c>
    </row>
    <row r="222" spans="1:21" x14ac:dyDescent="0.3">
      <c r="A222" t="s">
        <v>134</v>
      </c>
      <c r="B222" s="1">
        <v>0</v>
      </c>
      <c r="C222" s="1">
        <v>43750000</v>
      </c>
      <c r="D222" s="1">
        <v>43750000</v>
      </c>
      <c r="E222" s="1">
        <v>43750000</v>
      </c>
      <c r="F222" s="1">
        <v>0</v>
      </c>
      <c r="G222" s="1">
        <v>43750000</v>
      </c>
      <c r="H222" s="1">
        <v>43750000</v>
      </c>
      <c r="I222" s="1">
        <v>43750000</v>
      </c>
      <c r="J222" s="1">
        <v>0</v>
      </c>
      <c r="K222" s="1">
        <v>0</v>
      </c>
      <c r="L222" s="1">
        <v>0</v>
      </c>
      <c r="M222" s="1">
        <v>43750000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</row>
    <row r="223" spans="1:21" x14ac:dyDescent="0.3">
      <c r="A223" t="s">
        <v>135</v>
      </c>
      <c r="B223" s="1">
        <v>10000000</v>
      </c>
      <c r="C223" s="1">
        <v>0</v>
      </c>
      <c r="D223" s="1">
        <v>-1000000</v>
      </c>
      <c r="E223" s="1">
        <v>9000000</v>
      </c>
      <c r="F223" s="1">
        <v>0</v>
      </c>
      <c r="G223" s="1">
        <v>9000000</v>
      </c>
      <c r="H223" s="1">
        <v>0</v>
      </c>
      <c r="I223" s="1">
        <v>4200000</v>
      </c>
      <c r="J223" s="1">
        <v>4800000</v>
      </c>
      <c r="K223" s="1">
        <v>0</v>
      </c>
      <c r="L223" s="1">
        <v>650000</v>
      </c>
      <c r="M223" s="1">
        <v>3550000</v>
      </c>
      <c r="N223" s="1">
        <v>7.2222</v>
      </c>
      <c r="O223" s="1">
        <v>0</v>
      </c>
      <c r="P223" s="1">
        <v>650000</v>
      </c>
      <c r="Q223" s="1">
        <v>0</v>
      </c>
      <c r="R223" s="1">
        <v>7.2222</v>
      </c>
      <c r="S223" s="1">
        <v>0</v>
      </c>
      <c r="T223" s="1">
        <v>650000</v>
      </c>
      <c r="U223" s="1">
        <v>0</v>
      </c>
    </row>
    <row r="224" spans="1:21" x14ac:dyDescent="0.3">
      <c r="A224" t="s">
        <v>26</v>
      </c>
      <c r="B224" s="1">
        <v>10000000</v>
      </c>
      <c r="C224" s="1">
        <v>0</v>
      </c>
      <c r="D224" s="1">
        <v>-1000000</v>
      </c>
      <c r="E224" s="1">
        <v>9000000</v>
      </c>
      <c r="F224" s="1">
        <v>0</v>
      </c>
      <c r="G224" s="1">
        <v>9000000</v>
      </c>
      <c r="H224" s="1">
        <v>0</v>
      </c>
      <c r="I224" s="1">
        <v>4200000</v>
      </c>
      <c r="J224" s="1">
        <v>4800000</v>
      </c>
      <c r="K224" s="1">
        <v>0</v>
      </c>
      <c r="L224" s="1">
        <v>650000</v>
      </c>
      <c r="M224" s="1">
        <v>3550000</v>
      </c>
      <c r="N224" s="1">
        <v>7.2222</v>
      </c>
      <c r="O224" s="1">
        <v>0</v>
      </c>
      <c r="P224" s="1">
        <v>650000</v>
      </c>
      <c r="Q224" s="1">
        <v>0</v>
      </c>
      <c r="R224" s="1">
        <v>7.2222</v>
      </c>
      <c r="S224" s="1">
        <v>0</v>
      </c>
      <c r="T224" s="1">
        <v>650000</v>
      </c>
      <c r="U224" s="1">
        <v>0</v>
      </c>
    </row>
    <row r="225" spans="1:21" x14ac:dyDescent="0.3">
      <c r="A225" t="s">
        <v>136</v>
      </c>
      <c r="B225" s="1">
        <v>900000000</v>
      </c>
      <c r="C225" s="1">
        <v>0</v>
      </c>
      <c r="D225" s="1">
        <v>0</v>
      </c>
      <c r="E225" s="1">
        <v>900000000</v>
      </c>
      <c r="F225" s="1">
        <v>0</v>
      </c>
      <c r="G225" s="1">
        <v>900000000</v>
      </c>
      <c r="H225" s="1">
        <v>0</v>
      </c>
      <c r="I225" s="1">
        <v>867000000</v>
      </c>
      <c r="J225" s="1">
        <v>33000000</v>
      </c>
      <c r="K225" s="1">
        <v>0</v>
      </c>
      <c r="L225" s="1">
        <v>858000000</v>
      </c>
      <c r="M225" s="1">
        <v>9000000</v>
      </c>
      <c r="N225" s="1">
        <v>95.333299999999994</v>
      </c>
      <c r="O225" s="1">
        <v>83000000</v>
      </c>
      <c r="P225" s="1">
        <v>314433333</v>
      </c>
      <c r="Q225" s="1">
        <v>543566667</v>
      </c>
      <c r="R225" s="1">
        <v>34.936999999999998</v>
      </c>
      <c r="S225" s="1">
        <v>83000000</v>
      </c>
      <c r="T225" s="1">
        <v>314433333</v>
      </c>
      <c r="U225" s="1">
        <v>0</v>
      </c>
    </row>
    <row r="226" spans="1:21" x14ac:dyDescent="0.3">
      <c r="A226" t="s">
        <v>26</v>
      </c>
      <c r="B226" s="1">
        <v>900000000</v>
      </c>
      <c r="C226" s="1">
        <v>0</v>
      </c>
      <c r="D226" s="1">
        <v>0</v>
      </c>
      <c r="E226" s="1">
        <v>900000000</v>
      </c>
      <c r="F226" s="1">
        <v>0</v>
      </c>
      <c r="G226" s="1">
        <v>900000000</v>
      </c>
      <c r="H226" s="1">
        <v>0</v>
      </c>
      <c r="I226" s="1">
        <v>867000000</v>
      </c>
      <c r="J226" s="1">
        <v>33000000</v>
      </c>
      <c r="K226" s="1">
        <v>0</v>
      </c>
      <c r="L226" s="1">
        <v>858000000</v>
      </c>
      <c r="M226" s="1">
        <v>9000000</v>
      </c>
      <c r="N226" s="1">
        <v>95.333299999999994</v>
      </c>
      <c r="O226" s="1">
        <v>83000000</v>
      </c>
      <c r="P226" s="1">
        <v>314433333</v>
      </c>
      <c r="Q226" s="1">
        <v>543566667</v>
      </c>
      <c r="R226" s="1">
        <v>34.936999999999998</v>
      </c>
      <c r="S226" s="1">
        <v>83000000</v>
      </c>
      <c r="T226" s="1">
        <v>314433333</v>
      </c>
      <c r="U226" s="1">
        <v>0</v>
      </c>
    </row>
    <row r="227" spans="1:21" x14ac:dyDescent="0.3">
      <c r="A227" t="s">
        <v>137</v>
      </c>
      <c r="B227" s="1">
        <v>50000000</v>
      </c>
      <c r="C227" s="1">
        <v>0</v>
      </c>
      <c r="D227" s="1">
        <v>0</v>
      </c>
      <c r="E227" s="1">
        <v>50000000</v>
      </c>
      <c r="F227" s="1">
        <v>0</v>
      </c>
      <c r="G227" s="1">
        <v>50000000</v>
      </c>
      <c r="H227" s="1">
        <v>0</v>
      </c>
      <c r="I227" s="1">
        <v>50000000</v>
      </c>
      <c r="J227" s="1">
        <v>0</v>
      </c>
      <c r="K227" s="1">
        <v>0</v>
      </c>
      <c r="L227" s="1">
        <v>50000000</v>
      </c>
      <c r="M227" s="1">
        <v>0</v>
      </c>
      <c r="N227" s="1">
        <v>100</v>
      </c>
      <c r="O227" s="1">
        <v>2486660</v>
      </c>
      <c r="P227" s="1">
        <v>12434030</v>
      </c>
      <c r="Q227" s="1">
        <v>37565970</v>
      </c>
      <c r="R227" s="1">
        <v>24.868099999999998</v>
      </c>
      <c r="S227" s="1">
        <v>2486660</v>
      </c>
      <c r="T227" s="1">
        <v>12434030</v>
      </c>
      <c r="U227" s="1">
        <v>0</v>
      </c>
    </row>
    <row r="228" spans="1:21" x14ac:dyDescent="0.3">
      <c r="A228" t="s">
        <v>26</v>
      </c>
      <c r="B228" s="1">
        <v>50000000</v>
      </c>
      <c r="C228" s="1">
        <v>0</v>
      </c>
      <c r="D228" s="1">
        <v>0</v>
      </c>
      <c r="E228" s="1">
        <v>50000000</v>
      </c>
      <c r="F228" s="1">
        <v>0</v>
      </c>
      <c r="G228" s="1">
        <v>50000000</v>
      </c>
      <c r="H228" s="1">
        <v>0</v>
      </c>
      <c r="I228" s="1">
        <v>50000000</v>
      </c>
      <c r="J228" s="1">
        <v>0</v>
      </c>
      <c r="K228" s="1">
        <v>0</v>
      </c>
      <c r="L228" s="1">
        <v>50000000</v>
      </c>
      <c r="M228" s="1">
        <v>0</v>
      </c>
      <c r="N228" s="1">
        <v>100</v>
      </c>
      <c r="O228" s="1">
        <v>2486660</v>
      </c>
      <c r="P228" s="1">
        <v>12434030</v>
      </c>
      <c r="Q228" s="1">
        <v>37565970</v>
      </c>
      <c r="R228" s="1">
        <v>24.868099999999998</v>
      </c>
      <c r="S228" s="1">
        <v>2486660</v>
      </c>
      <c r="T228" s="1">
        <v>12434030</v>
      </c>
      <c r="U228" s="1">
        <v>0</v>
      </c>
    </row>
    <row r="229" spans="1:21" x14ac:dyDescent="0.3">
      <c r="A229" t="s">
        <v>138</v>
      </c>
      <c r="B229" s="1">
        <v>10000000</v>
      </c>
      <c r="C229" s="1">
        <v>0</v>
      </c>
      <c r="D229" s="1">
        <v>0</v>
      </c>
      <c r="E229" s="1">
        <v>10000000</v>
      </c>
      <c r="F229" s="1">
        <v>0</v>
      </c>
      <c r="G229" s="1">
        <v>10000000</v>
      </c>
      <c r="H229" s="1">
        <v>0</v>
      </c>
      <c r="I229" s="1">
        <v>0</v>
      </c>
      <c r="J229" s="1">
        <v>10000000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</row>
    <row r="230" spans="1:21" x14ac:dyDescent="0.3">
      <c r="A230" t="s">
        <v>26</v>
      </c>
      <c r="B230" s="1">
        <v>10000000</v>
      </c>
      <c r="C230" s="1">
        <v>0</v>
      </c>
      <c r="D230" s="1">
        <v>0</v>
      </c>
      <c r="E230" s="1">
        <v>10000000</v>
      </c>
      <c r="F230" s="1">
        <v>0</v>
      </c>
      <c r="G230" s="1">
        <v>10000000</v>
      </c>
      <c r="H230" s="1">
        <v>0</v>
      </c>
      <c r="I230" s="1">
        <v>0</v>
      </c>
      <c r="J230" s="1">
        <v>10000000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</row>
    <row r="231" spans="1:21" x14ac:dyDescent="0.3">
      <c r="A231" t="s">
        <v>139</v>
      </c>
      <c r="B231" s="1">
        <v>8000000</v>
      </c>
      <c r="C231" s="1">
        <v>0</v>
      </c>
      <c r="D231" s="1">
        <v>0</v>
      </c>
      <c r="E231" s="1">
        <v>8000000</v>
      </c>
      <c r="F231" s="1">
        <v>0</v>
      </c>
      <c r="G231" s="1">
        <v>8000000</v>
      </c>
      <c r="H231" s="1">
        <v>0</v>
      </c>
      <c r="I231" s="1">
        <v>0</v>
      </c>
      <c r="J231" s="1">
        <v>8000000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</row>
    <row r="232" spans="1:21" x14ac:dyDescent="0.3">
      <c r="A232" t="s">
        <v>26</v>
      </c>
      <c r="B232" s="1">
        <v>8000000</v>
      </c>
      <c r="C232" s="1">
        <v>0</v>
      </c>
      <c r="D232" s="1">
        <v>0</v>
      </c>
      <c r="E232" s="1">
        <v>8000000</v>
      </c>
      <c r="F232" s="1">
        <v>0</v>
      </c>
      <c r="G232" s="1">
        <v>8000000</v>
      </c>
      <c r="H232" s="1">
        <v>0</v>
      </c>
      <c r="I232" s="1">
        <v>0</v>
      </c>
      <c r="J232" s="1">
        <v>8000000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</row>
    <row r="233" spans="1:21" x14ac:dyDescent="0.3">
      <c r="A233" t="s">
        <v>140</v>
      </c>
      <c r="B233" s="1">
        <v>1000000000</v>
      </c>
      <c r="C233" s="1">
        <v>0</v>
      </c>
      <c r="D233" s="1">
        <v>0</v>
      </c>
      <c r="E233" s="1">
        <v>1000000000</v>
      </c>
      <c r="F233" s="1">
        <v>0</v>
      </c>
      <c r="G233" s="1">
        <v>1000000000</v>
      </c>
      <c r="H233" s="1">
        <v>0</v>
      </c>
      <c r="I233" s="1">
        <v>343995869</v>
      </c>
      <c r="J233" s="1">
        <v>656004131</v>
      </c>
      <c r="K233" s="1">
        <v>0</v>
      </c>
      <c r="L233" s="1">
        <v>343995869</v>
      </c>
      <c r="M233" s="1">
        <v>0</v>
      </c>
      <c r="N233" s="1">
        <v>34.3996</v>
      </c>
      <c r="O233" s="1">
        <v>0</v>
      </c>
      <c r="P233" s="1">
        <v>0</v>
      </c>
      <c r="Q233" s="1">
        <v>343995869</v>
      </c>
      <c r="R233" s="1">
        <v>0</v>
      </c>
      <c r="S233" s="1">
        <v>0</v>
      </c>
      <c r="T233" s="1">
        <v>0</v>
      </c>
      <c r="U233" s="1">
        <v>0</v>
      </c>
    </row>
    <row r="234" spans="1:21" x14ac:dyDescent="0.3">
      <c r="A234" t="s">
        <v>26</v>
      </c>
      <c r="B234" s="1">
        <v>1000000000</v>
      </c>
      <c r="C234" s="1">
        <v>0</v>
      </c>
      <c r="D234" s="1">
        <v>0</v>
      </c>
      <c r="E234" s="1">
        <v>1000000000</v>
      </c>
      <c r="F234" s="1">
        <v>0</v>
      </c>
      <c r="G234" s="1">
        <v>1000000000</v>
      </c>
      <c r="H234" s="1">
        <v>0</v>
      </c>
      <c r="I234" s="1">
        <v>343995869</v>
      </c>
      <c r="J234" s="1">
        <v>656004131</v>
      </c>
      <c r="K234" s="1">
        <v>0</v>
      </c>
      <c r="L234" s="1">
        <v>343995869</v>
      </c>
      <c r="M234" s="1">
        <v>0</v>
      </c>
      <c r="N234" s="1">
        <v>34.3996</v>
      </c>
      <c r="O234" s="1">
        <v>0</v>
      </c>
      <c r="P234" s="1">
        <v>0</v>
      </c>
      <c r="Q234" s="1">
        <v>343995869</v>
      </c>
      <c r="R234" s="1">
        <v>0</v>
      </c>
      <c r="S234" s="1">
        <v>0</v>
      </c>
      <c r="T234" s="1">
        <v>0</v>
      </c>
      <c r="U234" s="1">
        <v>0</v>
      </c>
    </row>
    <row r="235" spans="1:21" x14ac:dyDescent="0.3">
      <c r="A235" t="s">
        <v>141</v>
      </c>
      <c r="B235" s="1">
        <v>30000000</v>
      </c>
      <c r="C235" s="1">
        <v>0</v>
      </c>
      <c r="D235" s="1">
        <v>0</v>
      </c>
      <c r="E235" s="1">
        <v>30000000</v>
      </c>
      <c r="F235" s="1">
        <v>0</v>
      </c>
      <c r="G235" s="1">
        <v>30000000</v>
      </c>
      <c r="H235" s="1">
        <v>0</v>
      </c>
      <c r="I235" s="1">
        <v>2015000</v>
      </c>
      <c r="J235" s="1">
        <v>27985000</v>
      </c>
      <c r="K235" s="1">
        <v>1365000</v>
      </c>
      <c r="L235" s="1">
        <v>2015000</v>
      </c>
      <c r="M235" s="1">
        <v>0</v>
      </c>
      <c r="N235" s="1">
        <v>6.7167000000000003</v>
      </c>
      <c r="O235" s="1">
        <v>0</v>
      </c>
      <c r="P235" s="1">
        <v>650000</v>
      </c>
      <c r="Q235" s="1">
        <v>1365000</v>
      </c>
      <c r="R235" s="1">
        <v>2.1667000000000001</v>
      </c>
      <c r="S235" s="1">
        <v>0</v>
      </c>
      <c r="T235" s="1">
        <v>650000</v>
      </c>
      <c r="U235" s="1">
        <v>0</v>
      </c>
    </row>
    <row r="236" spans="1:21" x14ac:dyDescent="0.3">
      <c r="A236" t="s">
        <v>26</v>
      </c>
      <c r="B236" s="1">
        <v>30000000</v>
      </c>
      <c r="C236" s="1">
        <v>0</v>
      </c>
      <c r="D236" s="1">
        <v>0</v>
      </c>
      <c r="E236" s="1">
        <v>30000000</v>
      </c>
      <c r="F236" s="1">
        <v>0</v>
      </c>
      <c r="G236" s="1">
        <v>30000000</v>
      </c>
      <c r="H236" s="1">
        <v>0</v>
      </c>
      <c r="I236" s="1">
        <v>2015000</v>
      </c>
      <c r="J236" s="1">
        <v>27985000</v>
      </c>
      <c r="K236" s="1">
        <v>1365000</v>
      </c>
      <c r="L236" s="1">
        <v>2015000</v>
      </c>
      <c r="M236" s="1">
        <v>0</v>
      </c>
      <c r="N236" s="1">
        <v>6.7167000000000003</v>
      </c>
      <c r="O236" s="1">
        <v>0</v>
      </c>
      <c r="P236" s="1">
        <v>650000</v>
      </c>
      <c r="Q236" s="1">
        <v>1365000</v>
      </c>
      <c r="R236" s="1">
        <v>2.1667000000000001</v>
      </c>
      <c r="S236" s="1">
        <v>0</v>
      </c>
      <c r="T236" s="1">
        <v>650000</v>
      </c>
      <c r="U236" s="1">
        <v>0</v>
      </c>
    </row>
    <row r="237" spans="1:21" x14ac:dyDescent="0.3">
      <c r="A237" t="s">
        <v>142</v>
      </c>
      <c r="B237" s="1">
        <v>600000000</v>
      </c>
      <c r="C237" s="1">
        <v>0</v>
      </c>
      <c r="D237" s="1">
        <v>2860000</v>
      </c>
      <c r="E237" s="1">
        <v>602860000</v>
      </c>
      <c r="F237" s="1">
        <v>0</v>
      </c>
      <c r="G237" s="1">
        <v>602860000</v>
      </c>
      <c r="H237" s="1">
        <v>0</v>
      </c>
      <c r="I237" s="1">
        <v>558681408</v>
      </c>
      <c r="J237" s="1">
        <v>44178592</v>
      </c>
      <c r="K237" s="1">
        <v>1600000</v>
      </c>
      <c r="L237" s="1">
        <v>557421408</v>
      </c>
      <c r="M237" s="1">
        <v>1260000</v>
      </c>
      <c r="N237" s="1">
        <v>92.462800000000001</v>
      </c>
      <c r="O237" s="1">
        <v>33053238</v>
      </c>
      <c r="P237" s="1">
        <v>227141048</v>
      </c>
      <c r="Q237" s="1">
        <v>330280360</v>
      </c>
      <c r="R237" s="1">
        <v>37.677199999999999</v>
      </c>
      <c r="S237" s="1">
        <v>33053238</v>
      </c>
      <c r="T237" s="1">
        <v>227141048</v>
      </c>
      <c r="U237" s="1">
        <v>0</v>
      </c>
    </row>
    <row r="238" spans="1:21" x14ac:dyDescent="0.3">
      <c r="A238" t="s">
        <v>26</v>
      </c>
      <c r="B238" s="1">
        <v>600000000</v>
      </c>
      <c r="C238" s="1">
        <v>0</v>
      </c>
      <c r="D238" s="1">
        <v>2860000</v>
      </c>
      <c r="E238" s="1">
        <v>602860000</v>
      </c>
      <c r="F238" s="1">
        <v>0</v>
      </c>
      <c r="G238" s="1">
        <v>602860000</v>
      </c>
      <c r="H238" s="1">
        <v>0</v>
      </c>
      <c r="I238" s="1">
        <v>558681408</v>
      </c>
      <c r="J238" s="1">
        <v>44178592</v>
      </c>
      <c r="K238" s="1">
        <v>1600000</v>
      </c>
      <c r="L238" s="1">
        <v>557421408</v>
      </c>
      <c r="M238" s="1">
        <v>1260000</v>
      </c>
      <c r="N238" s="1">
        <v>92.462800000000001</v>
      </c>
      <c r="O238" s="1">
        <v>33053238</v>
      </c>
      <c r="P238" s="1">
        <v>227141048</v>
      </c>
      <c r="Q238" s="1">
        <v>330280360</v>
      </c>
      <c r="R238" s="1">
        <v>37.677199999999999</v>
      </c>
      <c r="S238" s="1">
        <v>33053238</v>
      </c>
      <c r="T238" s="1">
        <v>227141048</v>
      </c>
      <c r="U238" s="1">
        <v>0</v>
      </c>
    </row>
    <row r="239" spans="1:21" x14ac:dyDescent="0.3">
      <c r="A239" t="s">
        <v>143</v>
      </c>
      <c r="B239" s="1">
        <v>145000000</v>
      </c>
      <c r="C239" s="1">
        <v>0</v>
      </c>
      <c r="D239" s="1">
        <v>0</v>
      </c>
      <c r="E239" s="1">
        <v>145000000</v>
      </c>
      <c r="F239" s="1">
        <v>0</v>
      </c>
      <c r="G239" s="1">
        <v>145000000</v>
      </c>
      <c r="H239" s="1">
        <v>0</v>
      </c>
      <c r="I239" s="1">
        <v>145000000</v>
      </c>
      <c r="J239" s="1">
        <v>0</v>
      </c>
      <c r="K239" s="1">
        <v>0</v>
      </c>
      <c r="L239" s="1">
        <v>145000000</v>
      </c>
      <c r="M239" s="1">
        <v>0</v>
      </c>
      <c r="N239" s="1">
        <v>100</v>
      </c>
      <c r="O239" s="1">
        <v>13488576</v>
      </c>
      <c r="P239" s="1">
        <v>58929030</v>
      </c>
      <c r="Q239" s="1">
        <v>86070970</v>
      </c>
      <c r="R239" s="1">
        <v>40.640700000000002</v>
      </c>
      <c r="S239" s="1">
        <v>13488576</v>
      </c>
      <c r="T239" s="1">
        <v>58929030</v>
      </c>
      <c r="U239" s="1">
        <v>0</v>
      </c>
    </row>
    <row r="240" spans="1:21" x14ac:dyDescent="0.3">
      <c r="A240" t="s">
        <v>26</v>
      </c>
      <c r="B240" s="1">
        <v>145000000</v>
      </c>
      <c r="C240" s="1">
        <v>0</v>
      </c>
      <c r="D240" s="1">
        <v>0</v>
      </c>
      <c r="E240" s="1">
        <v>145000000</v>
      </c>
      <c r="F240" s="1">
        <v>0</v>
      </c>
      <c r="G240" s="1">
        <v>145000000</v>
      </c>
      <c r="H240" s="1">
        <v>0</v>
      </c>
      <c r="I240" s="1">
        <v>145000000</v>
      </c>
      <c r="J240" s="1">
        <v>0</v>
      </c>
      <c r="K240" s="1">
        <v>0</v>
      </c>
      <c r="L240" s="1">
        <v>145000000</v>
      </c>
      <c r="M240" s="1">
        <v>0</v>
      </c>
      <c r="N240" s="1">
        <v>100</v>
      </c>
      <c r="O240" s="1">
        <v>13488576</v>
      </c>
      <c r="P240" s="1">
        <v>58929030</v>
      </c>
      <c r="Q240" s="1">
        <v>86070970</v>
      </c>
      <c r="R240" s="1">
        <v>40.640700000000002</v>
      </c>
      <c r="S240" s="1">
        <v>13488576</v>
      </c>
      <c r="T240" s="1">
        <v>58929030</v>
      </c>
      <c r="U240" s="1">
        <v>0</v>
      </c>
    </row>
    <row r="241" spans="1:21" x14ac:dyDescent="0.3">
      <c r="A241" t="s">
        <v>144</v>
      </c>
      <c r="B241" s="1">
        <v>2500000</v>
      </c>
      <c r="C241" s="1">
        <v>0</v>
      </c>
      <c r="D241" s="1">
        <v>0</v>
      </c>
      <c r="E241" s="1">
        <v>2500000</v>
      </c>
      <c r="F241" s="1">
        <v>0</v>
      </c>
      <c r="G241" s="1">
        <v>2500000</v>
      </c>
      <c r="H241" s="1">
        <v>0</v>
      </c>
      <c r="I241" s="1">
        <v>0</v>
      </c>
      <c r="J241" s="1">
        <v>2500000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</row>
    <row r="242" spans="1:21" x14ac:dyDescent="0.3">
      <c r="A242" t="s">
        <v>26</v>
      </c>
      <c r="B242" s="1">
        <v>2500000</v>
      </c>
      <c r="C242" s="1">
        <v>0</v>
      </c>
      <c r="D242" s="1">
        <v>0</v>
      </c>
      <c r="E242" s="1">
        <v>2500000</v>
      </c>
      <c r="F242" s="1">
        <v>0</v>
      </c>
      <c r="G242" s="1">
        <v>2500000</v>
      </c>
      <c r="H242" s="1">
        <v>0</v>
      </c>
      <c r="I242" s="1">
        <v>0</v>
      </c>
      <c r="J242" s="1">
        <v>2500000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</row>
    <row r="243" spans="1:21" x14ac:dyDescent="0.3">
      <c r="A243" t="s">
        <v>145</v>
      </c>
      <c r="B243" s="1">
        <v>65000000</v>
      </c>
      <c r="C243" s="1">
        <v>0</v>
      </c>
      <c r="D243" s="1">
        <v>0</v>
      </c>
      <c r="E243" s="1">
        <v>65000000</v>
      </c>
      <c r="F243" s="1">
        <v>0</v>
      </c>
      <c r="G243" s="1">
        <v>65000000</v>
      </c>
      <c r="H243" s="1">
        <v>0</v>
      </c>
      <c r="I243" s="1">
        <v>55000000</v>
      </c>
      <c r="J243" s="1">
        <v>10000000</v>
      </c>
      <c r="K243" s="1">
        <v>0</v>
      </c>
      <c r="L243" s="1">
        <v>55000000</v>
      </c>
      <c r="M243" s="1">
        <v>0</v>
      </c>
      <c r="N243" s="1">
        <v>84.615399999999994</v>
      </c>
      <c r="O243" s="1">
        <v>2464010</v>
      </c>
      <c r="P243" s="1">
        <v>16683290</v>
      </c>
      <c r="Q243" s="1">
        <v>38316710</v>
      </c>
      <c r="R243" s="1">
        <v>25.666599999999999</v>
      </c>
      <c r="S243" s="1">
        <v>2464010</v>
      </c>
      <c r="T243" s="1">
        <v>16683290</v>
      </c>
      <c r="U243" s="1">
        <v>0</v>
      </c>
    </row>
    <row r="244" spans="1:21" x14ac:dyDescent="0.3">
      <c r="A244" t="s">
        <v>26</v>
      </c>
      <c r="B244" s="1">
        <v>65000000</v>
      </c>
      <c r="C244" s="1">
        <v>0</v>
      </c>
      <c r="D244" s="1">
        <v>0</v>
      </c>
      <c r="E244" s="1">
        <v>65000000</v>
      </c>
      <c r="F244" s="1">
        <v>0</v>
      </c>
      <c r="G244" s="1">
        <v>65000000</v>
      </c>
      <c r="H244" s="1">
        <v>0</v>
      </c>
      <c r="I244" s="1">
        <v>55000000</v>
      </c>
      <c r="J244" s="1">
        <v>10000000</v>
      </c>
      <c r="K244" s="1">
        <v>0</v>
      </c>
      <c r="L244" s="1">
        <v>55000000</v>
      </c>
      <c r="M244" s="1">
        <v>0</v>
      </c>
      <c r="N244" s="1">
        <v>84.615399999999994</v>
      </c>
      <c r="O244" s="1">
        <v>2464010</v>
      </c>
      <c r="P244" s="1">
        <v>16683290</v>
      </c>
      <c r="Q244" s="1">
        <v>38316710</v>
      </c>
      <c r="R244" s="1">
        <v>25.666599999999999</v>
      </c>
      <c r="S244" s="1">
        <v>2464010</v>
      </c>
      <c r="T244" s="1">
        <v>16683290</v>
      </c>
      <c r="U244" s="1">
        <v>0</v>
      </c>
    </row>
    <row r="245" spans="1:21" x14ac:dyDescent="0.3">
      <c r="A245" t="s">
        <v>146</v>
      </c>
      <c r="B245" s="1">
        <v>60000000</v>
      </c>
      <c r="C245" s="1">
        <v>0</v>
      </c>
      <c r="D245" s="1">
        <v>30000000</v>
      </c>
      <c r="E245" s="1">
        <v>90000000</v>
      </c>
      <c r="F245" s="1">
        <v>0</v>
      </c>
      <c r="G245" s="1">
        <v>90000000</v>
      </c>
      <c r="H245" s="1">
        <v>0</v>
      </c>
      <c r="I245" s="1">
        <v>90000000</v>
      </c>
      <c r="J245" s="1">
        <v>0</v>
      </c>
      <c r="K245" s="1">
        <v>325000</v>
      </c>
      <c r="L245" s="1">
        <v>90000000</v>
      </c>
      <c r="M245" s="1">
        <v>0</v>
      </c>
      <c r="N245" s="1">
        <v>100</v>
      </c>
      <c r="O245" s="1">
        <v>0</v>
      </c>
      <c r="P245" s="1">
        <v>1105000</v>
      </c>
      <c r="Q245" s="1">
        <v>88895000</v>
      </c>
      <c r="R245" s="1">
        <v>1.2278</v>
      </c>
      <c r="S245" s="1">
        <v>0</v>
      </c>
      <c r="T245" s="1">
        <v>1105000</v>
      </c>
      <c r="U245" s="1">
        <v>0</v>
      </c>
    </row>
    <row r="246" spans="1:21" x14ac:dyDescent="0.3">
      <c r="A246" t="s">
        <v>26</v>
      </c>
      <c r="B246" s="1">
        <v>60000000</v>
      </c>
      <c r="C246" s="1">
        <v>0</v>
      </c>
      <c r="D246" s="1">
        <v>30000000</v>
      </c>
      <c r="E246" s="1">
        <v>90000000</v>
      </c>
      <c r="F246" s="1">
        <v>0</v>
      </c>
      <c r="G246" s="1">
        <v>90000000</v>
      </c>
      <c r="H246" s="1">
        <v>0</v>
      </c>
      <c r="I246" s="1">
        <v>90000000</v>
      </c>
      <c r="J246" s="1">
        <v>0</v>
      </c>
      <c r="K246" s="1">
        <v>325000</v>
      </c>
      <c r="L246" s="1">
        <v>90000000</v>
      </c>
      <c r="M246" s="1">
        <v>0</v>
      </c>
      <c r="N246" s="1">
        <v>100</v>
      </c>
      <c r="O246" s="1">
        <v>0</v>
      </c>
      <c r="P246" s="1">
        <v>1105000</v>
      </c>
      <c r="Q246" s="1">
        <v>88895000</v>
      </c>
      <c r="R246" s="1">
        <v>1.2278</v>
      </c>
      <c r="S246" s="1">
        <v>0</v>
      </c>
      <c r="T246" s="1">
        <v>1105000</v>
      </c>
      <c r="U246" s="1">
        <v>0</v>
      </c>
    </row>
    <row r="247" spans="1:21" x14ac:dyDescent="0.3">
      <c r="A247" t="s">
        <v>147</v>
      </c>
      <c r="B247" s="1">
        <v>40000000</v>
      </c>
      <c r="C247" s="1">
        <v>0</v>
      </c>
      <c r="D247" s="1">
        <v>-30000000</v>
      </c>
      <c r="E247" s="1">
        <v>10000000</v>
      </c>
      <c r="F247" s="1">
        <v>0</v>
      </c>
      <c r="G247" s="1">
        <v>10000000</v>
      </c>
      <c r="H247" s="1">
        <v>0</v>
      </c>
      <c r="I247" s="1">
        <v>1430000</v>
      </c>
      <c r="J247" s="1">
        <v>8570000</v>
      </c>
      <c r="K247" s="1">
        <v>206000</v>
      </c>
      <c r="L247" s="1">
        <v>1430000</v>
      </c>
      <c r="M247" s="1">
        <v>0</v>
      </c>
      <c r="N247" s="1">
        <v>14.3</v>
      </c>
      <c r="O247" s="1">
        <v>119000</v>
      </c>
      <c r="P247" s="1">
        <v>1224000</v>
      </c>
      <c r="Q247" s="1">
        <v>206000</v>
      </c>
      <c r="R247" s="1">
        <v>12.24</v>
      </c>
      <c r="S247" s="1">
        <v>119000</v>
      </c>
      <c r="T247" s="1">
        <v>1224000</v>
      </c>
      <c r="U247" s="1">
        <v>0</v>
      </c>
    </row>
    <row r="248" spans="1:21" x14ac:dyDescent="0.3">
      <c r="A248" t="s">
        <v>26</v>
      </c>
      <c r="B248" s="1">
        <v>40000000</v>
      </c>
      <c r="C248" s="1">
        <v>0</v>
      </c>
      <c r="D248" s="1">
        <v>-30000000</v>
      </c>
      <c r="E248" s="1">
        <v>10000000</v>
      </c>
      <c r="F248" s="1">
        <v>0</v>
      </c>
      <c r="G248" s="1">
        <v>10000000</v>
      </c>
      <c r="H248" s="1">
        <v>0</v>
      </c>
      <c r="I248" s="1">
        <v>1430000</v>
      </c>
      <c r="J248" s="1">
        <v>8570000</v>
      </c>
      <c r="K248" s="1">
        <v>206000</v>
      </c>
      <c r="L248" s="1">
        <v>1430000</v>
      </c>
      <c r="M248" s="1">
        <v>0</v>
      </c>
      <c r="N248" s="1">
        <v>14.3</v>
      </c>
      <c r="O248" s="1">
        <v>119000</v>
      </c>
      <c r="P248" s="1">
        <v>1224000</v>
      </c>
      <c r="Q248" s="1">
        <v>206000</v>
      </c>
      <c r="R248" s="1">
        <v>12.24</v>
      </c>
      <c r="S248" s="1">
        <v>119000</v>
      </c>
      <c r="T248" s="1">
        <v>1224000</v>
      </c>
      <c r="U248" s="1">
        <v>0</v>
      </c>
    </row>
    <row r="249" spans="1:21" x14ac:dyDescent="0.3">
      <c r="A249" t="s">
        <v>148</v>
      </c>
      <c r="B249" s="1">
        <v>15000000</v>
      </c>
      <c r="C249" s="1">
        <v>0</v>
      </c>
      <c r="D249" s="1">
        <v>0</v>
      </c>
      <c r="E249" s="1">
        <v>15000000</v>
      </c>
      <c r="F249" s="1">
        <v>0</v>
      </c>
      <c r="G249" s="1">
        <v>15000000</v>
      </c>
      <c r="H249" s="1">
        <v>0</v>
      </c>
      <c r="I249" s="1">
        <v>0</v>
      </c>
      <c r="J249" s="1">
        <v>15000000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</row>
    <row r="250" spans="1:21" x14ac:dyDescent="0.3">
      <c r="A250" t="s">
        <v>26</v>
      </c>
      <c r="B250" s="1">
        <v>15000000</v>
      </c>
      <c r="C250" s="1">
        <v>0</v>
      </c>
      <c r="D250" s="1">
        <v>0</v>
      </c>
      <c r="E250" s="1">
        <v>15000000</v>
      </c>
      <c r="F250" s="1">
        <v>0</v>
      </c>
      <c r="G250" s="1">
        <v>15000000</v>
      </c>
      <c r="H250" s="1">
        <v>0</v>
      </c>
      <c r="I250" s="1">
        <v>0</v>
      </c>
      <c r="J250" s="1">
        <v>15000000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</row>
    <row r="251" spans="1:21" x14ac:dyDescent="0.3">
      <c r="A251" t="s">
        <v>149</v>
      </c>
      <c r="B251" s="1">
        <v>2000000</v>
      </c>
      <c r="C251" s="1">
        <v>0</v>
      </c>
      <c r="D251" s="1">
        <v>0</v>
      </c>
      <c r="E251" s="1">
        <v>2000000</v>
      </c>
      <c r="F251" s="1">
        <v>0</v>
      </c>
      <c r="G251" s="1">
        <v>2000000</v>
      </c>
      <c r="H251" s="1">
        <v>0</v>
      </c>
      <c r="I251" s="1">
        <v>1105000</v>
      </c>
      <c r="J251" s="1">
        <v>895000</v>
      </c>
      <c r="K251" s="1">
        <v>0</v>
      </c>
      <c r="L251" s="1">
        <v>1105000</v>
      </c>
      <c r="M251" s="1">
        <v>0</v>
      </c>
      <c r="N251" s="1">
        <v>55.25</v>
      </c>
      <c r="O251" s="1">
        <v>0</v>
      </c>
      <c r="P251" s="1">
        <v>1105000</v>
      </c>
      <c r="Q251" s="1">
        <v>0</v>
      </c>
      <c r="R251" s="1">
        <v>55.25</v>
      </c>
      <c r="S251" s="1">
        <v>0</v>
      </c>
      <c r="T251" s="1">
        <v>1105000</v>
      </c>
      <c r="U251" s="1">
        <v>0</v>
      </c>
    </row>
    <row r="252" spans="1:21" x14ac:dyDescent="0.3">
      <c r="A252" t="s">
        <v>26</v>
      </c>
      <c r="B252" s="1">
        <v>2000000</v>
      </c>
      <c r="C252" s="1">
        <v>0</v>
      </c>
      <c r="D252" s="1">
        <v>0</v>
      </c>
      <c r="E252" s="1">
        <v>2000000</v>
      </c>
      <c r="F252" s="1">
        <v>0</v>
      </c>
      <c r="G252" s="1">
        <v>2000000</v>
      </c>
      <c r="H252" s="1">
        <v>0</v>
      </c>
      <c r="I252" s="1">
        <v>1105000</v>
      </c>
      <c r="J252" s="1">
        <v>895000</v>
      </c>
      <c r="K252" s="1">
        <v>0</v>
      </c>
      <c r="L252" s="1">
        <v>1105000</v>
      </c>
      <c r="M252" s="1">
        <v>0</v>
      </c>
      <c r="N252" s="1">
        <v>55.25</v>
      </c>
      <c r="O252" s="1">
        <v>0</v>
      </c>
      <c r="P252" s="1">
        <v>1105000</v>
      </c>
      <c r="Q252" s="1">
        <v>0</v>
      </c>
      <c r="R252" s="1">
        <v>55.25</v>
      </c>
      <c r="S252" s="1">
        <v>0</v>
      </c>
      <c r="T252" s="1">
        <v>1105000</v>
      </c>
      <c r="U252" s="1">
        <v>0</v>
      </c>
    </row>
    <row r="253" spans="1:21" x14ac:dyDescent="0.3">
      <c r="A253" t="s">
        <v>150</v>
      </c>
      <c r="B253" s="1">
        <v>65000000</v>
      </c>
      <c r="C253" s="1">
        <v>0</v>
      </c>
      <c r="D253" s="1">
        <v>-27560015</v>
      </c>
      <c r="E253" s="1">
        <v>37439985</v>
      </c>
      <c r="F253" s="1">
        <v>0</v>
      </c>
      <c r="G253" s="1">
        <v>37439985</v>
      </c>
      <c r="H253" s="1">
        <v>0</v>
      </c>
      <c r="I253" s="1">
        <v>2900000</v>
      </c>
      <c r="J253" s="1">
        <v>34539985</v>
      </c>
      <c r="K253" s="1">
        <v>0</v>
      </c>
      <c r="L253" s="1">
        <v>1105000</v>
      </c>
      <c r="M253" s="1">
        <v>1795000</v>
      </c>
      <c r="N253" s="1">
        <v>2.9514</v>
      </c>
      <c r="O253" s="1">
        <v>0</v>
      </c>
      <c r="P253" s="1">
        <v>1105000</v>
      </c>
      <c r="Q253" s="1">
        <v>0</v>
      </c>
      <c r="R253" s="1">
        <v>2.9514</v>
      </c>
      <c r="S253" s="1">
        <v>0</v>
      </c>
      <c r="T253" s="1">
        <v>1105000</v>
      </c>
      <c r="U253" s="1">
        <v>0</v>
      </c>
    </row>
    <row r="254" spans="1:21" x14ac:dyDescent="0.3">
      <c r="A254" t="s">
        <v>26</v>
      </c>
      <c r="B254" s="1">
        <v>65000000</v>
      </c>
      <c r="C254" s="1">
        <v>0</v>
      </c>
      <c r="D254" s="1">
        <v>-27560015</v>
      </c>
      <c r="E254" s="1">
        <v>37439985</v>
      </c>
      <c r="F254" s="1">
        <v>0</v>
      </c>
      <c r="G254" s="1">
        <v>37439985</v>
      </c>
      <c r="H254" s="1">
        <v>0</v>
      </c>
      <c r="I254" s="1">
        <v>2900000</v>
      </c>
      <c r="J254" s="1">
        <v>34539985</v>
      </c>
      <c r="K254" s="1">
        <v>0</v>
      </c>
      <c r="L254" s="1">
        <v>1105000</v>
      </c>
      <c r="M254" s="1">
        <v>1795000</v>
      </c>
      <c r="N254" s="1">
        <v>2.9514</v>
      </c>
      <c r="O254" s="1">
        <v>0</v>
      </c>
      <c r="P254" s="1">
        <v>1105000</v>
      </c>
      <c r="Q254" s="1">
        <v>0</v>
      </c>
      <c r="R254" s="1">
        <v>2.9514</v>
      </c>
      <c r="S254" s="1">
        <v>0</v>
      </c>
      <c r="T254" s="1">
        <v>1105000</v>
      </c>
      <c r="U254" s="1">
        <v>0</v>
      </c>
    </row>
    <row r="255" spans="1:21" x14ac:dyDescent="0.3">
      <c r="A255" t="s">
        <v>151</v>
      </c>
      <c r="B255" s="1">
        <v>90000000</v>
      </c>
      <c r="C255" s="1">
        <v>0</v>
      </c>
      <c r="D255" s="1">
        <v>0</v>
      </c>
      <c r="E255" s="1">
        <v>90000000</v>
      </c>
      <c r="F255" s="1">
        <v>0</v>
      </c>
      <c r="G255" s="1">
        <v>90000000</v>
      </c>
      <c r="H255" s="1">
        <v>0</v>
      </c>
      <c r="I255" s="1">
        <v>21900000</v>
      </c>
      <c r="J255" s="1">
        <v>68100000</v>
      </c>
      <c r="K255" s="1">
        <v>0</v>
      </c>
      <c r="L255" s="1">
        <v>0</v>
      </c>
      <c r="M255" s="1">
        <v>21900000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</row>
    <row r="256" spans="1:21" x14ac:dyDescent="0.3">
      <c r="A256" t="s">
        <v>26</v>
      </c>
      <c r="B256" s="1">
        <v>90000000</v>
      </c>
      <c r="C256" s="1">
        <v>0</v>
      </c>
      <c r="D256" s="1">
        <v>0</v>
      </c>
      <c r="E256" s="1">
        <v>90000000</v>
      </c>
      <c r="F256" s="1">
        <v>0</v>
      </c>
      <c r="G256" s="1">
        <v>90000000</v>
      </c>
      <c r="H256" s="1">
        <v>0</v>
      </c>
      <c r="I256" s="1">
        <v>21900000</v>
      </c>
      <c r="J256" s="1">
        <v>68100000</v>
      </c>
      <c r="K256" s="1">
        <v>0</v>
      </c>
      <c r="L256" s="1">
        <v>0</v>
      </c>
      <c r="M256" s="1">
        <v>21900000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</row>
    <row r="257" spans="1:21" x14ac:dyDescent="0.3">
      <c r="A257" t="s">
        <v>152</v>
      </c>
      <c r="B257" s="1">
        <v>120000000</v>
      </c>
      <c r="C257" s="1">
        <v>0</v>
      </c>
      <c r="D257" s="1">
        <v>-860000</v>
      </c>
      <c r="E257" s="1">
        <v>119140000</v>
      </c>
      <c r="F257" s="1">
        <v>0</v>
      </c>
      <c r="G257" s="1">
        <v>119140000</v>
      </c>
      <c r="H257" s="1">
        <v>0</v>
      </c>
      <c r="I257" s="1">
        <v>1415000</v>
      </c>
      <c r="J257" s="1">
        <v>117725000</v>
      </c>
      <c r="K257" s="1">
        <v>0</v>
      </c>
      <c r="L257" s="1">
        <v>650000</v>
      </c>
      <c r="M257" s="1">
        <v>765000</v>
      </c>
      <c r="N257" s="1">
        <v>0.54559999999999997</v>
      </c>
      <c r="O257" s="1">
        <v>0</v>
      </c>
      <c r="P257" s="1">
        <v>650000</v>
      </c>
      <c r="Q257" s="1">
        <v>0</v>
      </c>
      <c r="R257" s="1">
        <v>0.54559999999999997</v>
      </c>
      <c r="S257" s="1">
        <v>0</v>
      </c>
      <c r="T257" s="1">
        <v>650000</v>
      </c>
      <c r="U257" s="1">
        <v>0</v>
      </c>
    </row>
    <row r="258" spans="1:21" x14ac:dyDescent="0.3">
      <c r="A258" t="s">
        <v>26</v>
      </c>
      <c r="B258" s="1">
        <v>120000000</v>
      </c>
      <c r="C258" s="1">
        <v>0</v>
      </c>
      <c r="D258" s="1">
        <v>-860000</v>
      </c>
      <c r="E258" s="1">
        <v>119140000</v>
      </c>
      <c r="F258" s="1">
        <v>0</v>
      </c>
      <c r="G258" s="1">
        <v>119140000</v>
      </c>
      <c r="H258" s="1">
        <v>0</v>
      </c>
      <c r="I258" s="1">
        <v>1415000</v>
      </c>
      <c r="J258" s="1">
        <v>117725000</v>
      </c>
      <c r="K258" s="1">
        <v>0</v>
      </c>
      <c r="L258" s="1">
        <v>650000</v>
      </c>
      <c r="M258" s="1">
        <v>765000</v>
      </c>
      <c r="N258" s="1">
        <v>0.54559999999999997</v>
      </c>
      <c r="O258" s="1">
        <v>0</v>
      </c>
      <c r="P258" s="1">
        <v>650000</v>
      </c>
      <c r="Q258" s="1">
        <v>0</v>
      </c>
      <c r="R258" s="1">
        <v>0.54559999999999997</v>
      </c>
      <c r="S258" s="1">
        <v>0</v>
      </c>
      <c r="T258" s="1">
        <v>650000</v>
      </c>
      <c r="U258" s="1">
        <v>0</v>
      </c>
    </row>
    <row r="259" spans="1:21" x14ac:dyDescent="0.3">
      <c r="A259" t="s">
        <v>153</v>
      </c>
      <c r="B259" s="1">
        <v>20000000</v>
      </c>
      <c r="C259" s="1">
        <v>0</v>
      </c>
      <c r="D259" s="1">
        <v>-20000000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</row>
    <row r="260" spans="1:21" x14ac:dyDescent="0.3">
      <c r="A260" t="s">
        <v>26</v>
      </c>
      <c r="B260" s="1">
        <v>20000000</v>
      </c>
      <c r="C260" s="1">
        <v>0</v>
      </c>
      <c r="D260" s="1">
        <v>-20000000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</row>
    <row r="261" spans="1:21" x14ac:dyDescent="0.3">
      <c r="A261" t="s">
        <v>154</v>
      </c>
      <c r="B261" s="1">
        <v>0</v>
      </c>
      <c r="C261" s="1">
        <v>0</v>
      </c>
      <c r="D261" s="1">
        <v>20000000</v>
      </c>
      <c r="E261" s="1">
        <v>20000000</v>
      </c>
      <c r="F261" s="1">
        <v>0</v>
      </c>
      <c r="G261" s="1">
        <v>20000000</v>
      </c>
      <c r="H261" s="1">
        <v>0</v>
      </c>
      <c r="I261" s="1">
        <v>20000000</v>
      </c>
      <c r="J261" s="1">
        <v>0</v>
      </c>
      <c r="K261" s="1">
        <v>0</v>
      </c>
      <c r="L261" s="1">
        <v>20000000</v>
      </c>
      <c r="M261" s="1">
        <v>0</v>
      </c>
      <c r="N261" s="1">
        <v>100</v>
      </c>
      <c r="O261" s="1">
        <v>559420</v>
      </c>
      <c r="P261" s="1">
        <v>1527860</v>
      </c>
      <c r="Q261" s="1">
        <v>18472140</v>
      </c>
      <c r="R261" s="1">
        <v>7.6393000000000004</v>
      </c>
      <c r="S261" s="1">
        <v>559420</v>
      </c>
      <c r="T261" s="1">
        <v>1527860</v>
      </c>
      <c r="U261" s="1">
        <v>0</v>
      </c>
    </row>
    <row r="262" spans="1:21" x14ac:dyDescent="0.3">
      <c r="A262" t="s">
        <v>26</v>
      </c>
      <c r="B262" s="1">
        <v>0</v>
      </c>
      <c r="C262" s="1">
        <v>0</v>
      </c>
      <c r="D262" s="1">
        <v>20000000</v>
      </c>
      <c r="E262" s="1">
        <v>20000000</v>
      </c>
      <c r="F262" s="1">
        <v>0</v>
      </c>
      <c r="G262" s="1">
        <v>20000000</v>
      </c>
      <c r="H262" s="1">
        <v>0</v>
      </c>
      <c r="I262" s="1">
        <v>20000000</v>
      </c>
      <c r="J262" s="1">
        <v>0</v>
      </c>
      <c r="K262" s="1">
        <v>0</v>
      </c>
      <c r="L262" s="1">
        <v>20000000</v>
      </c>
      <c r="M262" s="1">
        <v>0</v>
      </c>
      <c r="N262" s="1">
        <v>100</v>
      </c>
      <c r="O262" s="1">
        <v>559420</v>
      </c>
      <c r="P262" s="1">
        <v>1527860</v>
      </c>
      <c r="Q262" s="1">
        <v>18472140</v>
      </c>
      <c r="R262" s="1">
        <v>7.6393000000000004</v>
      </c>
      <c r="S262" s="1">
        <v>559420</v>
      </c>
      <c r="T262" s="1">
        <v>1527860</v>
      </c>
      <c r="U262" s="1">
        <v>0</v>
      </c>
    </row>
    <row r="263" spans="1:21" x14ac:dyDescent="0.3">
      <c r="A263" t="s">
        <v>155</v>
      </c>
      <c r="B263" s="1">
        <v>254272000</v>
      </c>
      <c r="C263" s="1">
        <v>0</v>
      </c>
      <c r="D263" s="1">
        <v>300000000</v>
      </c>
      <c r="E263" s="1">
        <v>554272000</v>
      </c>
      <c r="F263" s="1">
        <v>0</v>
      </c>
      <c r="G263" s="1">
        <v>554272000</v>
      </c>
      <c r="H263" s="1">
        <v>0</v>
      </c>
      <c r="I263" s="1">
        <v>1300000</v>
      </c>
      <c r="J263" s="1">
        <v>552972000</v>
      </c>
      <c r="K263" s="1">
        <v>0</v>
      </c>
      <c r="L263" s="1">
        <v>650000</v>
      </c>
      <c r="M263" s="1">
        <v>650000</v>
      </c>
      <c r="N263" s="1">
        <v>0.1173</v>
      </c>
      <c r="O263" s="1">
        <v>0</v>
      </c>
      <c r="P263" s="1">
        <v>650000</v>
      </c>
      <c r="Q263" s="1">
        <v>0</v>
      </c>
      <c r="R263" s="1">
        <v>0.1173</v>
      </c>
      <c r="S263" s="1">
        <v>0</v>
      </c>
      <c r="T263" s="1">
        <v>650000</v>
      </c>
      <c r="U263" s="1">
        <v>0</v>
      </c>
    </row>
    <row r="264" spans="1:21" x14ac:dyDescent="0.3">
      <c r="A264" t="s">
        <v>26</v>
      </c>
      <c r="B264" s="1">
        <v>254272000</v>
      </c>
      <c r="C264" s="1">
        <v>0</v>
      </c>
      <c r="D264" s="1">
        <v>300000000</v>
      </c>
      <c r="E264" s="1">
        <v>554272000</v>
      </c>
      <c r="F264" s="1">
        <v>0</v>
      </c>
      <c r="G264" s="1">
        <v>554272000</v>
      </c>
      <c r="H264" s="1">
        <v>0</v>
      </c>
      <c r="I264" s="1">
        <v>1300000</v>
      </c>
      <c r="J264" s="1">
        <v>552972000</v>
      </c>
      <c r="K264" s="1">
        <v>0</v>
      </c>
      <c r="L264" s="1">
        <v>650000</v>
      </c>
      <c r="M264" s="1">
        <v>650000</v>
      </c>
      <c r="N264" s="1">
        <v>0.1173</v>
      </c>
      <c r="O264" s="1">
        <v>0</v>
      </c>
      <c r="P264" s="1">
        <v>650000</v>
      </c>
      <c r="Q264" s="1">
        <v>0</v>
      </c>
      <c r="R264" s="1">
        <v>0.1173</v>
      </c>
      <c r="S264" s="1">
        <v>0</v>
      </c>
      <c r="T264" s="1">
        <v>650000</v>
      </c>
      <c r="U264" s="1">
        <v>0</v>
      </c>
    </row>
    <row r="265" spans="1:21" x14ac:dyDescent="0.3">
      <c r="A265" t="s">
        <v>156</v>
      </c>
      <c r="B265" s="1">
        <v>0</v>
      </c>
      <c r="C265" s="1">
        <v>0</v>
      </c>
      <c r="D265" s="1">
        <v>25000000</v>
      </c>
      <c r="E265" s="1">
        <v>25000000</v>
      </c>
      <c r="F265" s="1">
        <v>0</v>
      </c>
      <c r="G265" s="1">
        <v>25000000</v>
      </c>
      <c r="H265" s="1">
        <v>4895061</v>
      </c>
      <c r="I265" s="1">
        <v>6047576</v>
      </c>
      <c r="J265" s="1">
        <v>18952424</v>
      </c>
      <c r="K265" s="1">
        <v>0</v>
      </c>
      <c r="L265" s="1">
        <v>1152515</v>
      </c>
      <c r="M265" s="1">
        <v>4895061</v>
      </c>
      <c r="N265" s="1">
        <v>4.6101000000000001</v>
      </c>
      <c r="O265" s="1">
        <v>0</v>
      </c>
      <c r="P265" s="1">
        <v>1152515</v>
      </c>
      <c r="Q265" s="1">
        <v>0</v>
      </c>
      <c r="R265" s="1">
        <v>4.6101000000000001</v>
      </c>
      <c r="S265" s="1">
        <v>0</v>
      </c>
      <c r="T265" s="1">
        <v>1152515</v>
      </c>
      <c r="U265" s="1">
        <v>0</v>
      </c>
    </row>
    <row r="266" spans="1:21" x14ac:dyDescent="0.3">
      <c r="A266" t="s">
        <v>26</v>
      </c>
      <c r="B266" s="1">
        <v>0</v>
      </c>
      <c r="C266" s="1">
        <v>0</v>
      </c>
      <c r="D266" s="1">
        <v>25000000</v>
      </c>
      <c r="E266" s="1">
        <v>25000000</v>
      </c>
      <c r="F266" s="1">
        <v>0</v>
      </c>
      <c r="G266" s="1">
        <v>25000000</v>
      </c>
      <c r="H266" s="1">
        <v>4895061</v>
      </c>
      <c r="I266" s="1">
        <v>6047576</v>
      </c>
      <c r="J266" s="1">
        <v>18952424</v>
      </c>
      <c r="K266" s="1">
        <v>0</v>
      </c>
      <c r="L266" s="1">
        <v>1152515</v>
      </c>
      <c r="M266" s="1">
        <v>4895061</v>
      </c>
      <c r="N266" s="1">
        <v>4.6101000000000001</v>
      </c>
      <c r="O266" s="1">
        <v>0</v>
      </c>
      <c r="P266" s="1">
        <v>1152515</v>
      </c>
      <c r="Q266" s="1">
        <v>0</v>
      </c>
      <c r="R266" s="1">
        <v>4.6101000000000001</v>
      </c>
      <c r="S266" s="1">
        <v>0</v>
      </c>
      <c r="T266" s="1">
        <v>1152515</v>
      </c>
      <c r="U266" s="1">
        <v>0</v>
      </c>
    </row>
    <row r="267" spans="1:21" x14ac:dyDescent="0.3">
      <c r="A267" t="s">
        <v>157</v>
      </c>
      <c r="B267" s="1">
        <v>318000000000</v>
      </c>
      <c r="C267" s="1">
        <v>0</v>
      </c>
      <c r="D267" s="1">
        <v>-5000000000</v>
      </c>
      <c r="E267" s="1">
        <v>313000000000</v>
      </c>
      <c r="F267" s="1">
        <v>0</v>
      </c>
      <c r="G267" s="1">
        <v>313000000000</v>
      </c>
      <c r="H267" s="1">
        <v>0</v>
      </c>
      <c r="I267" s="1">
        <v>313000000000</v>
      </c>
      <c r="J267" s="1">
        <v>0</v>
      </c>
      <c r="K267" s="1">
        <v>0</v>
      </c>
      <c r="L267" s="1">
        <v>313000000000</v>
      </c>
      <c r="M267" s="1">
        <v>0</v>
      </c>
      <c r="N267" s="1">
        <v>100</v>
      </c>
      <c r="O267" s="1">
        <v>0</v>
      </c>
      <c r="P267" s="1">
        <v>69001578460</v>
      </c>
      <c r="Q267" s="1">
        <v>243998421540</v>
      </c>
      <c r="R267" s="1">
        <v>22.045200000000001</v>
      </c>
      <c r="S267" s="1">
        <v>0</v>
      </c>
      <c r="T267" s="1">
        <v>69001578460</v>
      </c>
      <c r="U267" s="1">
        <v>0</v>
      </c>
    </row>
    <row r="268" spans="1:21" x14ac:dyDescent="0.3">
      <c r="A268" t="s">
        <v>26</v>
      </c>
      <c r="B268" s="1">
        <v>318000000000</v>
      </c>
      <c r="C268" s="1">
        <v>0</v>
      </c>
      <c r="D268" s="1">
        <v>-5000000000</v>
      </c>
      <c r="E268" s="1">
        <v>313000000000</v>
      </c>
      <c r="F268" s="1">
        <v>0</v>
      </c>
      <c r="G268" s="1">
        <v>313000000000</v>
      </c>
      <c r="H268" s="1">
        <v>0</v>
      </c>
      <c r="I268" s="1">
        <v>313000000000</v>
      </c>
      <c r="J268" s="1">
        <v>0</v>
      </c>
      <c r="K268" s="1">
        <v>0</v>
      </c>
      <c r="L268" s="1">
        <v>313000000000</v>
      </c>
      <c r="M268" s="1">
        <v>0</v>
      </c>
      <c r="N268" s="1">
        <v>100</v>
      </c>
      <c r="O268" s="1">
        <v>0</v>
      </c>
      <c r="P268" s="1">
        <v>69001578460</v>
      </c>
      <c r="Q268" s="1">
        <v>243998421540</v>
      </c>
      <c r="R268" s="1">
        <v>22.045200000000001</v>
      </c>
      <c r="S268" s="1">
        <v>0</v>
      </c>
      <c r="T268" s="1">
        <v>69001578460</v>
      </c>
      <c r="U268" s="1">
        <v>0</v>
      </c>
    </row>
    <row r="269" spans="1:21" x14ac:dyDescent="0.3">
      <c r="A269" t="s">
        <v>158</v>
      </c>
      <c r="B269" s="1">
        <v>1500000000</v>
      </c>
      <c r="C269" s="1">
        <v>0</v>
      </c>
      <c r="D269" s="1">
        <v>0</v>
      </c>
      <c r="E269" s="1">
        <v>1500000000</v>
      </c>
      <c r="F269" s="1">
        <v>0</v>
      </c>
      <c r="G269" s="1">
        <v>1500000000</v>
      </c>
      <c r="H269" s="1">
        <v>0</v>
      </c>
      <c r="I269" s="1">
        <v>400000000</v>
      </c>
      <c r="J269" s="1">
        <v>1100000000</v>
      </c>
      <c r="K269" s="1">
        <v>0</v>
      </c>
      <c r="L269" s="1">
        <v>400000000</v>
      </c>
      <c r="M269" s="1">
        <v>0</v>
      </c>
      <c r="N269" s="1">
        <v>26.666699999999999</v>
      </c>
      <c r="O269" s="1">
        <v>400000000</v>
      </c>
      <c r="P269" s="1">
        <v>400000000</v>
      </c>
      <c r="Q269" s="1">
        <v>0</v>
      </c>
      <c r="R269" s="1">
        <v>26.666699999999999</v>
      </c>
      <c r="S269" s="1">
        <v>400000000</v>
      </c>
      <c r="T269" s="1">
        <v>400000000</v>
      </c>
      <c r="U269" s="1">
        <v>0</v>
      </c>
    </row>
    <row r="270" spans="1:21" x14ac:dyDescent="0.3">
      <c r="A270" t="s">
        <v>159</v>
      </c>
      <c r="B270" s="1">
        <v>1500000000</v>
      </c>
      <c r="C270" s="1">
        <v>0</v>
      </c>
      <c r="D270" s="1">
        <v>0</v>
      </c>
      <c r="E270" s="1">
        <v>1500000000</v>
      </c>
      <c r="F270" s="1">
        <v>0</v>
      </c>
      <c r="G270" s="1">
        <v>1500000000</v>
      </c>
      <c r="H270" s="1">
        <v>0</v>
      </c>
      <c r="I270" s="1">
        <v>400000000</v>
      </c>
      <c r="J270" s="1">
        <v>1100000000</v>
      </c>
      <c r="K270" s="1">
        <v>0</v>
      </c>
      <c r="L270" s="1">
        <v>400000000</v>
      </c>
      <c r="M270" s="1">
        <v>0</v>
      </c>
      <c r="N270" s="1">
        <v>26.666699999999999</v>
      </c>
      <c r="O270" s="1">
        <v>400000000</v>
      </c>
      <c r="P270" s="1">
        <v>400000000</v>
      </c>
      <c r="Q270" s="1">
        <v>0</v>
      </c>
      <c r="R270" s="1">
        <v>26.666699999999999</v>
      </c>
      <c r="S270" s="1">
        <v>400000000</v>
      </c>
      <c r="T270" s="1">
        <v>400000000</v>
      </c>
      <c r="U270" s="1">
        <v>0</v>
      </c>
    </row>
    <row r="271" spans="1:21" x14ac:dyDescent="0.3">
      <c r="A271" t="s">
        <v>160</v>
      </c>
      <c r="B271" s="1">
        <v>1500000000</v>
      </c>
      <c r="C271" s="1">
        <v>0</v>
      </c>
      <c r="D271" s="1">
        <v>0</v>
      </c>
      <c r="E271" s="1">
        <v>1500000000</v>
      </c>
      <c r="F271" s="1">
        <v>0</v>
      </c>
      <c r="G271" s="1">
        <v>1500000000</v>
      </c>
      <c r="H271" s="1">
        <v>0</v>
      </c>
      <c r="I271" s="1">
        <v>400000000</v>
      </c>
      <c r="J271" s="1">
        <v>1100000000</v>
      </c>
      <c r="K271" s="1">
        <v>0</v>
      </c>
      <c r="L271" s="1">
        <v>400000000</v>
      </c>
      <c r="M271" s="1">
        <v>0</v>
      </c>
      <c r="N271" s="1">
        <v>26.666699999999999</v>
      </c>
      <c r="O271" s="1">
        <v>400000000</v>
      </c>
      <c r="P271" s="1">
        <v>400000000</v>
      </c>
      <c r="Q271" s="1">
        <v>0</v>
      </c>
      <c r="R271" s="1">
        <v>26.666699999999999</v>
      </c>
      <c r="S271" s="1">
        <v>400000000</v>
      </c>
      <c r="T271" s="1">
        <v>400000000</v>
      </c>
      <c r="U271" s="1">
        <v>0</v>
      </c>
    </row>
    <row r="272" spans="1:21" x14ac:dyDescent="0.3">
      <c r="A272" t="s">
        <v>26</v>
      </c>
      <c r="B272" s="1">
        <v>1500000000</v>
      </c>
      <c r="C272" s="1">
        <v>0</v>
      </c>
      <c r="D272" s="1">
        <v>0</v>
      </c>
      <c r="E272" s="1">
        <v>1500000000</v>
      </c>
      <c r="F272" s="1">
        <v>0</v>
      </c>
      <c r="G272" s="1">
        <v>1500000000</v>
      </c>
      <c r="H272" s="1">
        <v>0</v>
      </c>
      <c r="I272" s="1">
        <v>400000000</v>
      </c>
      <c r="J272" s="1">
        <v>1100000000</v>
      </c>
      <c r="K272" s="1">
        <v>0</v>
      </c>
      <c r="L272" s="1">
        <v>400000000</v>
      </c>
      <c r="M272" s="1">
        <v>0</v>
      </c>
      <c r="N272" s="1">
        <v>26.666699999999999</v>
      </c>
      <c r="O272" s="1">
        <v>400000000</v>
      </c>
      <c r="P272" s="1">
        <v>400000000</v>
      </c>
      <c r="Q272" s="1">
        <v>0</v>
      </c>
      <c r="R272" s="1">
        <v>26.666699999999999</v>
      </c>
      <c r="S272" s="1">
        <v>400000000</v>
      </c>
      <c r="T272" s="1">
        <v>400000000</v>
      </c>
      <c r="U272" s="1">
        <v>0</v>
      </c>
    </row>
    <row r="273" spans="1:21" x14ac:dyDescent="0.3">
      <c r="A273" t="s">
        <v>161</v>
      </c>
      <c r="B273" s="1">
        <v>13308935000</v>
      </c>
      <c r="C273" s="1">
        <v>0</v>
      </c>
      <c r="D273" s="1">
        <v>0</v>
      </c>
      <c r="E273" s="1">
        <v>13308935000</v>
      </c>
      <c r="F273" s="1">
        <v>0</v>
      </c>
      <c r="G273" s="1">
        <v>13308935000</v>
      </c>
      <c r="H273" s="1">
        <v>0</v>
      </c>
      <c r="I273" s="1">
        <v>177776900</v>
      </c>
      <c r="J273" s="1">
        <v>13131158100</v>
      </c>
      <c r="K273" s="1">
        <v>0</v>
      </c>
      <c r="L273" s="1">
        <v>177776900</v>
      </c>
      <c r="M273" s="1">
        <v>0</v>
      </c>
      <c r="N273" s="1">
        <v>1.3358000000000001</v>
      </c>
      <c r="O273" s="1">
        <v>26087700</v>
      </c>
      <c r="P273" s="1">
        <v>57149700</v>
      </c>
      <c r="Q273" s="1">
        <v>120627200</v>
      </c>
      <c r="R273" s="1">
        <v>0.4294</v>
      </c>
      <c r="S273" s="1">
        <v>26087700</v>
      </c>
      <c r="T273" s="1">
        <v>57149700</v>
      </c>
      <c r="U273" s="1">
        <v>0</v>
      </c>
    </row>
    <row r="274" spans="1:21" x14ac:dyDescent="0.3">
      <c r="A274" t="s">
        <v>159</v>
      </c>
      <c r="B274" s="1">
        <v>13308935000</v>
      </c>
      <c r="C274" s="1">
        <v>0</v>
      </c>
      <c r="D274" s="1">
        <v>0</v>
      </c>
      <c r="E274" s="1">
        <v>13308935000</v>
      </c>
      <c r="F274" s="1">
        <v>0</v>
      </c>
      <c r="G274" s="1">
        <v>13308935000</v>
      </c>
      <c r="H274" s="1">
        <v>0</v>
      </c>
      <c r="I274" s="1">
        <v>177776900</v>
      </c>
      <c r="J274" s="1">
        <v>13131158100</v>
      </c>
      <c r="K274" s="1">
        <v>0</v>
      </c>
      <c r="L274" s="1">
        <v>177776900</v>
      </c>
      <c r="M274" s="1">
        <v>0</v>
      </c>
      <c r="N274" s="1">
        <v>1.3358000000000001</v>
      </c>
      <c r="O274" s="1">
        <v>26087700</v>
      </c>
      <c r="P274" s="1">
        <v>57149700</v>
      </c>
      <c r="Q274" s="1">
        <v>120627200</v>
      </c>
      <c r="R274" s="1">
        <v>0.4294</v>
      </c>
      <c r="S274" s="1">
        <v>26087700</v>
      </c>
      <c r="T274" s="1">
        <v>57149700</v>
      </c>
      <c r="U274" s="1">
        <v>0</v>
      </c>
    </row>
    <row r="275" spans="1:21" x14ac:dyDescent="0.3">
      <c r="A275" t="s">
        <v>162</v>
      </c>
      <c r="B275" s="1">
        <v>8547724000</v>
      </c>
      <c r="C275" s="1">
        <v>0</v>
      </c>
      <c r="D275" s="1">
        <v>0</v>
      </c>
      <c r="E275" s="1">
        <v>8547724000</v>
      </c>
      <c r="F275" s="1">
        <v>0</v>
      </c>
      <c r="G275" s="1">
        <v>8547724000</v>
      </c>
      <c r="H275" s="1">
        <v>0</v>
      </c>
      <c r="I275" s="1">
        <v>0</v>
      </c>
      <c r="J275" s="1">
        <v>8547724000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</row>
    <row r="276" spans="1:21" x14ac:dyDescent="0.3">
      <c r="A276" t="s">
        <v>163</v>
      </c>
      <c r="B276" s="1">
        <v>6300000000</v>
      </c>
      <c r="C276" s="1">
        <v>0</v>
      </c>
      <c r="D276" s="1">
        <v>0</v>
      </c>
      <c r="E276" s="1">
        <v>6300000000</v>
      </c>
      <c r="F276" s="1">
        <v>0</v>
      </c>
      <c r="G276" s="1">
        <v>6300000000</v>
      </c>
      <c r="H276" s="1">
        <v>0</v>
      </c>
      <c r="I276" s="1">
        <v>0</v>
      </c>
      <c r="J276" s="1">
        <v>6300000000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</row>
    <row r="277" spans="1:21" x14ac:dyDescent="0.3">
      <c r="A277" t="s">
        <v>164</v>
      </c>
      <c r="B277" s="1">
        <v>2247724000</v>
      </c>
      <c r="C277" s="1">
        <v>0</v>
      </c>
      <c r="D277" s="1">
        <v>0</v>
      </c>
      <c r="E277" s="1">
        <v>2247724000</v>
      </c>
      <c r="F277" s="1">
        <v>0</v>
      </c>
      <c r="G277" s="1">
        <v>2247724000</v>
      </c>
      <c r="H277" s="1">
        <v>0</v>
      </c>
      <c r="I277" s="1">
        <v>0</v>
      </c>
      <c r="J277" s="1">
        <v>2247724000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</row>
    <row r="278" spans="1:21" x14ac:dyDescent="0.3">
      <c r="A278" t="s">
        <v>165</v>
      </c>
      <c r="B278" s="1">
        <v>600000000</v>
      </c>
      <c r="C278" s="1">
        <v>0</v>
      </c>
      <c r="D278" s="1">
        <v>0</v>
      </c>
      <c r="E278" s="1">
        <v>600000000</v>
      </c>
      <c r="F278" s="1">
        <v>0</v>
      </c>
      <c r="G278" s="1">
        <v>600000000</v>
      </c>
      <c r="H278" s="1">
        <v>0</v>
      </c>
      <c r="I278" s="1">
        <v>0</v>
      </c>
      <c r="J278" s="1">
        <v>600000000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</row>
    <row r="279" spans="1:21" x14ac:dyDescent="0.3">
      <c r="A279" t="s">
        <v>26</v>
      </c>
      <c r="B279" s="1">
        <v>600000000</v>
      </c>
      <c r="C279" s="1">
        <v>0</v>
      </c>
      <c r="D279" s="1">
        <v>0</v>
      </c>
      <c r="E279" s="1">
        <v>600000000</v>
      </c>
      <c r="F279" s="1">
        <v>0</v>
      </c>
      <c r="G279" s="1">
        <v>600000000</v>
      </c>
      <c r="H279" s="1">
        <v>0</v>
      </c>
      <c r="I279" s="1">
        <v>0</v>
      </c>
      <c r="J279" s="1">
        <v>600000000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</row>
    <row r="280" spans="1:21" x14ac:dyDescent="0.3">
      <c r="A280" t="s">
        <v>166</v>
      </c>
      <c r="B280" s="1">
        <v>1562946000</v>
      </c>
      <c r="C280" s="1">
        <v>0</v>
      </c>
      <c r="D280" s="1">
        <v>0</v>
      </c>
      <c r="E280" s="1">
        <v>1562946000</v>
      </c>
      <c r="F280" s="1">
        <v>0</v>
      </c>
      <c r="G280" s="1">
        <v>1562946000</v>
      </c>
      <c r="H280" s="1">
        <v>0</v>
      </c>
      <c r="I280" s="1">
        <v>0</v>
      </c>
      <c r="J280" s="1">
        <v>1562946000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</row>
    <row r="281" spans="1:21" x14ac:dyDescent="0.3">
      <c r="A281" t="s">
        <v>26</v>
      </c>
      <c r="B281" s="1">
        <v>1562946000</v>
      </c>
      <c r="C281" s="1">
        <v>0</v>
      </c>
      <c r="D281" s="1">
        <v>0</v>
      </c>
      <c r="E281" s="1">
        <v>1562946000</v>
      </c>
      <c r="F281" s="1">
        <v>0</v>
      </c>
      <c r="G281" s="1">
        <v>1562946000</v>
      </c>
      <c r="H281" s="1">
        <v>0</v>
      </c>
      <c r="I281" s="1">
        <v>0</v>
      </c>
      <c r="J281" s="1">
        <v>1562946000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</row>
    <row r="282" spans="1:21" x14ac:dyDescent="0.3">
      <c r="A282" t="s">
        <v>167</v>
      </c>
      <c r="B282" s="1">
        <v>2336211000</v>
      </c>
      <c r="C282" s="1">
        <v>0</v>
      </c>
      <c r="D282" s="1">
        <v>0</v>
      </c>
      <c r="E282" s="1">
        <v>2336211000</v>
      </c>
      <c r="F282" s="1">
        <v>0</v>
      </c>
      <c r="G282" s="1">
        <v>2336211000</v>
      </c>
      <c r="H282" s="1">
        <v>0</v>
      </c>
      <c r="I282" s="1">
        <v>177776900</v>
      </c>
      <c r="J282" s="1">
        <v>2158434100</v>
      </c>
      <c r="K282" s="1">
        <v>0</v>
      </c>
      <c r="L282" s="1">
        <v>177776900</v>
      </c>
      <c r="M282" s="1">
        <v>0</v>
      </c>
      <c r="N282" s="1">
        <v>7.6096000000000004</v>
      </c>
      <c r="O282" s="1">
        <v>26087700</v>
      </c>
      <c r="P282" s="1">
        <v>57149700</v>
      </c>
      <c r="Q282" s="1">
        <v>120627200</v>
      </c>
      <c r="R282" s="1">
        <v>2.4462999999999999</v>
      </c>
      <c r="S282" s="1">
        <v>26087700</v>
      </c>
      <c r="T282" s="1">
        <v>57149700</v>
      </c>
      <c r="U282" s="1">
        <v>0</v>
      </c>
    </row>
    <row r="283" spans="1:21" x14ac:dyDescent="0.3">
      <c r="A283" t="s">
        <v>26</v>
      </c>
      <c r="B283" s="1">
        <v>2336211000</v>
      </c>
      <c r="C283" s="1">
        <v>0</v>
      </c>
      <c r="D283" s="1">
        <v>0</v>
      </c>
      <c r="E283" s="1">
        <v>2336211000</v>
      </c>
      <c r="F283" s="1">
        <v>0</v>
      </c>
      <c r="G283" s="1">
        <v>2336211000</v>
      </c>
      <c r="H283" s="1">
        <v>0</v>
      </c>
      <c r="I283" s="1">
        <v>177776900</v>
      </c>
      <c r="J283" s="1">
        <v>2158434100</v>
      </c>
      <c r="K283" s="1">
        <v>0</v>
      </c>
      <c r="L283" s="1">
        <v>177776900</v>
      </c>
      <c r="M283" s="1">
        <v>0</v>
      </c>
      <c r="N283" s="1">
        <v>7.6096000000000004</v>
      </c>
      <c r="O283" s="1">
        <v>26087700</v>
      </c>
      <c r="P283" s="1">
        <v>57149700</v>
      </c>
      <c r="Q283" s="1">
        <v>120627200</v>
      </c>
      <c r="R283" s="1">
        <v>2.4462999999999999</v>
      </c>
      <c r="S283" s="1">
        <v>26087700</v>
      </c>
      <c r="T283" s="1">
        <v>57149700</v>
      </c>
      <c r="U283" s="1">
        <v>0</v>
      </c>
    </row>
    <row r="284" spans="1:21" x14ac:dyDescent="0.3">
      <c r="A284" t="s">
        <v>168</v>
      </c>
      <c r="B284" s="1">
        <v>262054000</v>
      </c>
      <c r="C284" s="1">
        <v>0</v>
      </c>
      <c r="D284" s="1">
        <v>0</v>
      </c>
      <c r="E284" s="1">
        <v>262054000</v>
      </c>
      <c r="F284" s="1">
        <v>0</v>
      </c>
      <c r="G284" s="1">
        <v>262054000</v>
      </c>
      <c r="H284" s="1">
        <v>0</v>
      </c>
      <c r="I284" s="1">
        <v>0</v>
      </c>
      <c r="J284" s="1">
        <v>262054000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</row>
    <row r="285" spans="1:21" x14ac:dyDescent="0.3">
      <c r="A285" t="s">
        <v>169</v>
      </c>
      <c r="B285" s="1">
        <v>33528000</v>
      </c>
      <c r="C285" s="1">
        <v>0</v>
      </c>
      <c r="D285" s="1">
        <v>0</v>
      </c>
      <c r="E285" s="1">
        <v>33528000</v>
      </c>
      <c r="F285" s="1">
        <v>0</v>
      </c>
      <c r="G285" s="1">
        <v>33528000</v>
      </c>
      <c r="H285" s="1">
        <v>0</v>
      </c>
      <c r="I285" s="1">
        <v>0</v>
      </c>
      <c r="J285" s="1">
        <v>33528000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</row>
    <row r="286" spans="1:21" x14ac:dyDescent="0.3">
      <c r="A286" t="s">
        <v>170</v>
      </c>
      <c r="B286" s="1">
        <v>48501000</v>
      </c>
      <c r="C286" s="1">
        <v>0</v>
      </c>
      <c r="D286" s="1">
        <v>0</v>
      </c>
      <c r="E286" s="1">
        <v>48501000</v>
      </c>
      <c r="F286" s="1">
        <v>0</v>
      </c>
      <c r="G286" s="1">
        <v>48501000</v>
      </c>
      <c r="H286" s="1">
        <v>0</v>
      </c>
      <c r="I286" s="1">
        <v>0</v>
      </c>
      <c r="J286" s="1">
        <v>48501000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</row>
    <row r="287" spans="1:21" x14ac:dyDescent="0.3">
      <c r="A287" t="s">
        <v>171</v>
      </c>
      <c r="B287" s="1">
        <v>180025000</v>
      </c>
      <c r="C287" s="1">
        <v>0</v>
      </c>
      <c r="D287" s="1">
        <v>0</v>
      </c>
      <c r="E287" s="1">
        <v>180025000</v>
      </c>
      <c r="F287" s="1">
        <v>0</v>
      </c>
      <c r="G287" s="1">
        <v>180025000</v>
      </c>
      <c r="H287" s="1">
        <v>0</v>
      </c>
      <c r="I287" s="1">
        <v>0</v>
      </c>
      <c r="J287" s="1">
        <v>180025000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</row>
    <row r="288" spans="1:21" x14ac:dyDescent="0.3">
      <c r="A288" t="s">
        <v>172</v>
      </c>
      <c r="B288" s="1">
        <v>149540061000</v>
      </c>
      <c r="C288" s="1">
        <v>0</v>
      </c>
      <c r="D288" s="1">
        <v>0</v>
      </c>
      <c r="E288" s="1">
        <v>149540061000</v>
      </c>
      <c r="F288" s="1">
        <v>0</v>
      </c>
      <c r="G288" s="1">
        <v>149540061000</v>
      </c>
      <c r="H288" s="1">
        <v>0</v>
      </c>
      <c r="I288" s="1">
        <v>46576950202</v>
      </c>
      <c r="J288" s="1">
        <v>102963110798</v>
      </c>
      <c r="K288" s="1">
        <v>0</v>
      </c>
      <c r="L288" s="1">
        <v>46576950202</v>
      </c>
      <c r="M288" s="1">
        <v>0</v>
      </c>
      <c r="N288" s="1">
        <v>31.146799999999999</v>
      </c>
      <c r="O288" s="1">
        <v>5169592263</v>
      </c>
      <c r="P288" s="1">
        <v>9430191014</v>
      </c>
      <c r="Q288" s="1">
        <v>37146759188</v>
      </c>
      <c r="R288" s="1">
        <v>6.3060999999999998</v>
      </c>
      <c r="S288" s="1">
        <v>5169592263</v>
      </c>
      <c r="T288" s="1">
        <v>9430191014</v>
      </c>
      <c r="U288" s="1">
        <v>0</v>
      </c>
    </row>
    <row r="289" spans="1:21" x14ac:dyDescent="0.3">
      <c r="A289" t="s">
        <v>159</v>
      </c>
      <c r="B289" s="1">
        <v>149540061000</v>
      </c>
      <c r="C289" s="1">
        <v>0</v>
      </c>
      <c r="D289" s="1">
        <v>0</v>
      </c>
      <c r="E289" s="1">
        <v>149540061000</v>
      </c>
      <c r="F289" s="1">
        <v>0</v>
      </c>
      <c r="G289" s="1">
        <v>149540061000</v>
      </c>
      <c r="H289" s="1">
        <v>0</v>
      </c>
      <c r="I289" s="1">
        <v>46576950202</v>
      </c>
      <c r="J289" s="1">
        <v>102963110798</v>
      </c>
      <c r="K289" s="1">
        <v>0</v>
      </c>
      <c r="L289" s="1">
        <v>46576950202</v>
      </c>
      <c r="M289" s="1">
        <v>0</v>
      </c>
      <c r="N289" s="1">
        <v>31.146799999999999</v>
      </c>
      <c r="O289" s="1">
        <v>5169592263</v>
      </c>
      <c r="P289" s="1">
        <v>9430191014</v>
      </c>
      <c r="Q289" s="1">
        <v>37146759188</v>
      </c>
      <c r="R289" s="1">
        <v>6.3060999999999998</v>
      </c>
      <c r="S289" s="1">
        <v>5169592263</v>
      </c>
      <c r="T289" s="1">
        <v>9430191014</v>
      </c>
      <c r="U289" s="1">
        <v>0</v>
      </c>
    </row>
    <row r="290" spans="1:21" x14ac:dyDescent="0.3">
      <c r="A290" t="s">
        <v>162</v>
      </c>
      <c r="B290" s="1">
        <v>8825766000</v>
      </c>
      <c r="C290" s="1">
        <v>0</v>
      </c>
      <c r="D290" s="1">
        <v>0</v>
      </c>
      <c r="E290" s="1">
        <v>8825766000</v>
      </c>
      <c r="F290" s="1">
        <v>0</v>
      </c>
      <c r="G290" s="1">
        <v>8825766000</v>
      </c>
      <c r="H290" s="1">
        <v>0</v>
      </c>
      <c r="I290" s="1">
        <v>0</v>
      </c>
      <c r="J290" s="1">
        <v>8825766000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</row>
    <row r="291" spans="1:21" x14ac:dyDescent="0.3">
      <c r="A291" t="s">
        <v>26</v>
      </c>
      <c r="B291" s="1">
        <v>3450000000</v>
      </c>
      <c r="C291" s="1">
        <v>0</v>
      </c>
      <c r="D291" s="1">
        <v>-168490000</v>
      </c>
      <c r="E291" s="1">
        <v>3281510000</v>
      </c>
      <c r="F291" s="1">
        <v>0</v>
      </c>
      <c r="G291" s="1">
        <v>3281510000</v>
      </c>
      <c r="H291" s="1">
        <v>0</v>
      </c>
      <c r="I291" s="1">
        <v>0</v>
      </c>
      <c r="J291" s="1">
        <v>3281510000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</row>
    <row r="292" spans="1:21" x14ac:dyDescent="0.3">
      <c r="A292" t="s">
        <v>134</v>
      </c>
      <c r="B292" s="1">
        <v>0</v>
      </c>
      <c r="C292" s="1">
        <v>0</v>
      </c>
      <c r="D292" s="1">
        <v>168490000</v>
      </c>
      <c r="E292" s="1">
        <v>168490000</v>
      </c>
      <c r="F292" s="1">
        <v>0</v>
      </c>
      <c r="G292" s="1">
        <v>168490000</v>
      </c>
      <c r="H292" s="1">
        <v>0</v>
      </c>
      <c r="I292" s="1">
        <v>0</v>
      </c>
      <c r="J292" s="1">
        <v>168490000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</row>
    <row r="293" spans="1:21" x14ac:dyDescent="0.3">
      <c r="A293" t="s">
        <v>163</v>
      </c>
      <c r="B293" s="1">
        <v>5375766000</v>
      </c>
      <c r="C293" s="1">
        <v>0</v>
      </c>
      <c r="D293" s="1">
        <v>0</v>
      </c>
      <c r="E293" s="1">
        <v>5375766000</v>
      </c>
      <c r="F293" s="1">
        <v>0</v>
      </c>
      <c r="G293" s="1">
        <v>5375766000</v>
      </c>
      <c r="H293" s="1">
        <v>0</v>
      </c>
      <c r="I293" s="1">
        <v>0</v>
      </c>
      <c r="J293" s="1">
        <v>5375766000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</row>
    <row r="294" spans="1:21" x14ac:dyDescent="0.3">
      <c r="A294" t="s">
        <v>173</v>
      </c>
      <c r="B294" s="1">
        <v>8750000000</v>
      </c>
      <c r="C294" s="1">
        <v>0</v>
      </c>
      <c r="D294" s="1">
        <v>0</v>
      </c>
      <c r="E294" s="1">
        <v>8750000000</v>
      </c>
      <c r="F294" s="1">
        <v>0</v>
      </c>
      <c r="G294" s="1">
        <v>8750000000</v>
      </c>
      <c r="H294" s="1">
        <v>0</v>
      </c>
      <c r="I294" s="1">
        <v>0</v>
      </c>
      <c r="J294" s="1">
        <v>8750000000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</row>
    <row r="295" spans="1:21" x14ac:dyDescent="0.3">
      <c r="A295" t="s">
        <v>26</v>
      </c>
      <c r="B295" s="1">
        <v>8750000000</v>
      </c>
      <c r="C295" s="1">
        <v>0</v>
      </c>
      <c r="D295" s="1">
        <v>0</v>
      </c>
      <c r="E295" s="1">
        <v>8750000000</v>
      </c>
      <c r="F295" s="1">
        <v>0</v>
      </c>
      <c r="G295" s="1">
        <v>8750000000</v>
      </c>
      <c r="H295" s="1">
        <v>0</v>
      </c>
      <c r="I295" s="1">
        <v>0</v>
      </c>
      <c r="J295" s="1">
        <v>8750000000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</row>
    <row r="296" spans="1:21" x14ac:dyDescent="0.3">
      <c r="A296" t="s">
        <v>174</v>
      </c>
      <c r="B296" s="1">
        <v>700000000</v>
      </c>
      <c r="C296" s="1">
        <v>0</v>
      </c>
      <c r="D296" s="1">
        <v>0</v>
      </c>
      <c r="E296" s="1">
        <v>700000000</v>
      </c>
      <c r="F296" s="1">
        <v>0</v>
      </c>
      <c r="G296" s="1">
        <v>700000000</v>
      </c>
      <c r="H296" s="1">
        <v>0</v>
      </c>
      <c r="I296" s="1">
        <v>109244456</v>
      </c>
      <c r="J296" s="1">
        <v>590755544</v>
      </c>
      <c r="K296" s="1">
        <v>0</v>
      </c>
      <c r="L296" s="1">
        <v>109244456</v>
      </c>
      <c r="M296" s="1">
        <v>0</v>
      </c>
      <c r="N296" s="1">
        <v>15.606400000000001</v>
      </c>
      <c r="O296" s="1">
        <v>33444578</v>
      </c>
      <c r="P296" s="1">
        <v>90597396</v>
      </c>
      <c r="Q296" s="1">
        <v>18647060</v>
      </c>
      <c r="R296" s="1">
        <v>12.942500000000001</v>
      </c>
      <c r="S296" s="1">
        <v>33444578</v>
      </c>
      <c r="T296" s="1">
        <v>90597396</v>
      </c>
      <c r="U296" s="1">
        <v>0</v>
      </c>
    </row>
    <row r="297" spans="1:21" x14ac:dyDescent="0.3">
      <c r="A297" t="s">
        <v>26</v>
      </c>
      <c r="B297" s="1">
        <v>700000000</v>
      </c>
      <c r="C297" s="1">
        <v>0</v>
      </c>
      <c r="D297" s="1">
        <v>0</v>
      </c>
      <c r="E297" s="1">
        <v>700000000</v>
      </c>
      <c r="F297" s="1">
        <v>0</v>
      </c>
      <c r="G297" s="1">
        <v>700000000</v>
      </c>
      <c r="H297" s="1">
        <v>0</v>
      </c>
      <c r="I297" s="1">
        <v>109244456</v>
      </c>
      <c r="J297" s="1">
        <v>590755544</v>
      </c>
      <c r="K297" s="1">
        <v>0</v>
      </c>
      <c r="L297" s="1">
        <v>109244456</v>
      </c>
      <c r="M297" s="1">
        <v>0</v>
      </c>
      <c r="N297" s="1">
        <v>15.606400000000001</v>
      </c>
      <c r="O297" s="1">
        <v>33444578</v>
      </c>
      <c r="P297" s="1">
        <v>90597396</v>
      </c>
      <c r="Q297" s="1">
        <v>18647060</v>
      </c>
      <c r="R297" s="1">
        <v>12.942500000000001</v>
      </c>
      <c r="S297" s="1">
        <v>33444578</v>
      </c>
      <c r="T297" s="1">
        <v>90597396</v>
      </c>
      <c r="U297" s="1">
        <v>0</v>
      </c>
    </row>
    <row r="298" spans="1:21" x14ac:dyDescent="0.3">
      <c r="A298" t="s">
        <v>175</v>
      </c>
      <c r="B298" s="1">
        <v>1277000000</v>
      </c>
      <c r="C298" s="1">
        <v>0</v>
      </c>
      <c r="D298" s="1">
        <v>0</v>
      </c>
      <c r="E298" s="1">
        <v>1277000000</v>
      </c>
      <c r="F298" s="1">
        <v>0</v>
      </c>
      <c r="G298" s="1">
        <v>1277000000</v>
      </c>
      <c r="H298" s="1">
        <v>0</v>
      </c>
      <c r="I298" s="1">
        <v>219484251</v>
      </c>
      <c r="J298" s="1">
        <v>1057515749</v>
      </c>
      <c r="K298" s="1">
        <v>0</v>
      </c>
      <c r="L298" s="1">
        <v>219484251</v>
      </c>
      <c r="M298" s="1">
        <v>0</v>
      </c>
      <c r="N298" s="1">
        <v>17.1875</v>
      </c>
      <c r="O298" s="1">
        <v>40073700</v>
      </c>
      <c r="P298" s="1">
        <v>110636899</v>
      </c>
      <c r="Q298" s="1">
        <v>108847352</v>
      </c>
      <c r="R298" s="1">
        <v>8.6638000000000002</v>
      </c>
      <c r="S298" s="1">
        <v>40073700</v>
      </c>
      <c r="T298" s="1">
        <v>110636899</v>
      </c>
      <c r="U298" s="1">
        <v>0</v>
      </c>
    </row>
    <row r="299" spans="1:21" x14ac:dyDescent="0.3">
      <c r="A299" t="s">
        <v>26</v>
      </c>
      <c r="B299" s="1">
        <v>1277000000</v>
      </c>
      <c r="C299" s="1">
        <v>0</v>
      </c>
      <c r="D299" s="1">
        <v>0</v>
      </c>
      <c r="E299" s="1">
        <v>1277000000</v>
      </c>
      <c r="F299" s="1">
        <v>0</v>
      </c>
      <c r="G299" s="1">
        <v>1277000000</v>
      </c>
      <c r="H299" s="1">
        <v>0</v>
      </c>
      <c r="I299" s="1">
        <v>219484251</v>
      </c>
      <c r="J299" s="1">
        <v>1057515749</v>
      </c>
      <c r="K299" s="1">
        <v>0</v>
      </c>
      <c r="L299" s="1">
        <v>219484251</v>
      </c>
      <c r="M299" s="1">
        <v>0</v>
      </c>
      <c r="N299" s="1">
        <v>17.1875</v>
      </c>
      <c r="O299" s="1">
        <v>40073700</v>
      </c>
      <c r="P299" s="1">
        <v>110636899</v>
      </c>
      <c r="Q299" s="1">
        <v>108847352</v>
      </c>
      <c r="R299" s="1">
        <v>8.6638000000000002</v>
      </c>
      <c r="S299" s="1">
        <v>40073700</v>
      </c>
      <c r="T299" s="1">
        <v>110636899</v>
      </c>
      <c r="U299" s="1">
        <v>0</v>
      </c>
    </row>
    <row r="300" spans="1:21" x14ac:dyDescent="0.3">
      <c r="A300" t="s">
        <v>176</v>
      </c>
      <c r="B300" s="1">
        <v>3500000000</v>
      </c>
      <c r="C300" s="1">
        <v>0</v>
      </c>
      <c r="D300" s="1">
        <v>0</v>
      </c>
      <c r="E300" s="1">
        <v>3500000000</v>
      </c>
      <c r="F300" s="1">
        <v>0</v>
      </c>
      <c r="G300" s="1">
        <v>3500000000</v>
      </c>
      <c r="H300" s="1">
        <v>0</v>
      </c>
      <c r="I300" s="1">
        <v>0</v>
      </c>
      <c r="J300" s="1">
        <v>3500000000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</row>
    <row r="301" spans="1:21" x14ac:dyDescent="0.3">
      <c r="A301" t="s">
        <v>26</v>
      </c>
      <c r="B301" s="1">
        <v>3500000000</v>
      </c>
      <c r="C301" s="1">
        <v>0</v>
      </c>
      <c r="D301" s="1">
        <v>0</v>
      </c>
      <c r="E301" s="1">
        <v>3500000000</v>
      </c>
      <c r="F301" s="1">
        <v>0</v>
      </c>
      <c r="G301" s="1">
        <v>3500000000</v>
      </c>
      <c r="H301" s="1">
        <v>0</v>
      </c>
      <c r="I301" s="1">
        <v>0</v>
      </c>
      <c r="J301" s="1">
        <v>3500000000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</row>
    <row r="302" spans="1:21" x14ac:dyDescent="0.3">
      <c r="A302" t="s">
        <v>177</v>
      </c>
      <c r="B302" s="1">
        <v>7007753000</v>
      </c>
      <c r="C302" s="1">
        <v>0</v>
      </c>
      <c r="D302" s="1">
        <v>0</v>
      </c>
      <c r="E302" s="1">
        <v>7007753000</v>
      </c>
      <c r="F302" s="1">
        <v>0</v>
      </c>
      <c r="G302" s="1">
        <v>7007753000</v>
      </c>
      <c r="H302" s="1">
        <v>0</v>
      </c>
      <c r="I302" s="1">
        <v>33694200</v>
      </c>
      <c r="J302" s="1">
        <v>6974058800</v>
      </c>
      <c r="K302" s="1">
        <v>0</v>
      </c>
      <c r="L302" s="1">
        <v>33694200</v>
      </c>
      <c r="M302" s="1">
        <v>0</v>
      </c>
      <c r="N302" s="1">
        <v>0.48080000000000001</v>
      </c>
      <c r="O302" s="1">
        <v>0</v>
      </c>
      <c r="P302" s="1">
        <v>33694200</v>
      </c>
      <c r="Q302" s="1">
        <v>0</v>
      </c>
      <c r="R302" s="1">
        <v>0.48080000000000001</v>
      </c>
      <c r="S302" s="1">
        <v>0</v>
      </c>
      <c r="T302" s="1">
        <v>33694200</v>
      </c>
      <c r="U302" s="1">
        <v>0</v>
      </c>
    </row>
    <row r="303" spans="1:21" x14ac:dyDescent="0.3">
      <c r="A303" t="s">
        <v>26</v>
      </c>
      <c r="B303" s="1">
        <v>6758000000</v>
      </c>
      <c r="C303" s="1">
        <v>0</v>
      </c>
      <c r="D303" s="1">
        <v>0</v>
      </c>
      <c r="E303" s="1">
        <v>6758000000</v>
      </c>
      <c r="F303" s="1">
        <v>0</v>
      </c>
      <c r="G303" s="1">
        <v>6758000000</v>
      </c>
      <c r="H303" s="1">
        <v>0</v>
      </c>
      <c r="I303" s="1">
        <v>33694200</v>
      </c>
      <c r="J303" s="1">
        <v>6724305800</v>
      </c>
      <c r="K303" s="1">
        <v>0</v>
      </c>
      <c r="L303" s="1">
        <v>33694200</v>
      </c>
      <c r="M303" s="1">
        <v>0</v>
      </c>
      <c r="N303" s="1">
        <v>0.49859999999999999</v>
      </c>
      <c r="O303" s="1">
        <v>0</v>
      </c>
      <c r="P303" s="1">
        <v>33694200</v>
      </c>
      <c r="Q303" s="1">
        <v>0</v>
      </c>
      <c r="R303" s="1">
        <v>0.49859999999999999</v>
      </c>
      <c r="S303" s="1">
        <v>0</v>
      </c>
      <c r="T303" s="1">
        <v>33694200</v>
      </c>
      <c r="U303" s="1">
        <v>0</v>
      </c>
    </row>
    <row r="304" spans="1:21" x14ac:dyDescent="0.3">
      <c r="A304" t="s">
        <v>163</v>
      </c>
      <c r="B304" s="1">
        <v>249753000</v>
      </c>
      <c r="C304" s="1">
        <v>0</v>
      </c>
      <c r="D304" s="1">
        <v>0</v>
      </c>
      <c r="E304" s="1">
        <v>249753000</v>
      </c>
      <c r="F304" s="1">
        <v>0</v>
      </c>
      <c r="G304" s="1">
        <v>249753000</v>
      </c>
      <c r="H304" s="1">
        <v>0</v>
      </c>
      <c r="I304" s="1">
        <v>0</v>
      </c>
      <c r="J304" s="1">
        <v>249753000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</row>
    <row r="305" spans="1:21" x14ac:dyDescent="0.3">
      <c r="A305" t="s">
        <v>165</v>
      </c>
      <c r="B305" s="1">
        <v>1000000000</v>
      </c>
      <c r="C305" s="1">
        <v>0</v>
      </c>
      <c r="D305" s="1">
        <v>0</v>
      </c>
      <c r="E305" s="1">
        <v>1000000000</v>
      </c>
      <c r="F305" s="1">
        <v>0</v>
      </c>
      <c r="G305" s="1">
        <v>1000000000</v>
      </c>
      <c r="H305" s="1">
        <v>0</v>
      </c>
      <c r="I305" s="1">
        <v>0</v>
      </c>
      <c r="J305" s="1">
        <v>1000000000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</row>
    <row r="306" spans="1:21" x14ac:dyDescent="0.3">
      <c r="A306" t="s">
        <v>26</v>
      </c>
      <c r="B306" s="1">
        <v>1000000000</v>
      </c>
      <c r="C306" s="1">
        <v>0</v>
      </c>
      <c r="D306" s="1">
        <v>0</v>
      </c>
      <c r="E306" s="1">
        <v>1000000000</v>
      </c>
      <c r="F306" s="1">
        <v>0</v>
      </c>
      <c r="G306" s="1">
        <v>1000000000</v>
      </c>
      <c r="H306" s="1">
        <v>0</v>
      </c>
      <c r="I306" s="1">
        <v>0</v>
      </c>
      <c r="J306" s="1">
        <v>1000000000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</row>
    <row r="307" spans="1:21" x14ac:dyDescent="0.3">
      <c r="A307" t="s">
        <v>178</v>
      </c>
      <c r="B307" s="1">
        <v>200000000</v>
      </c>
      <c r="C307" s="1">
        <v>0</v>
      </c>
      <c r="D307" s="1">
        <v>0</v>
      </c>
      <c r="E307" s="1">
        <v>200000000</v>
      </c>
      <c r="F307" s="1">
        <v>0</v>
      </c>
      <c r="G307" s="1">
        <v>200000000</v>
      </c>
      <c r="H307" s="1">
        <v>0</v>
      </c>
      <c r="I307" s="1">
        <v>0</v>
      </c>
      <c r="J307" s="1">
        <v>200000000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</row>
    <row r="308" spans="1:21" x14ac:dyDescent="0.3">
      <c r="A308" t="s">
        <v>26</v>
      </c>
      <c r="B308" s="1">
        <v>200000000</v>
      </c>
      <c r="C308" s="1">
        <v>0</v>
      </c>
      <c r="D308" s="1">
        <v>0</v>
      </c>
      <c r="E308" s="1">
        <v>200000000</v>
      </c>
      <c r="F308" s="1">
        <v>0</v>
      </c>
      <c r="G308" s="1">
        <v>200000000</v>
      </c>
      <c r="H308" s="1">
        <v>0</v>
      </c>
      <c r="I308" s="1">
        <v>0</v>
      </c>
      <c r="J308" s="1">
        <v>200000000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</row>
    <row r="309" spans="1:21" x14ac:dyDescent="0.3">
      <c r="A309" t="s">
        <v>179</v>
      </c>
      <c r="B309" s="1">
        <v>2986863000</v>
      </c>
      <c r="C309" s="1">
        <v>0</v>
      </c>
      <c r="D309" s="1">
        <v>-30000000</v>
      </c>
      <c r="E309" s="1">
        <v>2956863000</v>
      </c>
      <c r="F309" s="1">
        <v>0</v>
      </c>
      <c r="G309" s="1">
        <v>2956863000</v>
      </c>
      <c r="H309" s="1">
        <v>0</v>
      </c>
      <c r="I309" s="1">
        <v>0</v>
      </c>
      <c r="J309" s="1">
        <v>2956863000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</row>
    <row r="310" spans="1:21" x14ac:dyDescent="0.3">
      <c r="A310" t="s">
        <v>180</v>
      </c>
      <c r="B310" s="1">
        <v>2666888000</v>
      </c>
      <c r="C310" s="1">
        <v>0</v>
      </c>
      <c r="D310" s="1">
        <v>-30000000</v>
      </c>
      <c r="E310" s="1">
        <v>2636888000</v>
      </c>
      <c r="F310" s="1">
        <v>0</v>
      </c>
      <c r="G310" s="1">
        <v>2636888000</v>
      </c>
      <c r="H310" s="1">
        <v>0</v>
      </c>
      <c r="I310" s="1">
        <v>0</v>
      </c>
      <c r="J310" s="1">
        <v>2636888000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</row>
    <row r="311" spans="1:21" x14ac:dyDescent="0.3">
      <c r="A311" t="s">
        <v>171</v>
      </c>
      <c r="B311" s="1">
        <v>319975000</v>
      </c>
      <c r="C311" s="1">
        <v>0</v>
      </c>
      <c r="D311" s="1">
        <v>0</v>
      </c>
      <c r="E311" s="1">
        <v>319975000</v>
      </c>
      <c r="F311" s="1">
        <v>0</v>
      </c>
      <c r="G311" s="1">
        <v>319975000</v>
      </c>
      <c r="H311" s="1">
        <v>0</v>
      </c>
      <c r="I311" s="1">
        <v>0</v>
      </c>
      <c r="J311" s="1">
        <v>319975000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</row>
    <row r="312" spans="1:21" x14ac:dyDescent="0.3">
      <c r="A312" t="s">
        <v>181</v>
      </c>
      <c r="B312" s="1">
        <v>5715000000</v>
      </c>
      <c r="C312" s="1">
        <v>0</v>
      </c>
      <c r="D312" s="1">
        <v>0</v>
      </c>
      <c r="E312" s="1">
        <v>5715000000</v>
      </c>
      <c r="F312" s="1">
        <v>0</v>
      </c>
      <c r="G312" s="1">
        <v>5715000000</v>
      </c>
      <c r="H312" s="1">
        <v>0</v>
      </c>
      <c r="I312" s="1">
        <v>0</v>
      </c>
      <c r="J312" s="1">
        <v>5715000000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</row>
    <row r="313" spans="1:21" x14ac:dyDescent="0.3">
      <c r="A313" t="s">
        <v>26</v>
      </c>
      <c r="B313" s="1">
        <v>5715000000</v>
      </c>
      <c r="C313" s="1">
        <v>0</v>
      </c>
      <c r="D313" s="1">
        <v>0</v>
      </c>
      <c r="E313" s="1">
        <v>5715000000</v>
      </c>
      <c r="F313" s="1">
        <v>0</v>
      </c>
      <c r="G313" s="1">
        <v>5715000000</v>
      </c>
      <c r="H313" s="1">
        <v>0</v>
      </c>
      <c r="I313" s="1">
        <v>0</v>
      </c>
      <c r="J313" s="1">
        <v>5715000000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</row>
    <row r="314" spans="1:21" x14ac:dyDescent="0.3">
      <c r="A314" t="s">
        <v>166</v>
      </c>
      <c r="B314" s="1">
        <v>3903785000</v>
      </c>
      <c r="C314" s="1">
        <v>0</v>
      </c>
      <c r="D314" s="1">
        <v>30000000</v>
      </c>
      <c r="E314" s="1">
        <v>3933785000</v>
      </c>
      <c r="F314" s="1">
        <v>0</v>
      </c>
      <c r="G314" s="1">
        <v>3933785000</v>
      </c>
      <c r="H314" s="1">
        <v>0</v>
      </c>
      <c r="I314" s="1">
        <v>148025000</v>
      </c>
      <c r="J314" s="1">
        <v>3785760000</v>
      </c>
      <c r="K314" s="1">
        <v>0</v>
      </c>
      <c r="L314" s="1">
        <v>148025000</v>
      </c>
      <c r="M314" s="1">
        <v>0</v>
      </c>
      <c r="N314" s="1">
        <v>3.7629000000000001</v>
      </c>
      <c r="O314" s="1">
        <v>6402321</v>
      </c>
      <c r="P314" s="1">
        <v>50412528</v>
      </c>
      <c r="Q314" s="1">
        <v>97612472</v>
      </c>
      <c r="R314" s="1">
        <v>1.2815000000000001</v>
      </c>
      <c r="S314" s="1">
        <v>6402321</v>
      </c>
      <c r="T314" s="1">
        <v>50412528</v>
      </c>
      <c r="U314" s="1">
        <v>0</v>
      </c>
    </row>
    <row r="315" spans="1:21" x14ac:dyDescent="0.3">
      <c r="A315" t="s">
        <v>26</v>
      </c>
      <c r="B315" s="1">
        <v>750000000</v>
      </c>
      <c r="C315" s="1">
        <v>0</v>
      </c>
      <c r="D315" s="1">
        <v>0</v>
      </c>
      <c r="E315" s="1">
        <v>750000000</v>
      </c>
      <c r="F315" s="1">
        <v>0</v>
      </c>
      <c r="G315" s="1">
        <v>750000000</v>
      </c>
      <c r="H315" s="1">
        <v>0</v>
      </c>
      <c r="I315" s="1">
        <v>116240000</v>
      </c>
      <c r="J315" s="1">
        <v>633760000</v>
      </c>
      <c r="K315" s="1">
        <v>0</v>
      </c>
      <c r="L315" s="1">
        <v>116240000</v>
      </c>
      <c r="M315" s="1">
        <v>0</v>
      </c>
      <c r="N315" s="1">
        <v>15.498699999999999</v>
      </c>
      <c r="O315" s="1">
        <v>3456904</v>
      </c>
      <c r="P315" s="1">
        <v>40650336</v>
      </c>
      <c r="Q315" s="1">
        <v>75589664</v>
      </c>
      <c r="R315" s="1">
        <v>5.42</v>
      </c>
      <c r="S315" s="1">
        <v>3456904</v>
      </c>
      <c r="T315" s="1">
        <v>40650336</v>
      </c>
      <c r="U315" s="1">
        <v>0</v>
      </c>
    </row>
    <row r="316" spans="1:21" x14ac:dyDescent="0.3">
      <c r="A316" t="s">
        <v>180</v>
      </c>
      <c r="B316" s="1">
        <v>0</v>
      </c>
      <c r="C316" s="1">
        <v>0</v>
      </c>
      <c r="D316" s="1">
        <v>30000000</v>
      </c>
      <c r="E316" s="1">
        <v>30000000</v>
      </c>
      <c r="F316" s="1">
        <v>0</v>
      </c>
      <c r="G316" s="1">
        <v>30000000</v>
      </c>
      <c r="H316" s="1">
        <v>0</v>
      </c>
      <c r="I316" s="1">
        <v>30000000</v>
      </c>
      <c r="J316" s="1">
        <v>0</v>
      </c>
      <c r="K316" s="1">
        <v>0</v>
      </c>
      <c r="L316" s="1">
        <v>30000000</v>
      </c>
      <c r="M316" s="1">
        <v>0</v>
      </c>
      <c r="N316" s="1">
        <v>100</v>
      </c>
      <c r="O316" s="1">
        <v>2945417</v>
      </c>
      <c r="P316" s="1">
        <v>9762192</v>
      </c>
      <c r="Q316" s="1">
        <v>20237808</v>
      </c>
      <c r="R316" s="1">
        <v>32.540599999999998</v>
      </c>
      <c r="S316" s="1">
        <v>2945417</v>
      </c>
      <c r="T316" s="1">
        <v>9762192</v>
      </c>
      <c r="U316" s="1">
        <v>0</v>
      </c>
    </row>
    <row r="317" spans="1:21" x14ac:dyDescent="0.3">
      <c r="A317" t="s">
        <v>182</v>
      </c>
      <c r="B317" s="1">
        <v>3000000000</v>
      </c>
      <c r="C317" s="1">
        <v>0</v>
      </c>
      <c r="D317" s="1">
        <v>0</v>
      </c>
      <c r="E317" s="1">
        <v>3000000000</v>
      </c>
      <c r="F317" s="1">
        <v>0</v>
      </c>
      <c r="G317" s="1">
        <v>3000000000</v>
      </c>
      <c r="H317" s="1">
        <v>0</v>
      </c>
      <c r="I317" s="1">
        <v>0</v>
      </c>
      <c r="J317" s="1">
        <v>3000000000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</row>
    <row r="318" spans="1:21" x14ac:dyDescent="0.3">
      <c r="A318" t="s">
        <v>164</v>
      </c>
      <c r="B318" s="1">
        <v>153785000</v>
      </c>
      <c r="C318" s="1">
        <v>0</v>
      </c>
      <c r="D318" s="1">
        <v>0</v>
      </c>
      <c r="E318" s="1">
        <v>153785000</v>
      </c>
      <c r="F318" s="1">
        <v>0</v>
      </c>
      <c r="G318" s="1">
        <v>153785000</v>
      </c>
      <c r="H318" s="1">
        <v>0</v>
      </c>
      <c r="I318" s="1">
        <v>1785000</v>
      </c>
      <c r="J318" s="1">
        <v>152000000</v>
      </c>
      <c r="K318" s="1">
        <v>0</v>
      </c>
      <c r="L318" s="1">
        <v>1785000</v>
      </c>
      <c r="M318" s="1">
        <v>0</v>
      </c>
      <c r="N318" s="1">
        <v>1.1607000000000001</v>
      </c>
      <c r="O318" s="1">
        <v>0</v>
      </c>
      <c r="P318" s="1">
        <v>0</v>
      </c>
      <c r="Q318" s="1">
        <v>1785000</v>
      </c>
      <c r="R318" s="1">
        <v>0</v>
      </c>
      <c r="S318" s="1">
        <v>0</v>
      </c>
      <c r="T318" s="1">
        <v>0</v>
      </c>
      <c r="U318" s="1">
        <v>0</v>
      </c>
    </row>
    <row r="319" spans="1:21" x14ac:dyDescent="0.3">
      <c r="A319" t="s">
        <v>167</v>
      </c>
      <c r="B319" s="1">
        <v>17471791000</v>
      </c>
      <c r="C319" s="1">
        <v>0</v>
      </c>
      <c r="D319" s="1">
        <v>0</v>
      </c>
      <c r="E319" s="1">
        <v>17471791000</v>
      </c>
      <c r="F319" s="1">
        <v>0</v>
      </c>
      <c r="G319" s="1">
        <v>17471791000</v>
      </c>
      <c r="H319" s="1">
        <v>0</v>
      </c>
      <c r="I319" s="1">
        <v>2700641095</v>
      </c>
      <c r="J319" s="1">
        <v>14771149905</v>
      </c>
      <c r="K319" s="1">
        <v>0</v>
      </c>
      <c r="L319" s="1">
        <v>2700641095</v>
      </c>
      <c r="M319" s="1">
        <v>0</v>
      </c>
      <c r="N319" s="1">
        <v>15.4572</v>
      </c>
      <c r="O319" s="1">
        <v>472906598</v>
      </c>
      <c r="P319" s="1">
        <v>980754694</v>
      </c>
      <c r="Q319" s="1">
        <v>1719886401</v>
      </c>
      <c r="R319" s="1">
        <v>5.6134000000000004</v>
      </c>
      <c r="S319" s="1">
        <v>472906598</v>
      </c>
      <c r="T319" s="1">
        <v>980754694</v>
      </c>
      <c r="U319" s="1">
        <v>0</v>
      </c>
    </row>
    <row r="320" spans="1:21" x14ac:dyDescent="0.3">
      <c r="A320" t="s">
        <v>26</v>
      </c>
      <c r="B320" s="1">
        <v>17471791000</v>
      </c>
      <c r="C320" s="1">
        <v>0</v>
      </c>
      <c r="D320" s="1">
        <v>0</v>
      </c>
      <c r="E320" s="1">
        <v>17471791000</v>
      </c>
      <c r="F320" s="1">
        <v>0</v>
      </c>
      <c r="G320" s="1">
        <v>17471791000</v>
      </c>
      <c r="H320" s="1">
        <v>0</v>
      </c>
      <c r="I320" s="1">
        <v>2700641095</v>
      </c>
      <c r="J320" s="1">
        <v>14771149905</v>
      </c>
      <c r="K320" s="1">
        <v>0</v>
      </c>
      <c r="L320" s="1">
        <v>2700641095</v>
      </c>
      <c r="M320" s="1">
        <v>0</v>
      </c>
      <c r="N320" s="1">
        <v>15.4572</v>
      </c>
      <c r="O320" s="1">
        <v>472906598</v>
      </c>
      <c r="P320" s="1">
        <v>980754694</v>
      </c>
      <c r="Q320" s="1">
        <v>1719886401</v>
      </c>
      <c r="R320" s="1">
        <v>5.6134000000000004</v>
      </c>
      <c r="S320" s="1">
        <v>472906598</v>
      </c>
      <c r="T320" s="1">
        <v>980754694</v>
      </c>
      <c r="U320" s="1">
        <v>0</v>
      </c>
    </row>
    <row r="321" spans="1:21" x14ac:dyDescent="0.3">
      <c r="A321" t="s">
        <v>183</v>
      </c>
      <c r="B321" s="1">
        <v>3272875000</v>
      </c>
      <c r="C321" s="1">
        <v>0</v>
      </c>
      <c r="D321" s="1">
        <v>0</v>
      </c>
      <c r="E321" s="1">
        <v>3272875000</v>
      </c>
      <c r="F321" s="1">
        <v>0</v>
      </c>
      <c r="G321" s="1">
        <v>3272875000</v>
      </c>
      <c r="H321" s="1">
        <v>0</v>
      </c>
      <c r="I321" s="1">
        <v>0</v>
      </c>
      <c r="J321" s="1">
        <v>3272875000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</row>
    <row r="322" spans="1:21" x14ac:dyDescent="0.3">
      <c r="A322" t="s">
        <v>170</v>
      </c>
      <c r="B322" s="1">
        <v>3272875000</v>
      </c>
      <c r="C322" s="1">
        <v>0</v>
      </c>
      <c r="D322" s="1">
        <v>0</v>
      </c>
      <c r="E322" s="1">
        <v>3272875000</v>
      </c>
      <c r="F322" s="1">
        <v>0</v>
      </c>
      <c r="G322" s="1">
        <v>3272875000</v>
      </c>
      <c r="H322" s="1">
        <v>0</v>
      </c>
      <c r="I322" s="1">
        <v>0</v>
      </c>
      <c r="J322" s="1">
        <v>3272875000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</row>
    <row r="323" spans="1:21" x14ac:dyDescent="0.3">
      <c r="A323" t="s">
        <v>184</v>
      </c>
      <c r="B323" s="1">
        <v>8941312000</v>
      </c>
      <c r="C323" s="1">
        <v>0</v>
      </c>
      <c r="D323" s="1">
        <v>0</v>
      </c>
      <c r="E323" s="1">
        <v>8941312000</v>
      </c>
      <c r="F323" s="1">
        <v>0</v>
      </c>
      <c r="G323" s="1">
        <v>8941312000</v>
      </c>
      <c r="H323" s="1">
        <v>0</v>
      </c>
      <c r="I323" s="1">
        <v>0</v>
      </c>
      <c r="J323" s="1">
        <v>8941312000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</row>
    <row r="324" spans="1:21" x14ac:dyDescent="0.3">
      <c r="A324" t="s">
        <v>26</v>
      </c>
      <c r="B324" s="1">
        <v>400000000</v>
      </c>
      <c r="C324" s="1">
        <v>0</v>
      </c>
      <c r="D324" s="1">
        <v>0</v>
      </c>
      <c r="E324" s="1">
        <v>400000000</v>
      </c>
      <c r="F324" s="1">
        <v>0</v>
      </c>
      <c r="G324" s="1">
        <v>400000000</v>
      </c>
      <c r="H324" s="1">
        <v>0</v>
      </c>
      <c r="I324" s="1">
        <v>0</v>
      </c>
      <c r="J324" s="1">
        <v>400000000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</row>
    <row r="325" spans="1:21" x14ac:dyDescent="0.3">
      <c r="A325" t="s">
        <v>163</v>
      </c>
      <c r="B325" s="1">
        <v>8541312000</v>
      </c>
      <c r="C325" s="1">
        <v>0</v>
      </c>
      <c r="D325" s="1">
        <v>0</v>
      </c>
      <c r="E325" s="1">
        <v>8541312000</v>
      </c>
      <c r="F325" s="1">
        <v>0</v>
      </c>
      <c r="G325" s="1">
        <v>8541312000</v>
      </c>
      <c r="H325" s="1">
        <v>0</v>
      </c>
      <c r="I325" s="1">
        <v>0</v>
      </c>
      <c r="J325" s="1">
        <v>8541312000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</row>
    <row r="326" spans="1:21" x14ac:dyDescent="0.3">
      <c r="A326" t="s">
        <v>185</v>
      </c>
      <c r="B326" s="1">
        <v>54979972000</v>
      </c>
      <c r="C326" s="1">
        <v>0</v>
      </c>
      <c r="D326" s="1">
        <v>0</v>
      </c>
      <c r="E326" s="1">
        <v>54979972000</v>
      </c>
      <c r="F326" s="1">
        <v>0</v>
      </c>
      <c r="G326" s="1">
        <v>54979972000</v>
      </c>
      <c r="H326" s="1">
        <v>0</v>
      </c>
      <c r="I326" s="1">
        <v>38572462119</v>
      </c>
      <c r="J326" s="1">
        <v>16407509881</v>
      </c>
      <c r="K326" s="1">
        <v>0</v>
      </c>
      <c r="L326" s="1">
        <v>38572462119</v>
      </c>
      <c r="M326" s="1">
        <v>0</v>
      </c>
      <c r="N326" s="1">
        <v>70.157300000000006</v>
      </c>
      <c r="O326" s="1">
        <v>4235544316</v>
      </c>
      <c r="P326" s="1">
        <v>6927033966</v>
      </c>
      <c r="Q326" s="1">
        <v>31645428153</v>
      </c>
      <c r="R326" s="1">
        <v>12.5992</v>
      </c>
      <c r="S326" s="1">
        <v>4235544316</v>
      </c>
      <c r="T326" s="1">
        <v>6927033966</v>
      </c>
      <c r="U326" s="1">
        <v>0</v>
      </c>
    </row>
    <row r="327" spans="1:21" x14ac:dyDescent="0.3">
      <c r="A327" t="s">
        <v>26</v>
      </c>
      <c r="B327" s="1">
        <v>54979972000</v>
      </c>
      <c r="C327" s="1">
        <v>0</v>
      </c>
      <c r="D327" s="1">
        <v>0</v>
      </c>
      <c r="E327" s="1">
        <v>54979972000</v>
      </c>
      <c r="F327" s="1">
        <v>0</v>
      </c>
      <c r="G327" s="1">
        <v>54979972000</v>
      </c>
      <c r="H327" s="1">
        <v>0</v>
      </c>
      <c r="I327" s="1">
        <v>38572462119</v>
      </c>
      <c r="J327" s="1">
        <v>16407509881</v>
      </c>
      <c r="K327" s="1">
        <v>0</v>
      </c>
      <c r="L327" s="1">
        <v>38572462119</v>
      </c>
      <c r="M327" s="1">
        <v>0</v>
      </c>
      <c r="N327" s="1">
        <v>70.157300000000006</v>
      </c>
      <c r="O327" s="1">
        <v>4235544316</v>
      </c>
      <c r="P327" s="1">
        <v>6927033966</v>
      </c>
      <c r="Q327" s="1">
        <v>31645428153</v>
      </c>
      <c r="R327" s="1">
        <v>12.5992</v>
      </c>
      <c r="S327" s="1">
        <v>4235544316</v>
      </c>
      <c r="T327" s="1">
        <v>6927033966</v>
      </c>
      <c r="U327" s="1">
        <v>0</v>
      </c>
    </row>
    <row r="328" spans="1:21" x14ac:dyDescent="0.3">
      <c r="A328" t="s">
        <v>186</v>
      </c>
      <c r="B328" s="1">
        <v>14007944000</v>
      </c>
      <c r="C328" s="1">
        <v>0</v>
      </c>
      <c r="D328" s="1">
        <v>0</v>
      </c>
      <c r="E328" s="1">
        <v>14007944000</v>
      </c>
      <c r="F328" s="1">
        <v>0</v>
      </c>
      <c r="G328" s="1">
        <v>14007944000</v>
      </c>
      <c r="H328" s="1">
        <v>0</v>
      </c>
      <c r="I328" s="1">
        <v>4793399081</v>
      </c>
      <c r="J328" s="1">
        <v>9214544919</v>
      </c>
      <c r="K328" s="1">
        <v>0</v>
      </c>
      <c r="L328" s="1">
        <v>4793399081</v>
      </c>
      <c r="M328" s="1">
        <v>0</v>
      </c>
      <c r="N328" s="1">
        <v>34.219099999999997</v>
      </c>
      <c r="O328" s="1">
        <v>381220750</v>
      </c>
      <c r="P328" s="1">
        <v>1237061331</v>
      </c>
      <c r="Q328" s="1">
        <v>3556337750</v>
      </c>
      <c r="R328" s="1">
        <v>8.8310999999999993</v>
      </c>
      <c r="S328" s="1">
        <v>381220750</v>
      </c>
      <c r="T328" s="1">
        <v>1237061331</v>
      </c>
      <c r="U328" s="1">
        <v>0</v>
      </c>
    </row>
    <row r="329" spans="1:21" x14ac:dyDescent="0.3">
      <c r="A329" t="s">
        <v>26</v>
      </c>
      <c r="B329" s="1">
        <v>10545000000</v>
      </c>
      <c r="C329" s="1">
        <v>0</v>
      </c>
      <c r="D329" s="1">
        <v>0</v>
      </c>
      <c r="E329" s="1">
        <v>10545000000</v>
      </c>
      <c r="F329" s="1">
        <v>0</v>
      </c>
      <c r="G329" s="1">
        <v>10545000000</v>
      </c>
      <c r="H329" s="1">
        <v>0</v>
      </c>
      <c r="I329" s="1">
        <v>4793399081</v>
      </c>
      <c r="J329" s="1">
        <v>5751600919</v>
      </c>
      <c r="K329" s="1">
        <v>0</v>
      </c>
      <c r="L329" s="1">
        <v>4793399081</v>
      </c>
      <c r="M329" s="1">
        <v>0</v>
      </c>
      <c r="N329" s="1">
        <v>45.456600000000002</v>
      </c>
      <c r="O329" s="1">
        <v>381220750</v>
      </c>
      <c r="P329" s="1">
        <v>1237061331</v>
      </c>
      <c r="Q329" s="1">
        <v>3556337750</v>
      </c>
      <c r="R329" s="1">
        <v>11.731299999999999</v>
      </c>
      <c r="S329" s="1">
        <v>381220750</v>
      </c>
      <c r="T329" s="1">
        <v>1237061331</v>
      </c>
      <c r="U329" s="1">
        <v>0</v>
      </c>
    </row>
    <row r="330" spans="1:21" x14ac:dyDescent="0.3">
      <c r="A330" t="s">
        <v>163</v>
      </c>
      <c r="B330" s="1">
        <v>3462944000</v>
      </c>
      <c r="C330" s="1">
        <v>0</v>
      </c>
      <c r="D330" s="1">
        <v>0</v>
      </c>
      <c r="E330" s="1">
        <v>3462944000</v>
      </c>
      <c r="F330" s="1">
        <v>0</v>
      </c>
      <c r="G330" s="1">
        <v>3462944000</v>
      </c>
      <c r="H330" s="1">
        <v>0</v>
      </c>
      <c r="I330" s="1">
        <v>0</v>
      </c>
      <c r="J330" s="1">
        <v>3462944000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</row>
    <row r="331" spans="1:21" x14ac:dyDescent="0.3">
      <c r="A331" t="s">
        <v>187</v>
      </c>
      <c r="B331" s="1">
        <v>7000000000</v>
      </c>
      <c r="C331" s="1">
        <v>0</v>
      </c>
      <c r="D331" s="1">
        <v>0</v>
      </c>
      <c r="E331" s="1">
        <v>7000000000</v>
      </c>
      <c r="F331" s="1">
        <v>0</v>
      </c>
      <c r="G331" s="1">
        <v>7000000000</v>
      </c>
      <c r="H331" s="1">
        <v>0</v>
      </c>
      <c r="I331" s="1">
        <v>0</v>
      </c>
      <c r="J331" s="1">
        <v>7000000000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</row>
    <row r="332" spans="1:21" x14ac:dyDescent="0.3">
      <c r="A332" t="s">
        <v>170</v>
      </c>
      <c r="B332" s="1">
        <v>7000000000</v>
      </c>
      <c r="C332" s="1">
        <v>0</v>
      </c>
      <c r="D332" s="1">
        <v>0</v>
      </c>
      <c r="E332" s="1">
        <v>7000000000</v>
      </c>
      <c r="F332" s="1">
        <v>0</v>
      </c>
      <c r="G332" s="1">
        <v>7000000000</v>
      </c>
      <c r="H332" s="1">
        <v>0</v>
      </c>
      <c r="I332" s="1">
        <v>0</v>
      </c>
      <c r="J332" s="1">
        <v>7000000000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</row>
    <row r="333" spans="1:21" x14ac:dyDescent="0.3">
      <c r="A333" t="s">
        <v>188</v>
      </c>
      <c r="B333" s="1">
        <v>12619447000</v>
      </c>
      <c r="C333" s="1">
        <v>0</v>
      </c>
      <c r="D333" s="1">
        <v>0</v>
      </c>
      <c r="E333" s="1">
        <v>12619447000</v>
      </c>
      <c r="F333" s="1">
        <v>0</v>
      </c>
      <c r="G333" s="1">
        <v>12619447000</v>
      </c>
      <c r="H333" s="1">
        <v>0</v>
      </c>
      <c r="I333" s="1">
        <v>8980349973</v>
      </c>
      <c r="J333" s="1">
        <v>3639097027</v>
      </c>
      <c r="K333" s="1">
        <v>0</v>
      </c>
      <c r="L333" s="1">
        <v>8980349973</v>
      </c>
      <c r="M333" s="1">
        <v>0</v>
      </c>
      <c r="N333" s="1">
        <v>71.162800000000004</v>
      </c>
      <c r="O333" s="1">
        <v>50693200</v>
      </c>
      <c r="P333" s="1">
        <v>87861333</v>
      </c>
      <c r="Q333" s="1">
        <v>8892488640</v>
      </c>
      <c r="R333" s="1">
        <v>0.69620000000000004</v>
      </c>
      <c r="S333" s="1">
        <v>50693200</v>
      </c>
      <c r="T333" s="1">
        <v>87861333</v>
      </c>
      <c r="U333" s="1">
        <v>0</v>
      </c>
    </row>
    <row r="334" spans="1:21" x14ac:dyDescent="0.3">
      <c r="A334" t="s">
        <v>159</v>
      </c>
      <c r="B334" s="1">
        <v>12619447000</v>
      </c>
      <c r="C334" s="1">
        <v>0</v>
      </c>
      <c r="D334" s="1">
        <v>0</v>
      </c>
      <c r="E334" s="1">
        <v>12619447000</v>
      </c>
      <c r="F334" s="1">
        <v>0</v>
      </c>
      <c r="G334" s="1">
        <v>12619447000</v>
      </c>
      <c r="H334" s="1">
        <v>0</v>
      </c>
      <c r="I334" s="1">
        <v>8980349973</v>
      </c>
      <c r="J334" s="1">
        <v>3639097027</v>
      </c>
      <c r="K334" s="1">
        <v>0</v>
      </c>
      <c r="L334" s="1">
        <v>8980349973</v>
      </c>
      <c r="M334" s="1">
        <v>0</v>
      </c>
      <c r="N334" s="1">
        <v>71.162800000000004</v>
      </c>
      <c r="O334" s="1">
        <v>50693200</v>
      </c>
      <c r="P334" s="1">
        <v>87861333</v>
      </c>
      <c r="Q334" s="1">
        <v>8892488640</v>
      </c>
      <c r="R334" s="1">
        <v>0.69620000000000004</v>
      </c>
      <c r="S334" s="1">
        <v>50693200</v>
      </c>
      <c r="T334" s="1">
        <v>87861333</v>
      </c>
      <c r="U334" s="1">
        <v>0</v>
      </c>
    </row>
    <row r="335" spans="1:21" x14ac:dyDescent="0.3">
      <c r="A335" t="s">
        <v>166</v>
      </c>
      <c r="B335" s="1">
        <v>10028898000</v>
      </c>
      <c r="C335" s="1">
        <v>0</v>
      </c>
      <c r="D335" s="1">
        <v>0</v>
      </c>
      <c r="E335" s="1">
        <v>10028898000</v>
      </c>
      <c r="F335" s="1">
        <v>0</v>
      </c>
      <c r="G335" s="1">
        <v>10028898000</v>
      </c>
      <c r="H335" s="1">
        <v>0</v>
      </c>
      <c r="I335" s="1">
        <v>8691008640</v>
      </c>
      <c r="J335" s="1">
        <v>1337889360</v>
      </c>
      <c r="K335" s="1">
        <v>0</v>
      </c>
      <c r="L335" s="1">
        <v>8691008640</v>
      </c>
      <c r="M335" s="1">
        <v>0</v>
      </c>
      <c r="N335" s="1">
        <v>86.659700000000001</v>
      </c>
      <c r="O335" s="1">
        <v>0</v>
      </c>
      <c r="P335" s="1">
        <v>0</v>
      </c>
      <c r="Q335" s="1">
        <v>8691008640</v>
      </c>
      <c r="R335" s="1">
        <v>0</v>
      </c>
      <c r="S335" s="1">
        <v>0</v>
      </c>
      <c r="T335" s="1">
        <v>0</v>
      </c>
      <c r="U335" s="1">
        <v>0</v>
      </c>
    </row>
    <row r="336" spans="1:21" x14ac:dyDescent="0.3">
      <c r="A336" t="s">
        <v>26</v>
      </c>
      <c r="B336" s="1">
        <v>10028898000</v>
      </c>
      <c r="C336" s="1">
        <v>0</v>
      </c>
      <c r="D336" s="1">
        <v>0</v>
      </c>
      <c r="E336" s="1">
        <v>10028898000</v>
      </c>
      <c r="F336" s="1">
        <v>0</v>
      </c>
      <c r="G336" s="1">
        <v>10028898000</v>
      </c>
      <c r="H336" s="1">
        <v>0</v>
      </c>
      <c r="I336" s="1">
        <v>8691008640</v>
      </c>
      <c r="J336" s="1">
        <v>1337889360</v>
      </c>
      <c r="K336" s="1">
        <v>0</v>
      </c>
      <c r="L336" s="1">
        <v>8691008640</v>
      </c>
      <c r="M336" s="1">
        <v>0</v>
      </c>
      <c r="N336" s="1">
        <v>86.659700000000001</v>
      </c>
      <c r="O336" s="1">
        <v>0</v>
      </c>
      <c r="P336" s="1">
        <v>0</v>
      </c>
      <c r="Q336" s="1">
        <v>8691008640</v>
      </c>
      <c r="R336" s="1">
        <v>0</v>
      </c>
      <c r="S336" s="1">
        <v>0</v>
      </c>
      <c r="T336" s="1">
        <v>0</v>
      </c>
      <c r="U336" s="1">
        <v>0</v>
      </c>
    </row>
    <row r="337" spans="1:21" x14ac:dyDescent="0.3">
      <c r="A337" t="s">
        <v>167</v>
      </c>
      <c r="B337" s="1">
        <v>2590549000</v>
      </c>
      <c r="C337" s="1">
        <v>0</v>
      </c>
      <c r="D337" s="1">
        <v>0</v>
      </c>
      <c r="E337" s="1">
        <v>2590549000</v>
      </c>
      <c r="F337" s="1">
        <v>0</v>
      </c>
      <c r="G337" s="1">
        <v>2590549000</v>
      </c>
      <c r="H337" s="1">
        <v>0</v>
      </c>
      <c r="I337" s="1">
        <v>289341333</v>
      </c>
      <c r="J337" s="1">
        <v>2301207667</v>
      </c>
      <c r="K337" s="1">
        <v>0</v>
      </c>
      <c r="L337" s="1">
        <v>289341333</v>
      </c>
      <c r="M337" s="1">
        <v>0</v>
      </c>
      <c r="N337" s="1">
        <v>11.1691</v>
      </c>
      <c r="O337" s="1">
        <v>50693200</v>
      </c>
      <c r="P337" s="1">
        <v>87861333</v>
      </c>
      <c r="Q337" s="1">
        <v>201480000</v>
      </c>
      <c r="R337" s="1">
        <v>3.3915999999999999</v>
      </c>
      <c r="S337" s="1">
        <v>50693200</v>
      </c>
      <c r="T337" s="1">
        <v>87861333</v>
      </c>
      <c r="U337" s="1">
        <v>0</v>
      </c>
    </row>
    <row r="338" spans="1:21" x14ac:dyDescent="0.3">
      <c r="A338" t="s">
        <v>26</v>
      </c>
      <c r="B338" s="1">
        <v>2590549000</v>
      </c>
      <c r="C338" s="1">
        <v>0</v>
      </c>
      <c r="D338" s="1">
        <v>0</v>
      </c>
      <c r="E338" s="1">
        <v>2590549000</v>
      </c>
      <c r="F338" s="1">
        <v>0</v>
      </c>
      <c r="G338" s="1">
        <v>2590549000</v>
      </c>
      <c r="H338" s="1">
        <v>0</v>
      </c>
      <c r="I338" s="1">
        <v>289341333</v>
      </c>
      <c r="J338" s="1">
        <v>2301207667</v>
      </c>
      <c r="K338" s="1">
        <v>0</v>
      </c>
      <c r="L338" s="1">
        <v>289341333</v>
      </c>
      <c r="M338" s="1">
        <v>0</v>
      </c>
      <c r="N338" s="1">
        <v>11.1691</v>
      </c>
      <c r="O338" s="1">
        <v>50693200</v>
      </c>
      <c r="P338" s="1">
        <v>87861333</v>
      </c>
      <c r="Q338" s="1">
        <v>201480000</v>
      </c>
      <c r="R338" s="1">
        <v>3.3915999999999999</v>
      </c>
      <c r="S338" s="1">
        <v>50693200</v>
      </c>
      <c r="T338" s="1">
        <v>87861333</v>
      </c>
      <c r="U338" s="1">
        <v>0</v>
      </c>
    </row>
    <row r="339" spans="1:21" x14ac:dyDescent="0.3">
      <c r="A339" t="s">
        <v>189</v>
      </c>
      <c r="B339" s="1">
        <v>32304080000</v>
      </c>
      <c r="C339" s="1">
        <v>0</v>
      </c>
      <c r="D339" s="1">
        <v>0</v>
      </c>
      <c r="E339" s="1">
        <v>32304080000</v>
      </c>
      <c r="F339" s="1">
        <v>0</v>
      </c>
      <c r="G339" s="1">
        <v>32304080000</v>
      </c>
      <c r="H339" s="1">
        <v>0</v>
      </c>
      <c r="I339" s="1">
        <v>5972671118</v>
      </c>
      <c r="J339" s="1">
        <v>26331408882</v>
      </c>
      <c r="K339" s="1">
        <v>0</v>
      </c>
      <c r="L339" s="1">
        <v>5972671118</v>
      </c>
      <c r="M339" s="1">
        <v>0</v>
      </c>
      <c r="N339" s="1">
        <v>18.488900000000001</v>
      </c>
      <c r="O339" s="1">
        <v>773806247</v>
      </c>
      <c r="P339" s="1">
        <v>1741941190</v>
      </c>
      <c r="Q339" s="1">
        <v>4230729928</v>
      </c>
      <c r="R339" s="1">
        <v>5.3922999999999996</v>
      </c>
      <c r="S339" s="1">
        <v>771006247</v>
      </c>
      <c r="T339" s="1">
        <v>1739141190</v>
      </c>
      <c r="U339" s="1">
        <v>2800000</v>
      </c>
    </row>
    <row r="340" spans="1:21" x14ac:dyDescent="0.3">
      <c r="A340" t="s">
        <v>159</v>
      </c>
      <c r="B340" s="1">
        <v>32304080000</v>
      </c>
      <c r="C340" s="1">
        <v>0</v>
      </c>
      <c r="D340" s="1">
        <v>0</v>
      </c>
      <c r="E340" s="1">
        <v>32304080000</v>
      </c>
      <c r="F340" s="1">
        <v>0</v>
      </c>
      <c r="G340" s="1">
        <v>32304080000</v>
      </c>
      <c r="H340" s="1">
        <v>0</v>
      </c>
      <c r="I340" s="1">
        <v>5972671118</v>
      </c>
      <c r="J340" s="1">
        <v>26331408882</v>
      </c>
      <c r="K340" s="1">
        <v>0</v>
      </c>
      <c r="L340" s="1">
        <v>5972671118</v>
      </c>
      <c r="M340" s="1">
        <v>0</v>
      </c>
      <c r="N340" s="1">
        <v>18.488900000000001</v>
      </c>
      <c r="O340" s="1">
        <v>773806247</v>
      </c>
      <c r="P340" s="1">
        <v>1741941190</v>
      </c>
      <c r="Q340" s="1">
        <v>4230729928</v>
      </c>
      <c r="R340" s="1">
        <v>5.3922999999999996</v>
      </c>
      <c r="S340" s="1">
        <v>771006247</v>
      </c>
      <c r="T340" s="1">
        <v>1739141190</v>
      </c>
      <c r="U340" s="1">
        <v>2800000</v>
      </c>
    </row>
    <row r="341" spans="1:21" x14ac:dyDescent="0.3">
      <c r="A341" t="s">
        <v>190</v>
      </c>
      <c r="B341" s="1">
        <v>22330000</v>
      </c>
      <c r="C341" s="1">
        <v>0</v>
      </c>
      <c r="D341" s="1">
        <v>0</v>
      </c>
      <c r="E341" s="1">
        <v>22330000</v>
      </c>
      <c r="F341" s="1">
        <v>0</v>
      </c>
      <c r="G341" s="1">
        <v>22330000</v>
      </c>
      <c r="H341" s="1">
        <v>0</v>
      </c>
      <c r="I341" s="1">
        <v>0</v>
      </c>
      <c r="J341" s="1">
        <v>22330000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</row>
    <row r="342" spans="1:21" x14ac:dyDescent="0.3">
      <c r="A342" t="s">
        <v>26</v>
      </c>
      <c r="B342" s="1">
        <v>22330000</v>
      </c>
      <c r="C342" s="1">
        <v>0</v>
      </c>
      <c r="D342" s="1">
        <v>0</v>
      </c>
      <c r="E342" s="1">
        <v>22330000</v>
      </c>
      <c r="F342" s="1">
        <v>0</v>
      </c>
      <c r="G342" s="1">
        <v>22330000</v>
      </c>
      <c r="H342" s="1">
        <v>0</v>
      </c>
      <c r="I342" s="1">
        <v>0</v>
      </c>
      <c r="J342" s="1">
        <v>22330000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</row>
    <row r="343" spans="1:21" x14ac:dyDescent="0.3">
      <c r="A343" t="s">
        <v>191</v>
      </c>
      <c r="B343" s="1">
        <v>524200000</v>
      </c>
      <c r="C343" s="1">
        <v>0</v>
      </c>
      <c r="D343" s="1">
        <v>-502500000</v>
      </c>
      <c r="E343" s="1">
        <v>21700000</v>
      </c>
      <c r="F343" s="1">
        <v>0</v>
      </c>
      <c r="G343" s="1">
        <v>21700000</v>
      </c>
      <c r="H343" s="1">
        <v>0</v>
      </c>
      <c r="I343" s="1">
        <v>0</v>
      </c>
      <c r="J343" s="1">
        <v>21700000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</row>
    <row r="344" spans="1:21" x14ac:dyDescent="0.3">
      <c r="A344" t="s">
        <v>26</v>
      </c>
      <c r="B344" s="1">
        <v>524200000</v>
      </c>
      <c r="C344" s="1">
        <v>0</v>
      </c>
      <c r="D344" s="1">
        <v>-502500000</v>
      </c>
      <c r="E344" s="1">
        <v>21700000</v>
      </c>
      <c r="F344" s="1">
        <v>0</v>
      </c>
      <c r="G344" s="1">
        <v>21700000</v>
      </c>
      <c r="H344" s="1">
        <v>0</v>
      </c>
      <c r="I344" s="1">
        <v>0</v>
      </c>
      <c r="J344" s="1">
        <v>21700000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</row>
    <row r="345" spans="1:21" x14ac:dyDescent="0.3">
      <c r="A345" t="s">
        <v>192</v>
      </c>
      <c r="B345" s="1">
        <v>120000000</v>
      </c>
      <c r="C345" s="1">
        <v>0</v>
      </c>
      <c r="D345" s="1">
        <v>164097500</v>
      </c>
      <c r="E345" s="1">
        <v>284097500</v>
      </c>
      <c r="F345" s="1">
        <v>0</v>
      </c>
      <c r="G345" s="1">
        <v>284097500</v>
      </c>
      <c r="H345" s="1">
        <v>0</v>
      </c>
      <c r="I345" s="1">
        <v>24097500</v>
      </c>
      <c r="J345" s="1">
        <v>260000000</v>
      </c>
      <c r="K345" s="1">
        <v>0</v>
      </c>
      <c r="L345" s="1">
        <v>24097500</v>
      </c>
      <c r="M345" s="1">
        <v>0</v>
      </c>
      <c r="N345" s="1">
        <v>8.4821000000000009</v>
      </c>
      <c r="O345" s="1">
        <v>24097500</v>
      </c>
      <c r="P345" s="1">
        <v>24097500</v>
      </c>
      <c r="Q345" s="1">
        <v>0</v>
      </c>
      <c r="R345" s="1">
        <v>8.4821000000000009</v>
      </c>
      <c r="S345" s="1">
        <v>24097500</v>
      </c>
      <c r="T345" s="1">
        <v>24097500</v>
      </c>
      <c r="U345" s="1">
        <v>0</v>
      </c>
    </row>
    <row r="346" spans="1:21" x14ac:dyDescent="0.3">
      <c r="A346" t="s">
        <v>26</v>
      </c>
      <c r="B346" s="1">
        <v>120000000</v>
      </c>
      <c r="C346" s="1">
        <v>0</v>
      </c>
      <c r="D346" s="1">
        <v>164097500</v>
      </c>
      <c r="E346" s="1">
        <v>284097500</v>
      </c>
      <c r="F346" s="1">
        <v>0</v>
      </c>
      <c r="G346" s="1">
        <v>284097500</v>
      </c>
      <c r="H346" s="1">
        <v>0</v>
      </c>
      <c r="I346" s="1">
        <v>24097500</v>
      </c>
      <c r="J346" s="1">
        <v>260000000</v>
      </c>
      <c r="K346" s="1">
        <v>0</v>
      </c>
      <c r="L346" s="1">
        <v>24097500</v>
      </c>
      <c r="M346" s="1">
        <v>0</v>
      </c>
      <c r="N346" s="1">
        <v>8.4821000000000009</v>
      </c>
      <c r="O346" s="1">
        <v>24097500</v>
      </c>
      <c r="P346" s="1">
        <v>24097500</v>
      </c>
      <c r="Q346" s="1">
        <v>0</v>
      </c>
      <c r="R346" s="1">
        <v>8.4821000000000009</v>
      </c>
      <c r="S346" s="1">
        <v>24097500</v>
      </c>
      <c r="T346" s="1">
        <v>24097500</v>
      </c>
      <c r="U346" s="1">
        <v>0</v>
      </c>
    </row>
    <row r="347" spans="1:21" x14ac:dyDescent="0.3">
      <c r="A347" t="s">
        <v>193</v>
      </c>
      <c r="B347" s="1">
        <v>20200000</v>
      </c>
      <c r="C347" s="1">
        <v>0</v>
      </c>
      <c r="D347" s="1">
        <v>0</v>
      </c>
      <c r="E347" s="1">
        <v>20200000</v>
      </c>
      <c r="F347" s="1">
        <v>0</v>
      </c>
      <c r="G347" s="1">
        <v>20200000</v>
      </c>
      <c r="H347" s="1">
        <v>0</v>
      </c>
      <c r="I347" s="1">
        <v>0</v>
      </c>
      <c r="J347" s="1">
        <v>20200000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</row>
    <row r="348" spans="1:21" x14ac:dyDescent="0.3">
      <c r="A348" t="s">
        <v>26</v>
      </c>
      <c r="B348" s="1">
        <v>20200000</v>
      </c>
      <c r="C348" s="1">
        <v>0</v>
      </c>
      <c r="D348" s="1">
        <v>0</v>
      </c>
      <c r="E348" s="1">
        <v>20200000</v>
      </c>
      <c r="F348" s="1">
        <v>0</v>
      </c>
      <c r="G348" s="1">
        <v>20200000</v>
      </c>
      <c r="H348" s="1">
        <v>0</v>
      </c>
      <c r="I348" s="1">
        <v>0</v>
      </c>
      <c r="J348" s="1">
        <v>20200000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</row>
    <row r="349" spans="1:21" x14ac:dyDescent="0.3">
      <c r="A349" t="s">
        <v>194</v>
      </c>
      <c r="B349" s="1">
        <v>55000000</v>
      </c>
      <c r="C349" s="1">
        <v>0</v>
      </c>
      <c r="D349" s="1">
        <v>-55000000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</row>
    <row r="350" spans="1:21" x14ac:dyDescent="0.3">
      <c r="A350" t="s">
        <v>26</v>
      </c>
      <c r="B350" s="1">
        <v>55000000</v>
      </c>
      <c r="C350" s="1">
        <v>0</v>
      </c>
      <c r="D350" s="1">
        <v>-55000000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</row>
    <row r="351" spans="1:21" x14ac:dyDescent="0.3">
      <c r="A351" t="s">
        <v>195</v>
      </c>
      <c r="B351" s="1">
        <v>13946680000</v>
      </c>
      <c r="C351" s="1">
        <v>0</v>
      </c>
      <c r="D351" s="1">
        <v>0</v>
      </c>
      <c r="E351" s="1">
        <v>13946680000</v>
      </c>
      <c r="F351" s="1">
        <v>0</v>
      </c>
      <c r="G351" s="1">
        <v>13946680000</v>
      </c>
      <c r="H351" s="1">
        <v>0</v>
      </c>
      <c r="I351" s="1">
        <v>0</v>
      </c>
      <c r="J351" s="1">
        <v>13946680000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</row>
    <row r="352" spans="1:21" x14ac:dyDescent="0.3">
      <c r="A352" t="s">
        <v>26</v>
      </c>
      <c r="B352" s="1">
        <v>13946680000</v>
      </c>
      <c r="C352" s="1">
        <v>0</v>
      </c>
      <c r="D352" s="1">
        <v>0</v>
      </c>
      <c r="E352" s="1">
        <v>13946680000</v>
      </c>
      <c r="F352" s="1">
        <v>0</v>
      </c>
      <c r="G352" s="1">
        <v>13946680000</v>
      </c>
      <c r="H352" s="1">
        <v>0</v>
      </c>
      <c r="I352" s="1">
        <v>0</v>
      </c>
      <c r="J352" s="1">
        <v>13946680000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</row>
    <row r="353" spans="1:21" x14ac:dyDescent="0.3">
      <c r="A353" t="s">
        <v>196</v>
      </c>
      <c r="B353" s="1">
        <v>250000000</v>
      </c>
      <c r="C353" s="1">
        <v>0</v>
      </c>
      <c r="D353" s="1">
        <v>0</v>
      </c>
      <c r="E353" s="1">
        <v>250000000</v>
      </c>
      <c r="F353" s="1">
        <v>0</v>
      </c>
      <c r="G353" s="1">
        <v>250000000</v>
      </c>
      <c r="H353" s="1">
        <v>0</v>
      </c>
      <c r="I353" s="1">
        <v>0</v>
      </c>
      <c r="J353" s="1">
        <v>250000000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</row>
    <row r="354" spans="1:21" x14ac:dyDescent="0.3">
      <c r="A354" t="s">
        <v>26</v>
      </c>
      <c r="B354" s="1">
        <v>250000000</v>
      </c>
      <c r="C354" s="1">
        <v>0</v>
      </c>
      <c r="D354" s="1">
        <v>0</v>
      </c>
      <c r="E354" s="1">
        <v>250000000</v>
      </c>
      <c r="F354" s="1">
        <v>0</v>
      </c>
      <c r="G354" s="1">
        <v>250000000</v>
      </c>
      <c r="H354" s="1">
        <v>0</v>
      </c>
      <c r="I354" s="1">
        <v>0</v>
      </c>
      <c r="J354" s="1">
        <v>250000000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</row>
    <row r="355" spans="1:21" x14ac:dyDescent="0.3">
      <c r="A355" t="s">
        <v>197</v>
      </c>
      <c r="B355" s="1">
        <v>0</v>
      </c>
      <c r="C355" s="1">
        <v>0</v>
      </c>
      <c r="D355" s="1">
        <v>2500000</v>
      </c>
      <c r="E355" s="1">
        <v>2500000</v>
      </c>
      <c r="F355" s="1">
        <v>0</v>
      </c>
      <c r="G355" s="1">
        <v>2500000</v>
      </c>
      <c r="H355" s="1">
        <v>0</v>
      </c>
      <c r="I355" s="1">
        <v>2496598</v>
      </c>
      <c r="J355" s="1">
        <v>3402</v>
      </c>
      <c r="K355" s="1">
        <v>0</v>
      </c>
      <c r="L355" s="1">
        <v>2496598</v>
      </c>
      <c r="M355" s="1">
        <v>0</v>
      </c>
      <c r="N355" s="1">
        <v>99.863900000000001</v>
      </c>
      <c r="O355" s="1">
        <v>0</v>
      </c>
      <c r="P355" s="1">
        <v>1929931</v>
      </c>
      <c r="Q355" s="1">
        <v>566667</v>
      </c>
      <c r="R355" s="1">
        <v>77.197199999999995</v>
      </c>
      <c r="S355" s="1">
        <v>0</v>
      </c>
      <c r="T355" s="1">
        <v>1929931</v>
      </c>
      <c r="U355" s="1">
        <v>0</v>
      </c>
    </row>
    <row r="356" spans="1:21" x14ac:dyDescent="0.3">
      <c r="A356" t="s">
        <v>26</v>
      </c>
      <c r="B356" s="1">
        <v>0</v>
      </c>
      <c r="C356" s="1">
        <v>0</v>
      </c>
      <c r="D356" s="1">
        <v>2500000</v>
      </c>
      <c r="E356" s="1">
        <v>2500000</v>
      </c>
      <c r="F356" s="1">
        <v>0</v>
      </c>
      <c r="G356" s="1">
        <v>2500000</v>
      </c>
      <c r="H356" s="1">
        <v>0</v>
      </c>
      <c r="I356" s="1">
        <v>2496598</v>
      </c>
      <c r="J356" s="1">
        <v>3402</v>
      </c>
      <c r="K356" s="1">
        <v>0</v>
      </c>
      <c r="L356" s="1">
        <v>2496598</v>
      </c>
      <c r="M356" s="1">
        <v>0</v>
      </c>
      <c r="N356" s="1">
        <v>99.863900000000001</v>
      </c>
      <c r="O356" s="1">
        <v>0</v>
      </c>
      <c r="P356" s="1">
        <v>1929931</v>
      </c>
      <c r="Q356" s="1">
        <v>566667</v>
      </c>
      <c r="R356" s="1">
        <v>77.197199999999995</v>
      </c>
      <c r="S356" s="1">
        <v>0</v>
      </c>
      <c r="T356" s="1">
        <v>1929931</v>
      </c>
      <c r="U356" s="1">
        <v>0</v>
      </c>
    </row>
    <row r="357" spans="1:21" x14ac:dyDescent="0.3">
      <c r="A357" t="s">
        <v>198</v>
      </c>
      <c r="B357" s="1">
        <v>10000000</v>
      </c>
      <c r="C357" s="1">
        <v>0</v>
      </c>
      <c r="D357" s="1">
        <v>0</v>
      </c>
      <c r="E357" s="1">
        <v>10000000</v>
      </c>
      <c r="F357" s="1">
        <v>0</v>
      </c>
      <c r="G357" s="1">
        <v>10000000</v>
      </c>
      <c r="H357" s="1">
        <v>0</v>
      </c>
      <c r="I357" s="1">
        <v>436710</v>
      </c>
      <c r="J357" s="1">
        <v>9563290</v>
      </c>
      <c r="K357" s="1">
        <v>0</v>
      </c>
      <c r="L357" s="1">
        <v>436710</v>
      </c>
      <c r="M357" s="1">
        <v>0</v>
      </c>
      <c r="N357" s="1">
        <v>4.3670999999999998</v>
      </c>
      <c r="O357" s="1">
        <v>0</v>
      </c>
      <c r="P357" s="1">
        <v>436710</v>
      </c>
      <c r="Q357" s="1">
        <v>0</v>
      </c>
      <c r="R357" s="1">
        <v>4.3670999999999998</v>
      </c>
      <c r="S357" s="1">
        <v>0</v>
      </c>
      <c r="T357" s="1">
        <v>436710</v>
      </c>
      <c r="U357" s="1">
        <v>0</v>
      </c>
    </row>
    <row r="358" spans="1:21" x14ac:dyDescent="0.3">
      <c r="A358" t="s">
        <v>26</v>
      </c>
      <c r="B358" s="1">
        <v>10000000</v>
      </c>
      <c r="C358" s="1">
        <v>0</v>
      </c>
      <c r="D358" s="1">
        <v>0</v>
      </c>
      <c r="E358" s="1">
        <v>10000000</v>
      </c>
      <c r="F358" s="1">
        <v>0</v>
      </c>
      <c r="G358" s="1">
        <v>10000000</v>
      </c>
      <c r="H358" s="1">
        <v>0</v>
      </c>
      <c r="I358" s="1">
        <v>436710</v>
      </c>
      <c r="J358" s="1">
        <v>9563290</v>
      </c>
      <c r="K358" s="1">
        <v>0</v>
      </c>
      <c r="L358" s="1">
        <v>436710</v>
      </c>
      <c r="M358" s="1">
        <v>0</v>
      </c>
      <c r="N358" s="1">
        <v>4.3670999999999998</v>
      </c>
      <c r="O358" s="1">
        <v>0</v>
      </c>
      <c r="P358" s="1">
        <v>436710</v>
      </c>
      <c r="Q358" s="1">
        <v>0</v>
      </c>
      <c r="R358" s="1">
        <v>4.3670999999999998</v>
      </c>
      <c r="S358" s="1">
        <v>0</v>
      </c>
      <c r="T358" s="1">
        <v>436710</v>
      </c>
      <c r="U358" s="1">
        <v>0</v>
      </c>
    </row>
    <row r="359" spans="1:21" x14ac:dyDescent="0.3">
      <c r="A359" t="s">
        <v>199</v>
      </c>
      <c r="B359" s="1">
        <v>0</v>
      </c>
      <c r="C359" s="1">
        <v>0</v>
      </c>
      <c r="D359" s="1">
        <v>500000000</v>
      </c>
      <c r="E359" s="1">
        <v>500000000</v>
      </c>
      <c r="F359" s="1">
        <v>0</v>
      </c>
      <c r="G359" s="1">
        <v>500000000</v>
      </c>
      <c r="H359" s="1">
        <v>0</v>
      </c>
      <c r="I359" s="1">
        <v>0</v>
      </c>
      <c r="J359" s="1">
        <v>500000000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</row>
    <row r="360" spans="1:21" x14ac:dyDescent="0.3">
      <c r="A360" t="s">
        <v>26</v>
      </c>
      <c r="B360" s="1">
        <v>0</v>
      </c>
      <c r="C360" s="1">
        <v>0</v>
      </c>
      <c r="D360" s="1">
        <v>500000000</v>
      </c>
      <c r="E360" s="1">
        <v>500000000</v>
      </c>
      <c r="F360" s="1">
        <v>0</v>
      </c>
      <c r="G360" s="1">
        <v>500000000</v>
      </c>
      <c r="H360" s="1">
        <v>0</v>
      </c>
      <c r="I360" s="1">
        <v>0</v>
      </c>
      <c r="J360" s="1">
        <v>500000000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</row>
    <row r="361" spans="1:21" x14ac:dyDescent="0.3">
      <c r="A361" t="s">
        <v>200</v>
      </c>
      <c r="B361" s="1">
        <v>2098000000</v>
      </c>
      <c r="C361" s="1">
        <v>0</v>
      </c>
      <c r="D361" s="1">
        <v>0</v>
      </c>
      <c r="E361" s="1">
        <v>2098000000</v>
      </c>
      <c r="F361" s="1">
        <v>0</v>
      </c>
      <c r="G361" s="1">
        <v>2098000000</v>
      </c>
      <c r="H361" s="1">
        <v>0</v>
      </c>
      <c r="I361" s="1">
        <v>553287270</v>
      </c>
      <c r="J361" s="1">
        <v>1544712730</v>
      </c>
      <c r="K361" s="1">
        <v>0</v>
      </c>
      <c r="L361" s="1">
        <v>553287270</v>
      </c>
      <c r="M361" s="1">
        <v>0</v>
      </c>
      <c r="N361" s="1">
        <v>26.3721</v>
      </c>
      <c r="O361" s="1">
        <v>43303624</v>
      </c>
      <c r="P361" s="1">
        <v>43303624</v>
      </c>
      <c r="Q361" s="1">
        <v>509983646</v>
      </c>
      <c r="R361" s="1">
        <v>2.0640000000000001</v>
      </c>
      <c r="S361" s="1">
        <v>43303624</v>
      </c>
      <c r="T361" s="1">
        <v>43303624</v>
      </c>
      <c r="U361" s="1">
        <v>0</v>
      </c>
    </row>
    <row r="362" spans="1:21" x14ac:dyDescent="0.3">
      <c r="A362" t="s">
        <v>26</v>
      </c>
      <c r="B362" s="1">
        <v>2098000000</v>
      </c>
      <c r="C362" s="1">
        <v>0</v>
      </c>
      <c r="D362" s="1">
        <v>0</v>
      </c>
      <c r="E362" s="1">
        <v>2098000000</v>
      </c>
      <c r="F362" s="1">
        <v>0</v>
      </c>
      <c r="G362" s="1">
        <v>2098000000</v>
      </c>
      <c r="H362" s="1">
        <v>0</v>
      </c>
      <c r="I362" s="1">
        <v>553287270</v>
      </c>
      <c r="J362" s="1">
        <v>1544712730</v>
      </c>
      <c r="K362" s="1">
        <v>0</v>
      </c>
      <c r="L362" s="1">
        <v>553287270</v>
      </c>
      <c r="M362" s="1">
        <v>0</v>
      </c>
      <c r="N362" s="1">
        <v>26.3721</v>
      </c>
      <c r="O362" s="1">
        <v>43303624</v>
      </c>
      <c r="P362" s="1">
        <v>43303624</v>
      </c>
      <c r="Q362" s="1">
        <v>509983646</v>
      </c>
      <c r="R362" s="1">
        <v>2.0640000000000001</v>
      </c>
      <c r="S362" s="1">
        <v>43303624</v>
      </c>
      <c r="T362" s="1">
        <v>43303624</v>
      </c>
      <c r="U362" s="1">
        <v>0</v>
      </c>
    </row>
    <row r="363" spans="1:21" x14ac:dyDescent="0.3">
      <c r="A363" t="s">
        <v>201</v>
      </c>
      <c r="B363" s="1">
        <v>1333105000</v>
      </c>
      <c r="C363" s="1">
        <v>0</v>
      </c>
      <c r="D363" s="1">
        <v>0</v>
      </c>
      <c r="E363" s="1">
        <v>1333105000</v>
      </c>
      <c r="F363" s="1">
        <v>0</v>
      </c>
      <c r="G363" s="1">
        <v>1333105000</v>
      </c>
      <c r="H363" s="1">
        <v>0</v>
      </c>
      <c r="I363" s="1">
        <v>18849601</v>
      </c>
      <c r="J363" s="1">
        <v>1314255399</v>
      </c>
      <c r="K363" s="1">
        <v>0</v>
      </c>
      <c r="L363" s="1">
        <v>18849601</v>
      </c>
      <c r="M363" s="1">
        <v>0</v>
      </c>
      <c r="N363" s="1">
        <v>1.4139999999999999</v>
      </c>
      <c r="O363" s="1">
        <v>0</v>
      </c>
      <c r="P363" s="1">
        <v>0</v>
      </c>
      <c r="Q363" s="1">
        <v>18849601</v>
      </c>
      <c r="R363" s="1">
        <v>0</v>
      </c>
      <c r="S363" s="1">
        <v>0</v>
      </c>
      <c r="T363" s="1">
        <v>0</v>
      </c>
      <c r="U363" s="1">
        <v>0</v>
      </c>
    </row>
    <row r="364" spans="1:21" x14ac:dyDescent="0.3">
      <c r="A364" t="s">
        <v>26</v>
      </c>
      <c r="B364" s="1">
        <v>1333105000</v>
      </c>
      <c r="C364" s="1">
        <v>0</v>
      </c>
      <c r="D364" s="1">
        <v>0</v>
      </c>
      <c r="E364" s="1">
        <v>1333105000</v>
      </c>
      <c r="F364" s="1">
        <v>0</v>
      </c>
      <c r="G364" s="1">
        <v>1333105000</v>
      </c>
      <c r="H364" s="1">
        <v>0</v>
      </c>
      <c r="I364" s="1">
        <v>18849601</v>
      </c>
      <c r="J364" s="1">
        <v>1314255399</v>
      </c>
      <c r="K364" s="1">
        <v>0</v>
      </c>
      <c r="L364" s="1">
        <v>18849601</v>
      </c>
      <c r="M364" s="1">
        <v>0</v>
      </c>
      <c r="N364" s="1">
        <v>1.4139999999999999</v>
      </c>
      <c r="O364" s="1">
        <v>0</v>
      </c>
      <c r="P364" s="1">
        <v>0</v>
      </c>
      <c r="Q364" s="1">
        <v>18849601</v>
      </c>
      <c r="R364" s="1">
        <v>0</v>
      </c>
      <c r="S364" s="1">
        <v>0</v>
      </c>
      <c r="T364" s="1">
        <v>0</v>
      </c>
      <c r="U364" s="1">
        <v>0</v>
      </c>
    </row>
    <row r="365" spans="1:21" x14ac:dyDescent="0.3">
      <c r="A365" t="s">
        <v>202</v>
      </c>
      <c r="B365" s="1">
        <v>579060000</v>
      </c>
      <c r="C365" s="1">
        <v>0</v>
      </c>
      <c r="D365" s="1">
        <v>0</v>
      </c>
      <c r="E365" s="1">
        <v>579060000</v>
      </c>
      <c r="F365" s="1">
        <v>0</v>
      </c>
      <c r="G365" s="1">
        <v>579060000</v>
      </c>
      <c r="H365" s="1">
        <v>0</v>
      </c>
      <c r="I365" s="1">
        <v>0</v>
      </c>
      <c r="J365" s="1">
        <v>579060000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</row>
    <row r="366" spans="1:21" x14ac:dyDescent="0.3">
      <c r="A366" t="s">
        <v>26</v>
      </c>
      <c r="B366" s="1">
        <v>579060000</v>
      </c>
      <c r="C366" s="1">
        <v>0</v>
      </c>
      <c r="D366" s="1">
        <v>0</v>
      </c>
      <c r="E366" s="1">
        <v>579060000</v>
      </c>
      <c r="F366" s="1">
        <v>0</v>
      </c>
      <c r="G366" s="1">
        <v>579060000</v>
      </c>
      <c r="H366" s="1">
        <v>0</v>
      </c>
      <c r="I366" s="1">
        <v>0</v>
      </c>
      <c r="J366" s="1">
        <v>579060000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</row>
    <row r="367" spans="1:21" x14ac:dyDescent="0.3">
      <c r="A367" t="s">
        <v>203</v>
      </c>
      <c r="B367" s="1">
        <v>252000000</v>
      </c>
      <c r="C367" s="1">
        <v>0</v>
      </c>
      <c r="D367" s="1">
        <v>0</v>
      </c>
      <c r="E367" s="1">
        <v>252000000</v>
      </c>
      <c r="F367" s="1">
        <v>0</v>
      </c>
      <c r="G367" s="1">
        <v>252000000</v>
      </c>
      <c r="H367" s="1">
        <v>0</v>
      </c>
      <c r="I367" s="1">
        <v>46931155</v>
      </c>
      <c r="J367" s="1">
        <v>205068845</v>
      </c>
      <c r="K367" s="1">
        <v>0</v>
      </c>
      <c r="L367" s="1">
        <v>46931155</v>
      </c>
      <c r="M367" s="1">
        <v>0</v>
      </c>
      <c r="N367" s="1">
        <v>18.6235</v>
      </c>
      <c r="O367" s="1">
        <v>0</v>
      </c>
      <c r="P367" s="1">
        <v>0</v>
      </c>
      <c r="Q367" s="1">
        <v>46931155</v>
      </c>
      <c r="R367" s="1">
        <v>0</v>
      </c>
      <c r="S367" s="1">
        <v>0</v>
      </c>
      <c r="T367" s="1">
        <v>0</v>
      </c>
      <c r="U367" s="1">
        <v>0</v>
      </c>
    </row>
    <row r="368" spans="1:21" x14ac:dyDescent="0.3">
      <c r="A368" t="s">
        <v>26</v>
      </c>
      <c r="B368" s="1">
        <v>252000000</v>
      </c>
      <c r="C368" s="1">
        <v>0</v>
      </c>
      <c r="D368" s="1">
        <v>0</v>
      </c>
      <c r="E368" s="1">
        <v>252000000</v>
      </c>
      <c r="F368" s="1">
        <v>0</v>
      </c>
      <c r="G368" s="1">
        <v>252000000</v>
      </c>
      <c r="H368" s="1">
        <v>0</v>
      </c>
      <c r="I368" s="1">
        <v>46931155</v>
      </c>
      <c r="J368" s="1">
        <v>205068845</v>
      </c>
      <c r="K368" s="1">
        <v>0</v>
      </c>
      <c r="L368" s="1">
        <v>46931155</v>
      </c>
      <c r="M368" s="1">
        <v>0</v>
      </c>
      <c r="N368" s="1">
        <v>18.6235</v>
      </c>
      <c r="O368" s="1">
        <v>0</v>
      </c>
      <c r="P368" s="1">
        <v>0</v>
      </c>
      <c r="Q368" s="1">
        <v>46931155</v>
      </c>
      <c r="R368" s="1">
        <v>0</v>
      </c>
      <c r="S368" s="1">
        <v>0</v>
      </c>
      <c r="T368" s="1">
        <v>0</v>
      </c>
      <c r="U368" s="1">
        <v>0</v>
      </c>
    </row>
    <row r="369" spans="1:21" x14ac:dyDescent="0.3">
      <c r="A369" t="s">
        <v>165</v>
      </c>
      <c r="B369" s="1">
        <v>1100000000</v>
      </c>
      <c r="C369" s="1">
        <v>0</v>
      </c>
      <c r="D369" s="1">
        <v>0</v>
      </c>
      <c r="E369" s="1">
        <v>1100000000</v>
      </c>
      <c r="F369" s="1">
        <v>0</v>
      </c>
      <c r="G369" s="1">
        <v>1100000000</v>
      </c>
      <c r="H369" s="1">
        <v>0</v>
      </c>
      <c r="I369" s="1">
        <v>343995869</v>
      </c>
      <c r="J369" s="1">
        <v>756004131</v>
      </c>
      <c r="K369" s="1">
        <v>0</v>
      </c>
      <c r="L369" s="1">
        <v>343995869</v>
      </c>
      <c r="M369" s="1">
        <v>0</v>
      </c>
      <c r="N369" s="1">
        <v>31.272400000000001</v>
      </c>
      <c r="O369" s="1">
        <v>0</v>
      </c>
      <c r="P369" s="1">
        <v>0</v>
      </c>
      <c r="Q369" s="1">
        <v>343995869</v>
      </c>
      <c r="R369" s="1">
        <v>0</v>
      </c>
      <c r="S369" s="1">
        <v>0</v>
      </c>
      <c r="T369" s="1">
        <v>0</v>
      </c>
      <c r="U369" s="1">
        <v>0</v>
      </c>
    </row>
    <row r="370" spans="1:21" x14ac:dyDescent="0.3">
      <c r="A370" t="s">
        <v>26</v>
      </c>
      <c r="B370" s="1">
        <v>1100000000</v>
      </c>
      <c r="C370" s="1">
        <v>0</v>
      </c>
      <c r="D370" s="1">
        <v>0</v>
      </c>
      <c r="E370" s="1">
        <v>1100000000</v>
      </c>
      <c r="F370" s="1">
        <v>0</v>
      </c>
      <c r="G370" s="1">
        <v>1100000000</v>
      </c>
      <c r="H370" s="1">
        <v>0</v>
      </c>
      <c r="I370" s="1">
        <v>343995869</v>
      </c>
      <c r="J370" s="1">
        <v>756004131</v>
      </c>
      <c r="K370" s="1">
        <v>0</v>
      </c>
      <c r="L370" s="1">
        <v>343995869</v>
      </c>
      <c r="M370" s="1">
        <v>0</v>
      </c>
      <c r="N370" s="1">
        <v>31.272400000000001</v>
      </c>
      <c r="O370" s="1">
        <v>0</v>
      </c>
      <c r="P370" s="1">
        <v>0</v>
      </c>
      <c r="Q370" s="1">
        <v>343995869</v>
      </c>
      <c r="R370" s="1">
        <v>0</v>
      </c>
      <c r="S370" s="1">
        <v>0</v>
      </c>
      <c r="T370" s="1">
        <v>0</v>
      </c>
      <c r="U370" s="1">
        <v>0</v>
      </c>
    </row>
    <row r="371" spans="1:21" x14ac:dyDescent="0.3">
      <c r="A371" t="s">
        <v>204</v>
      </c>
      <c r="B371" s="1">
        <v>40000000</v>
      </c>
      <c r="C371" s="1">
        <v>0</v>
      </c>
      <c r="D371" s="1">
        <v>0</v>
      </c>
      <c r="E371" s="1">
        <v>40000000</v>
      </c>
      <c r="F371" s="1">
        <v>0</v>
      </c>
      <c r="G371" s="1">
        <v>40000000</v>
      </c>
      <c r="H371" s="1">
        <v>0</v>
      </c>
      <c r="I371" s="1">
        <v>0</v>
      </c>
      <c r="J371" s="1">
        <v>40000000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</row>
    <row r="372" spans="1:21" x14ac:dyDescent="0.3">
      <c r="A372" t="s">
        <v>26</v>
      </c>
      <c r="B372" s="1">
        <v>40000000</v>
      </c>
      <c r="C372" s="1">
        <v>0</v>
      </c>
      <c r="D372" s="1">
        <v>0</v>
      </c>
      <c r="E372" s="1">
        <v>40000000</v>
      </c>
      <c r="F372" s="1">
        <v>0</v>
      </c>
      <c r="G372" s="1">
        <v>40000000</v>
      </c>
      <c r="H372" s="1">
        <v>0</v>
      </c>
      <c r="I372" s="1">
        <v>0</v>
      </c>
      <c r="J372" s="1">
        <v>40000000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</row>
    <row r="373" spans="1:21" x14ac:dyDescent="0.3">
      <c r="A373" t="s">
        <v>178</v>
      </c>
      <c r="B373" s="1">
        <v>400000000</v>
      </c>
      <c r="C373" s="1">
        <v>0</v>
      </c>
      <c r="D373" s="1">
        <v>28536780</v>
      </c>
      <c r="E373" s="1">
        <v>428536780</v>
      </c>
      <c r="F373" s="1">
        <v>0</v>
      </c>
      <c r="G373" s="1">
        <v>428536780</v>
      </c>
      <c r="H373" s="1">
        <v>0</v>
      </c>
      <c r="I373" s="1">
        <v>220909522</v>
      </c>
      <c r="J373" s="1">
        <v>207627258</v>
      </c>
      <c r="K373" s="1">
        <v>0</v>
      </c>
      <c r="L373" s="1">
        <v>220909522</v>
      </c>
      <c r="M373" s="1">
        <v>0</v>
      </c>
      <c r="N373" s="1">
        <v>51.549700000000001</v>
      </c>
      <c r="O373" s="1">
        <v>3340404</v>
      </c>
      <c r="P373" s="1">
        <v>93864504</v>
      </c>
      <c r="Q373" s="1">
        <v>127045018</v>
      </c>
      <c r="R373" s="1">
        <v>21.903500000000001</v>
      </c>
      <c r="S373" s="1">
        <v>3340404</v>
      </c>
      <c r="T373" s="1">
        <v>93864504</v>
      </c>
      <c r="U373" s="1">
        <v>0</v>
      </c>
    </row>
    <row r="374" spans="1:21" x14ac:dyDescent="0.3">
      <c r="A374" t="s">
        <v>26</v>
      </c>
      <c r="B374" s="1">
        <v>400000000</v>
      </c>
      <c r="C374" s="1">
        <v>0</v>
      </c>
      <c r="D374" s="1">
        <v>28536780</v>
      </c>
      <c r="E374" s="1">
        <v>428536780</v>
      </c>
      <c r="F374" s="1">
        <v>0</v>
      </c>
      <c r="G374" s="1">
        <v>428536780</v>
      </c>
      <c r="H374" s="1">
        <v>0</v>
      </c>
      <c r="I374" s="1">
        <v>220909522</v>
      </c>
      <c r="J374" s="1">
        <v>207627258</v>
      </c>
      <c r="K374" s="1">
        <v>0</v>
      </c>
      <c r="L374" s="1">
        <v>220909522</v>
      </c>
      <c r="M374" s="1">
        <v>0</v>
      </c>
      <c r="N374" s="1">
        <v>51.549700000000001</v>
      </c>
      <c r="O374" s="1">
        <v>3340404</v>
      </c>
      <c r="P374" s="1">
        <v>93864504</v>
      </c>
      <c r="Q374" s="1">
        <v>127045018</v>
      </c>
      <c r="R374" s="1">
        <v>21.903500000000001</v>
      </c>
      <c r="S374" s="1">
        <v>3340404</v>
      </c>
      <c r="T374" s="1">
        <v>93864504</v>
      </c>
      <c r="U374" s="1">
        <v>0</v>
      </c>
    </row>
    <row r="375" spans="1:21" x14ac:dyDescent="0.3">
      <c r="A375" t="s">
        <v>205</v>
      </c>
      <c r="B375" s="1">
        <v>390000000</v>
      </c>
      <c r="C375" s="1">
        <v>0</v>
      </c>
      <c r="D375" s="1">
        <v>0</v>
      </c>
      <c r="E375" s="1">
        <v>390000000</v>
      </c>
      <c r="F375" s="1">
        <v>0</v>
      </c>
      <c r="G375" s="1">
        <v>390000000</v>
      </c>
      <c r="H375" s="1">
        <v>0</v>
      </c>
      <c r="I375" s="1">
        <v>0</v>
      </c>
      <c r="J375" s="1">
        <v>390000000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</row>
    <row r="376" spans="1:21" x14ac:dyDescent="0.3">
      <c r="A376" t="s">
        <v>26</v>
      </c>
      <c r="B376" s="1">
        <v>390000000</v>
      </c>
      <c r="C376" s="1">
        <v>0</v>
      </c>
      <c r="D376" s="1">
        <v>0</v>
      </c>
      <c r="E376" s="1">
        <v>390000000</v>
      </c>
      <c r="F376" s="1">
        <v>0</v>
      </c>
      <c r="G376" s="1">
        <v>390000000</v>
      </c>
      <c r="H376" s="1">
        <v>0</v>
      </c>
      <c r="I376" s="1">
        <v>0</v>
      </c>
      <c r="J376" s="1">
        <v>390000000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</row>
    <row r="377" spans="1:21" x14ac:dyDescent="0.3">
      <c r="A377" t="s">
        <v>206</v>
      </c>
      <c r="B377" s="1">
        <v>55000000</v>
      </c>
      <c r="C377" s="1">
        <v>0</v>
      </c>
      <c r="D377" s="1">
        <v>0</v>
      </c>
      <c r="E377" s="1">
        <v>55000000</v>
      </c>
      <c r="F377" s="1">
        <v>0</v>
      </c>
      <c r="G377" s="1">
        <v>55000000</v>
      </c>
      <c r="H377" s="1">
        <v>0</v>
      </c>
      <c r="I377" s="1">
        <v>8523137</v>
      </c>
      <c r="J377" s="1">
        <v>46476863</v>
      </c>
      <c r="K377" s="1">
        <v>0</v>
      </c>
      <c r="L377" s="1">
        <v>8523137</v>
      </c>
      <c r="M377" s="1">
        <v>0</v>
      </c>
      <c r="N377" s="1">
        <v>15.496600000000001</v>
      </c>
      <c r="O377" s="1">
        <v>8523137</v>
      </c>
      <c r="P377" s="1">
        <v>8523137</v>
      </c>
      <c r="Q377" s="1">
        <v>0</v>
      </c>
      <c r="R377" s="1">
        <v>15.496600000000001</v>
      </c>
      <c r="S377" s="1">
        <v>8523137</v>
      </c>
      <c r="T377" s="1">
        <v>8523137</v>
      </c>
      <c r="U377" s="1">
        <v>0</v>
      </c>
    </row>
    <row r="378" spans="1:21" x14ac:dyDescent="0.3">
      <c r="A378" t="s">
        <v>26</v>
      </c>
      <c r="B378" s="1">
        <v>55000000</v>
      </c>
      <c r="C378" s="1">
        <v>0</v>
      </c>
      <c r="D378" s="1">
        <v>0</v>
      </c>
      <c r="E378" s="1">
        <v>55000000</v>
      </c>
      <c r="F378" s="1">
        <v>0</v>
      </c>
      <c r="G378" s="1">
        <v>55000000</v>
      </c>
      <c r="H378" s="1">
        <v>0</v>
      </c>
      <c r="I378" s="1">
        <v>8523137</v>
      </c>
      <c r="J378" s="1">
        <v>46476863</v>
      </c>
      <c r="K378" s="1">
        <v>0</v>
      </c>
      <c r="L378" s="1">
        <v>8523137</v>
      </c>
      <c r="M378" s="1">
        <v>0</v>
      </c>
      <c r="N378" s="1">
        <v>15.496600000000001</v>
      </c>
      <c r="O378" s="1">
        <v>8523137</v>
      </c>
      <c r="P378" s="1">
        <v>8523137</v>
      </c>
      <c r="Q378" s="1">
        <v>0</v>
      </c>
      <c r="R378" s="1">
        <v>15.496600000000001</v>
      </c>
      <c r="S378" s="1">
        <v>8523137</v>
      </c>
      <c r="T378" s="1">
        <v>8523137</v>
      </c>
      <c r="U378" s="1">
        <v>0</v>
      </c>
    </row>
    <row r="379" spans="1:21" x14ac:dyDescent="0.3">
      <c r="A379" t="s">
        <v>167</v>
      </c>
      <c r="B379" s="1">
        <v>11048505000</v>
      </c>
      <c r="C379" s="1">
        <v>0</v>
      </c>
      <c r="D379" s="1">
        <v>-137634280</v>
      </c>
      <c r="E379" s="1">
        <v>10910870720</v>
      </c>
      <c r="F379" s="1">
        <v>0</v>
      </c>
      <c r="G379" s="1">
        <v>10910870720</v>
      </c>
      <c r="H379" s="1">
        <v>0</v>
      </c>
      <c r="I379" s="1">
        <v>4753143756</v>
      </c>
      <c r="J379" s="1">
        <v>6157726964</v>
      </c>
      <c r="K379" s="1">
        <v>0</v>
      </c>
      <c r="L379" s="1">
        <v>4753143756</v>
      </c>
      <c r="M379" s="1">
        <v>0</v>
      </c>
      <c r="N379" s="1">
        <v>43.563400000000001</v>
      </c>
      <c r="O379" s="1">
        <v>694541582</v>
      </c>
      <c r="P379" s="1">
        <v>1569785784</v>
      </c>
      <c r="Q379" s="1">
        <v>3183357972</v>
      </c>
      <c r="R379" s="1">
        <v>14.3874</v>
      </c>
      <c r="S379" s="1">
        <v>691741582</v>
      </c>
      <c r="T379" s="1">
        <v>1566985784</v>
      </c>
      <c r="U379" s="1">
        <v>2800000</v>
      </c>
    </row>
    <row r="380" spans="1:21" x14ac:dyDescent="0.3">
      <c r="A380" t="s">
        <v>26</v>
      </c>
      <c r="B380" s="1">
        <v>11048505000</v>
      </c>
      <c r="C380" s="1">
        <v>0</v>
      </c>
      <c r="D380" s="1">
        <v>-137634280</v>
      </c>
      <c r="E380" s="1">
        <v>10910870720</v>
      </c>
      <c r="F380" s="1">
        <v>0</v>
      </c>
      <c r="G380" s="1">
        <v>10910870720</v>
      </c>
      <c r="H380" s="1">
        <v>0</v>
      </c>
      <c r="I380" s="1">
        <v>4753143756</v>
      </c>
      <c r="J380" s="1">
        <v>6157726964</v>
      </c>
      <c r="K380" s="1">
        <v>0</v>
      </c>
      <c r="L380" s="1">
        <v>4753143756</v>
      </c>
      <c r="M380" s="1">
        <v>0</v>
      </c>
      <c r="N380" s="1">
        <v>43.563400000000001</v>
      </c>
      <c r="O380" s="1">
        <v>694541582</v>
      </c>
      <c r="P380" s="1">
        <v>1569785784</v>
      </c>
      <c r="Q380" s="1">
        <v>3183357972</v>
      </c>
      <c r="R380" s="1">
        <v>14.3874</v>
      </c>
      <c r="S380" s="1">
        <v>691741582</v>
      </c>
      <c r="T380" s="1">
        <v>1566985784</v>
      </c>
      <c r="U380" s="1">
        <v>2800000</v>
      </c>
    </row>
    <row r="381" spans="1:21" x14ac:dyDescent="0.3">
      <c r="A381" t="s">
        <v>207</v>
      </c>
      <c r="B381" s="1">
        <v>60000000</v>
      </c>
      <c r="C381" s="1">
        <v>0</v>
      </c>
      <c r="D381" s="1">
        <v>0</v>
      </c>
      <c r="E381" s="1">
        <v>60000000</v>
      </c>
      <c r="F381" s="1">
        <v>0</v>
      </c>
      <c r="G381" s="1">
        <v>60000000</v>
      </c>
      <c r="H381" s="1">
        <v>0</v>
      </c>
      <c r="I381" s="1">
        <v>0</v>
      </c>
      <c r="J381" s="1">
        <v>60000000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</row>
    <row r="382" spans="1:21" x14ac:dyDescent="0.3">
      <c r="A382" t="s">
        <v>26</v>
      </c>
      <c r="B382" s="1">
        <v>60000000</v>
      </c>
      <c r="C382" s="1">
        <v>0</v>
      </c>
      <c r="D382" s="1">
        <v>0</v>
      </c>
      <c r="E382" s="1">
        <v>60000000</v>
      </c>
      <c r="F382" s="1">
        <v>0</v>
      </c>
      <c r="G382" s="1">
        <v>60000000</v>
      </c>
      <c r="H382" s="1">
        <v>0</v>
      </c>
      <c r="I382" s="1">
        <v>0</v>
      </c>
      <c r="J382" s="1">
        <v>60000000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B9E95-7BB7-4E2B-B0B2-7E2DABFF9320}">
  <dimension ref="A1:M1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4" sqref="A14"/>
    </sheetView>
  </sheetViews>
  <sheetFormatPr baseColWidth="10" defaultRowHeight="14.4" x14ac:dyDescent="0.3"/>
  <cols>
    <col min="1" max="1" width="63.44140625" customWidth="1"/>
    <col min="2" max="2" width="18.6640625" bestFit="1" customWidth="1"/>
    <col min="3" max="3" width="11.6640625" bestFit="1" customWidth="1"/>
    <col min="4" max="4" width="17.6640625" bestFit="1" customWidth="1"/>
    <col min="5" max="5" width="18.6640625" bestFit="1" customWidth="1"/>
    <col min="6" max="6" width="16.6640625" bestFit="1" customWidth="1"/>
    <col min="7" max="8" width="18.6640625" bestFit="1" customWidth="1"/>
    <col min="9" max="13" width="11.6640625" bestFit="1" customWidth="1"/>
  </cols>
  <sheetData>
    <row r="1" spans="1:13" s="2" customFormat="1" x14ac:dyDescent="0.3">
      <c r="A1" s="2" t="s">
        <v>208</v>
      </c>
      <c r="B1" s="2" t="s">
        <v>209</v>
      </c>
      <c r="C1" s="2" t="s">
        <v>2</v>
      </c>
      <c r="D1" s="2" t="s">
        <v>210</v>
      </c>
      <c r="E1" s="2" t="s">
        <v>4</v>
      </c>
      <c r="F1" s="2" t="s">
        <v>211</v>
      </c>
      <c r="G1" s="2" t="s">
        <v>212</v>
      </c>
      <c r="H1" s="2" t="s">
        <v>213</v>
      </c>
      <c r="I1" s="2" t="s">
        <v>214</v>
      </c>
      <c r="J1" s="2" t="s">
        <v>215</v>
      </c>
      <c r="K1" s="2" t="s">
        <v>216</v>
      </c>
      <c r="L1" s="2" t="s">
        <v>217</v>
      </c>
      <c r="M1" s="2" t="s">
        <v>218</v>
      </c>
    </row>
    <row r="2" spans="1:13" x14ac:dyDescent="0.3">
      <c r="A2" t="s">
        <v>21</v>
      </c>
      <c r="B2" s="1">
        <v>-559431523000</v>
      </c>
      <c r="C2" s="1">
        <v>0</v>
      </c>
      <c r="D2" s="1">
        <v>10000000000</v>
      </c>
      <c r="E2" s="1">
        <v>-549431523000</v>
      </c>
      <c r="F2" s="1">
        <v>-9771645549</v>
      </c>
      <c r="G2" s="1">
        <v>-105264223964</v>
      </c>
      <c r="H2" s="1">
        <v>-444167299036</v>
      </c>
      <c r="I2" s="1">
        <v>19.158799999999999</v>
      </c>
      <c r="J2" s="1">
        <v>0</v>
      </c>
      <c r="K2" s="1">
        <v>0</v>
      </c>
      <c r="L2" s="1">
        <v>0</v>
      </c>
      <c r="M2" s="1">
        <v>0</v>
      </c>
    </row>
    <row r="3" spans="1:13" x14ac:dyDescent="0.3">
      <c r="A3" t="s">
        <v>22</v>
      </c>
      <c r="B3" s="1">
        <v>-559431523000</v>
      </c>
      <c r="C3" s="1">
        <v>0</v>
      </c>
      <c r="D3" s="1">
        <v>10000000000</v>
      </c>
      <c r="E3" s="1">
        <v>-549431523000</v>
      </c>
      <c r="F3" s="1">
        <v>-9771645549</v>
      </c>
      <c r="G3" s="1">
        <v>-105264223964</v>
      </c>
      <c r="H3" s="1">
        <v>-444167299036</v>
      </c>
      <c r="I3" s="1">
        <v>19.158799999999999</v>
      </c>
      <c r="J3" s="1">
        <v>0</v>
      </c>
      <c r="K3" s="1">
        <v>0</v>
      </c>
      <c r="L3" s="1">
        <v>0</v>
      </c>
      <c r="M3" s="1">
        <v>0</v>
      </c>
    </row>
    <row r="4" spans="1:13" x14ac:dyDescent="0.3">
      <c r="A4" t="s">
        <v>219</v>
      </c>
      <c r="B4" s="1">
        <v>-2666888000</v>
      </c>
      <c r="C4" s="1">
        <v>0</v>
      </c>
      <c r="D4" s="1">
        <v>0</v>
      </c>
      <c r="E4" s="1">
        <v>-2666888000</v>
      </c>
      <c r="F4" s="1">
        <v>0</v>
      </c>
      <c r="G4" s="1">
        <v>-102332623</v>
      </c>
      <c r="H4" s="1">
        <v>-2564555377</v>
      </c>
      <c r="I4" s="1">
        <v>3.8372000000000002</v>
      </c>
      <c r="J4" s="1">
        <v>0</v>
      </c>
      <c r="K4" s="1">
        <v>0</v>
      </c>
      <c r="L4" s="1">
        <v>0</v>
      </c>
      <c r="M4" s="1">
        <v>0</v>
      </c>
    </row>
    <row r="5" spans="1:13" x14ac:dyDescent="0.3">
      <c r="A5" t="s">
        <v>220</v>
      </c>
      <c r="B5" s="1">
        <v>-33528000</v>
      </c>
      <c r="C5" s="1">
        <v>0</v>
      </c>
      <c r="D5" s="1">
        <v>0</v>
      </c>
      <c r="E5" s="1">
        <v>-33528000</v>
      </c>
      <c r="F5" s="1">
        <v>-1908258</v>
      </c>
      <c r="G5" s="1">
        <v>-13493770</v>
      </c>
      <c r="H5" s="1">
        <v>-20034230</v>
      </c>
      <c r="I5" s="1">
        <v>40.246299999999998</v>
      </c>
      <c r="J5" s="1">
        <v>0</v>
      </c>
      <c r="K5" s="1">
        <v>0</v>
      </c>
      <c r="L5" s="1">
        <v>0</v>
      </c>
      <c r="M5" s="1">
        <v>0</v>
      </c>
    </row>
    <row r="6" spans="1:13" x14ac:dyDescent="0.3">
      <c r="A6" t="s">
        <v>221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</row>
    <row r="7" spans="1:13" x14ac:dyDescent="0.3">
      <c r="A7" t="s">
        <v>222</v>
      </c>
      <c r="B7" s="1">
        <v>-3000000000</v>
      </c>
      <c r="C7" s="1">
        <v>0</v>
      </c>
      <c r="D7" s="1">
        <v>0</v>
      </c>
      <c r="E7" s="1">
        <v>-3000000000</v>
      </c>
      <c r="F7" s="1">
        <v>0</v>
      </c>
      <c r="G7" s="1">
        <v>-132485134</v>
      </c>
      <c r="H7" s="1">
        <v>-2867514866</v>
      </c>
      <c r="I7" s="1">
        <v>4.4161999999999999</v>
      </c>
      <c r="J7" s="1">
        <v>0</v>
      </c>
      <c r="K7" s="1">
        <v>0</v>
      </c>
      <c r="L7" s="1">
        <v>0</v>
      </c>
      <c r="M7" s="1">
        <v>0</v>
      </c>
    </row>
    <row r="8" spans="1:13" x14ac:dyDescent="0.3">
      <c r="A8" t="s">
        <v>223</v>
      </c>
      <c r="B8" s="1">
        <v>-500000000</v>
      </c>
      <c r="C8" s="1">
        <v>0</v>
      </c>
      <c r="D8" s="1">
        <v>0</v>
      </c>
      <c r="E8" s="1">
        <v>-500000000</v>
      </c>
      <c r="F8" s="1">
        <v>-78227</v>
      </c>
      <c r="G8" s="1">
        <v>-44675237</v>
      </c>
      <c r="H8" s="1">
        <v>-455324763</v>
      </c>
      <c r="I8" s="1">
        <v>8.9350000000000005</v>
      </c>
      <c r="J8" s="1">
        <v>0</v>
      </c>
      <c r="K8" s="1">
        <v>0</v>
      </c>
      <c r="L8" s="1">
        <v>0</v>
      </c>
      <c r="M8" s="1">
        <v>0</v>
      </c>
    </row>
    <row r="9" spans="1:13" x14ac:dyDescent="0.3">
      <c r="A9" t="s">
        <v>224</v>
      </c>
      <c r="B9" s="1">
        <v>-10321376000</v>
      </c>
      <c r="C9" s="1">
        <v>0</v>
      </c>
      <c r="D9" s="1">
        <v>0</v>
      </c>
      <c r="E9" s="1">
        <v>-10321376000</v>
      </c>
      <c r="F9" s="1">
        <v>0</v>
      </c>
      <c r="G9" s="1">
        <v>-10321376000</v>
      </c>
      <c r="H9" s="1">
        <v>0</v>
      </c>
      <c r="I9" s="1">
        <v>100</v>
      </c>
      <c r="J9" s="1">
        <v>0</v>
      </c>
      <c r="K9" s="1">
        <v>0</v>
      </c>
      <c r="L9" s="1">
        <v>0</v>
      </c>
      <c r="M9" s="1">
        <v>0</v>
      </c>
    </row>
    <row r="10" spans="1:13" x14ac:dyDescent="0.3">
      <c r="A10" t="s">
        <v>225</v>
      </c>
      <c r="B10" s="1">
        <v>-2401509000</v>
      </c>
      <c r="C10" s="1">
        <v>0</v>
      </c>
      <c r="D10" s="1">
        <v>0</v>
      </c>
      <c r="E10" s="1">
        <v>-2401509000</v>
      </c>
      <c r="F10" s="1">
        <v>0</v>
      </c>
      <c r="G10" s="1">
        <v>-2401509000</v>
      </c>
      <c r="H10" s="1">
        <v>0</v>
      </c>
      <c r="I10" s="1">
        <v>100</v>
      </c>
      <c r="J10" s="1">
        <v>0</v>
      </c>
      <c r="K10" s="1">
        <v>0</v>
      </c>
      <c r="L10" s="1">
        <v>0</v>
      </c>
      <c r="M10" s="1">
        <v>0</v>
      </c>
    </row>
    <row r="11" spans="1:13" x14ac:dyDescent="0.3">
      <c r="A11" t="s">
        <v>226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</row>
    <row r="12" spans="1:13" x14ac:dyDescent="0.3">
      <c r="A12" t="s">
        <v>227</v>
      </c>
      <c r="B12" s="1">
        <v>0</v>
      </c>
      <c r="C12" s="1">
        <v>0</v>
      </c>
      <c r="D12" s="1">
        <v>0</v>
      </c>
      <c r="E12" s="1">
        <v>0</v>
      </c>
      <c r="F12" s="1">
        <v>-54721</v>
      </c>
      <c r="G12" s="1">
        <v>-81634</v>
      </c>
      <c r="H12" s="1">
        <v>81634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</row>
    <row r="13" spans="1:13" x14ac:dyDescent="0.3">
      <c r="A13" t="s">
        <v>228</v>
      </c>
      <c r="B13" s="1">
        <v>-540508222000</v>
      </c>
      <c r="C13" s="1">
        <v>0</v>
      </c>
      <c r="D13" s="1">
        <v>10000000000</v>
      </c>
      <c r="E13" s="1">
        <v>-530508222000</v>
      </c>
      <c r="F13" s="1">
        <v>-9769604343</v>
      </c>
      <c r="G13" s="1">
        <v>-92248270566</v>
      </c>
      <c r="H13" s="1">
        <v>-438259951434</v>
      </c>
      <c r="I13" s="1">
        <v>17.3887</v>
      </c>
      <c r="J13" s="1">
        <v>0</v>
      </c>
      <c r="K13" s="1">
        <v>0</v>
      </c>
      <c r="L13" s="1">
        <v>0</v>
      </c>
      <c r="M13" s="1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5A3A-766A-45E4-83EF-9310460388CD}">
  <dimension ref="A1:L17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6" sqref="C16"/>
    </sheetView>
  </sheetViews>
  <sheetFormatPr baseColWidth="10" defaultRowHeight="13.2" x14ac:dyDescent="0.25"/>
  <cols>
    <col min="1" max="1" width="8.109375" style="65" bestFit="1" customWidth="1"/>
    <col min="2" max="2" width="23.5546875" style="65" bestFit="1" customWidth="1"/>
    <col min="3" max="3" width="46.21875" style="65" bestFit="1" customWidth="1"/>
    <col min="4" max="4" width="17.21875" style="65" bestFit="1" customWidth="1"/>
    <col min="5" max="5" width="14.77734375" style="65" bestFit="1" customWidth="1"/>
    <col min="6" max="6" width="21.5546875" style="65" bestFit="1" customWidth="1"/>
    <col min="7" max="7" width="15.5546875" style="65" bestFit="1" customWidth="1"/>
    <col min="8" max="8" width="19.109375" style="65" bestFit="1" customWidth="1"/>
    <col min="9" max="9" width="24.88671875" style="65" bestFit="1" customWidth="1"/>
    <col min="10" max="10" width="20.109375" style="65" bestFit="1" customWidth="1"/>
    <col min="11" max="11" width="25.6640625" style="65" bestFit="1" customWidth="1"/>
    <col min="12" max="12" width="15.6640625" style="65" bestFit="1" customWidth="1"/>
    <col min="13" max="16384" width="11.5546875" style="65"/>
  </cols>
  <sheetData>
    <row r="1" spans="1:12" x14ac:dyDescent="0.25">
      <c r="A1" s="64" t="s">
        <v>309</v>
      </c>
      <c r="B1" s="64" t="s">
        <v>310</v>
      </c>
      <c r="C1" s="64" t="s">
        <v>311</v>
      </c>
      <c r="D1" s="64" t="s">
        <v>312</v>
      </c>
      <c r="E1" s="64" t="s">
        <v>313</v>
      </c>
      <c r="F1" s="64" t="s">
        <v>314</v>
      </c>
      <c r="G1" s="64" t="s">
        <v>315</v>
      </c>
      <c r="H1" s="64" t="s">
        <v>316</v>
      </c>
      <c r="I1" s="64" t="s">
        <v>317</v>
      </c>
      <c r="J1" s="64" t="s">
        <v>318</v>
      </c>
      <c r="K1" s="64" t="s">
        <v>319</v>
      </c>
      <c r="L1" s="64" t="s">
        <v>320</v>
      </c>
    </row>
    <row r="2" spans="1:12" x14ac:dyDescent="0.25">
      <c r="A2" s="65" t="s">
        <v>321</v>
      </c>
      <c r="B2" s="65" t="s">
        <v>322</v>
      </c>
      <c r="C2" s="65" t="s">
        <v>323</v>
      </c>
      <c r="D2" s="66">
        <v>109490408871</v>
      </c>
      <c r="E2" s="66">
        <v>0</v>
      </c>
      <c r="F2" s="66">
        <v>-238801270</v>
      </c>
      <c r="G2" s="66">
        <v>109251607601</v>
      </c>
      <c r="H2" s="66">
        <v>3298004484</v>
      </c>
      <c r="I2" s="66">
        <v>94075546797</v>
      </c>
      <c r="J2" s="67">
        <v>86.11</v>
      </c>
      <c r="K2" s="66">
        <v>15176060804</v>
      </c>
    </row>
    <row r="3" spans="1:12" x14ac:dyDescent="0.25">
      <c r="A3" s="65" t="s">
        <v>321</v>
      </c>
      <c r="B3" s="65" t="s">
        <v>324</v>
      </c>
      <c r="C3" s="65" t="s">
        <v>325</v>
      </c>
      <c r="D3" s="66">
        <v>109490408871</v>
      </c>
      <c r="E3" s="66">
        <v>0</v>
      </c>
      <c r="F3" s="66">
        <v>-238801270</v>
      </c>
      <c r="G3" s="66">
        <v>109251607601</v>
      </c>
      <c r="H3" s="66">
        <v>3298004484</v>
      </c>
      <c r="I3" s="66">
        <v>94075546797</v>
      </c>
      <c r="J3" s="67">
        <v>86.11</v>
      </c>
      <c r="K3" s="66">
        <v>15176060804</v>
      </c>
      <c r="L3" s="65" t="s">
        <v>326</v>
      </c>
    </row>
    <row r="4" spans="1:12" x14ac:dyDescent="0.25">
      <c r="A4" s="65" t="s">
        <v>321</v>
      </c>
      <c r="B4" s="65" t="s">
        <v>327</v>
      </c>
      <c r="C4" s="65" t="s">
        <v>24</v>
      </c>
      <c r="D4" s="66">
        <v>73533944635</v>
      </c>
      <c r="E4" s="66">
        <v>0</v>
      </c>
      <c r="F4" s="66">
        <v>-70350987</v>
      </c>
      <c r="G4" s="66">
        <v>73463593648</v>
      </c>
      <c r="H4" s="66">
        <v>157828789</v>
      </c>
      <c r="I4" s="66">
        <v>68339692659</v>
      </c>
      <c r="J4" s="67">
        <v>93.03</v>
      </c>
      <c r="K4" s="66">
        <v>5123900989</v>
      </c>
      <c r="L4" s="65" t="s">
        <v>326</v>
      </c>
    </row>
    <row r="5" spans="1:12" x14ac:dyDescent="0.25">
      <c r="A5" s="65" t="s">
        <v>321</v>
      </c>
      <c r="B5" s="65" t="s">
        <v>328</v>
      </c>
      <c r="C5" s="65" t="s">
        <v>329</v>
      </c>
      <c r="D5" s="66">
        <v>151758714</v>
      </c>
      <c r="E5" s="66">
        <v>0</v>
      </c>
      <c r="F5" s="66">
        <v>-6409819</v>
      </c>
      <c r="G5" s="66">
        <v>145348895</v>
      </c>
      <c r="H5" s="66">
        <v>0</v>
      </c>
      <c r="I5" s="66">
        <v>145348831</v>
      </c>
      <c r="J5" s="67">
        <v>100</v>
      </c>
      <c r="K5" s="66">
        <v>64</v>
      </c>
      <c r="L5" s="65" t="s">
        <v>326</v>
      </c>
    </row>
    <row r="6" spans="1:12" x14ac:dyDescent="0.25">
      <c r="A6" s="65" t="s">
        <v>321</v>
      </c>
      <c r="B6" s="65" t="s">
        <v>330</v>
      </c>
      <c r="C6" s="65" t="s">
        <v>331</v>
      </c>
      <c r="D6" s="66">
        <v>146731781</v>
      </c>
      <c r="E6" s="66">
        <v>0</v>
      </c>
      <c r="F6" s="66">
        <v>-6409764</v>
      </c>
      <c r="G6" s="66">
        <v>140322017</v>
      </c>
      <c r="H6" s="66">
        <v>0</v>
      </c>
      <c r="I6" s="66">
        <v>140321998</v>
      </c>
      <c r="J6" s="67">
        <v>100</v>
      </c>
      <c r="K6" s="66">
        <v>19</v>
      </c>
      <c r="L6" s="65" t="s">
        <v>326</v>
      </c>
    </row>
    <row r="7" spans="1:12" x14ac:dyDescent="0.25">
      <c r="A7" s="65" t="s">
        <v>321</v>
      </c>
      <c r="B7" s="65" t="s">
        <v>332</v>
      </c>
      <c r="C7" s="65" t="s">
        <v>333</v>
      </c>
      <c r="D7" s="66">
        <v>3279171</v>
      </c>
      <c r="E7" s="66">
        <v>0</v>
      </c>
      <c r="F7" s="66">
        <v>-3</v>
      </c>
      <c r="G7" s="66">
        <v>3279168</v>
      </c>
      <c r="H7" s="66">
        <v>0</v>
      </c>
      <c r="I7" s="66">
        <v>3279165</v>
      </c>
      <c r="J7" s="67">
        <v>100</v>
      </c>
      <c r="K7" s="66">
        <v>3</v>
      </c>
      <c r="L7" s="65" t="s">
        <v>326</v>
      </c>
    </row>
    <row r="8" spans="1:12" x14ac:dyDescent="0.25">
      <c r="A8" s="65" t="s">
        <v>321</v>
      </c>
      <c r="B8" s="65" t="s">
        <v>334</v>
      </c>
      <c r="C8" s="65" t="s">
        <v>335</v>
      </c>
      <c r="D8" s="66">
        <v>3279170</v>
      </c>
      <c r="E8" s="66">
        <v>0</v>
      </c>
      <c r="F8" s="66">
        <v>-2</v>
      </c>
      <c r="G8" s="66">
        <v>3279168</v>
      </c>
      <c r="H8" s="66">
        <v>0</v>
      </c>
      <c r="I8" s="66">
        <v>3279165</v>
      </c>
      <c r="J8" s="67">
        <v>100</v>
      </c>
      <c r="K8" s="66">
        <v>3</v>
      </c>
      <c r="L8" s="65" t="s">
        <v>326</v>
      </c>
    </row>
    <row r="9" spans="1:12" x14ac:dyDescent="0.25">
      <c r="A9" s="65" t="s">
        <v>321</v>
      </c>
      <c r="B9" s="65" t="s">
        <v>336</v>
      </c>
      <c r="C9" s="65" t="s">
        <v>337</v>
      </c>
      <c r="D9" s="66">
        <v>2</v>
      </c>
      <c r="E9" s="66">
        <v>0</v>
      </c>
      <c r="F9" s="66">
        <v>-1</v>
      </c>
      <c r="G9" s="66">
        <v>1</v>
      </c>
      <c r="H9" s="66">
        <v>0</v>
      </c>
      <c r="I9" s="66">
        <v>0</v>
      </c>
      <c r="J9" s="67">
        <v>0</v>
      </c>
      <c r="K9" s="66">
        <v>1</v>
      </c>
      <c r="L9" s="65" t="s">
        <v>326</v>
      </c>
    </row>
    <row r="10" spans="1:12" x14ac:dyDescent="0.25">
      <c r="A10" s="65" t="s">
        <v>321</v>
      </c>
      <c r="B10" s="65" t="s">
        <v>338</v>
      </c>
      <c r="C10" s="65" t="s">
        <v>339</v>
      </c>
      <c r="D10" s="66">
        <v>2</v>
      </c>
      <c r="E10" s="66">
        <v>0</v>
      </c>
      <c r="F10" s="66">
        <v>-1</v>
      </c>
      <c r="G10" s="66">
        <v>1</v>
      </c>
      <c r="H10" s="66">
        <v>0</v>
      </c>
      <c r="I10" s="66">
        <v>0</v>
      </c>
      <c r="J10" s="67">
        <v>0</v>
      </c>
      <c r="K10" s="66">
        <v>1</v>
      </c>
      <c r="L10" s="65" t="s">
        <v>326</v>
      </c>
    </row>
    <row r="11" spans="1:12" x14ac:dyDescent="0.25">
      <c r="A11" s="65" t="s">
        <v>321</v>
      </c>
      <c r="B11" s="65" t="s">
        <v>340</v>
      </c>
      <c r="C11" s="65" t="s">
        <v>341</v>
      </c>
      <c r="D11" s="66">
        <v>1</v>
      </c>
      <c r="E11" s="66">
        <v>0</v>
      </c>
      <c r="F11" s="66">
        <v>0</v>
      </c>
      <c r="G11" s="66">
        <v>1</v>
      </c>
      <c r="H11" s="66">
        <v>0</v>
      </c>
      <c r="I11" s="66">
        <v>0</v>
      </c>
      <c r="J11" s="67">
        <v>0</v>
      </c>
      <c r="K11" s="66">
        <v>1</v>
      </c>
      <c r="L11" s="65" t="s">
        <v>326</v>
      </c>
    </row>
    <row r="12" spans="1:12" x14ac:dyDescent="0.25">
      <c r="A12" s="65" t="s">
        <v>321</v>
      </c>
      <c r="B12" s="65" t="s">
        <v>342</v>
      </c>
      <c r="C12" s="65" t="s">
        <v>343</v>
      </c>
      <c r="D12" s="66">
        <v>1</v>
      </c>
      <c r="E12" s="66">
        <v>0</v>
      </c>
      <c r="F12" s="66">
        <v>0</v>
      </c>
      <c r="G12" s="66">
        <v>1</v>
      </c>
      <c r="H12" s="66">
        <v>0</v>
      </c>
      <c r="I12" s="66">
        <v>0</v>
      </c>
      <c r="J12" s="67">
        <v>0</v>
      </c>
      <c r="K12" s="66">
        <v>1</v>
      </c>
      <c r="L12" s="65" t="s">
        <v>326</v>
      </c>
    </row>
    <row r="13" spans="1:12" x14ac:dyDescent="0.25">
      <c r="A13" s="65" t="s">
        <v>321</v>
      </c>
      <c r="B13" s="65" t="s">
        <v>344</v>
      </c>
      <c r="C13" s="65" t="s">
        <v>345</v>
      </c>
      <c r="D13" s="66">
        <v>3279165</v>
      </c>
      <c r="E13" s="66">
        <v>0</v>
      </c>
      <c r="F13" s="66">
        <v>0</v>
      </c>
      <c r="G13" s="66">
        <v>3279165</v>
      </c>
      <c r="H13" s="66">
        <v>0</v>
      </c>
      <c r="I13" s="66">
        <v>3279165</v>
      </c>
      <c r="J13" s="67">
        <v>100</v>
      </c>
      <c r="K13" s="66">
        <v>0</v>
      </c>
      <c r="L13" s="65" t="s">
        <v>326</v>
      </c>
    </row>
    <row r="14" spans="1:12" x14ac:dyDescent="0.25">
      <c r="A14" s="65" t="s">
        <v>321</v>
      </c>
      <c r="B14" s="65" t="s">
        <v>346</v>
      </c>
      <c r="C14" s="65" t="s">
        <v>347</v>
      </c>
      <c r="D14" s="66">
        <v>1</v>
      </c>
      <c r="E14" s="66">
        <v>0</v>
      </c>
      <c r="F14" s="66">
        <v>-1</v>
      </c>
      <c r="G14" s="66">
        <v>0</v>
      </c>
      <c r="H14" s="66">
        <v>0</v>
      </c>
      <c r="I14" s="66">
        <v>0</v>
      </c>
      <c r="J14" s="67">
        <v>0</v>
      </c>
      <c r="K14" s="66">
        <v>0</v>
      </c>
      <c r="L14" s="65" t="s">
        <v>326</v>
      </c>
    </row>
    <row r="15" spans="1:12" x14ac:dyDescent="0.25">
      <c r="A15" s="65" t="s">
        <v>321</v>
      </c>
      <c r="B15" s="65" t="s">
        <v>348</v>
      </c>
      <c r="C15" s="65" t="s">
        <v>349</v>
      </c>
      <c r="D15" s="66">
        <v>1</v>
      </c>
      <c r="E15" s="66">
        <v>0</v>
      </c>
      <c r="F15" s="66">
        <v>-1</v>
      </c>
      <c r="G15" s="66">
        <v>0</v>
      </c>
      <c r="H15" s="66">
        <v>0</v>
      </c>
      <c r="I15" s="66">
        <v>0</v>
      </c>
      <c r="J15" s="67">
        <v>0</v>
      </c>
      <c r="K15" s="66">
        <v>0</v>
      </c>
      <c r="L15" s="65" t="s">
        <v>326</v>
      </c>
    </row>
    <row r="16" spans="1:12" x14ac:dyDescent="0.25">
      <c r="A16" s="65" t="s">
        <v>321</v>
      </c>
      <c r="B16" s="65" t="s">
        <v>350</v>
      </c>
      <c r="C16" s="65" t="s">
        <v>351</v>
      </c>
      <c r="D16" s="66">
        <v>1</v>
      </c>
      <c r="E16" s="66">
        <v>0</v>
      </c>
      <c r="F16" s="66">
        <v>-1</v>
      </c>
      <c r="G16" s="66">
        <v>0</v>
      </c>
      <c r="H16" s="66">
        <v>0</v>
      </c>
      <c r="I16" s="66">
        <v>0</v>
      </c>
      <c r="J16" s="67">
        <v>0</v>
      </c>
      <c r="K16" s="66">
        <v>0</v>
      </c>
      <c r="L16" s="65" t="s">
        <v>326</v>
      </c>
    </row>
    <row r="17" spans="1:12" x14ac:dyDescent="0.25">
      <c r="A17" s="65" t="s">
        <v>321</v>
      </c>
      <c r="B17" s="65" t="s">
        <v>352</v>
      </c>
      <c r="C17" s="65" t="s">
        <v>353</v>
      </c>
      <c r="D17" s="66">
        <v>141944609</v>
      </c>
      <c r="E17" s="66">
        <v>0</v>
      </c>
      <c r="F17" s="66">
        <v>-6409761</v>
      </c>
      <c r="G17" s="66">
        <v>135534848</v>
      </c>
      <c r="H17" s="66">
        <v>0</v>
      </c>
      <c r="I17" s="66">
        <v>135534832</v>
      </c>
      <c r="J17" s="67">
        <v>100</v>
      </c>
      <c r="K17" s="66">
        <v>16</v>
      </c>
      <c r="L17" s="65" t="s">
        <v>326</v>
      </c>
    </row>
    <row r="18" spans="1:12" x14ac:dyDescent="0.25">
      <c r="A18" s="65" t="s">
        <v>321</v>
      </c>
      <c r="B18" s="65" t="s">
        <v>354</v>
      </c>
      <c r="C18" s="65" t="s">
        <v>355</v>
      </c>
      <c r="D18" s="66">
        <v>3066275</v>
      </c>
      <c r="E18" s="66">
        <v>0</v>
      </c>
      <c r="F18" s="66">
        <v>-3066260</v>
      </c>
      <c r="G18" s="66">
        <v>15</v>
      </c>
      <c r="H18" s="66">
        <v>0</v>
      </c>
      <c r="I18" s="66">
        <v>0</v>
      </c>
      <c r="J18" s="67">
        <v>0</v>
      </c>
      <c r="K18" s="66">
        <v>15</v>
      </c>
      <c r="L18" s="65" t="s">
        <v>326</v>
      </c>
    </row>
    <row r="19" spans="1:12" x14ac:dyDescent="0.25">
      <c r="A19" s="65" t="s">
        <v>321</v>
      </c>
      <c r="B19" s="65" t="s">
        <v>356</v>
      </c>
      <c r="C19" s="65" t="s">
        <v>357</v>
      </c>
      <c r="D19" s="66">
        <v>3066275</v>
      </c>
      <c r="E19" s="66">
        <v>0</v>
      </c>
      <c r="F19" s="66">
        <v>-3066260</v>
      </c>
      <c r="G19" s="66">
        <v>15</v>
      </c>
      <c r="H19" s="66">
        <v>0</v>
      </c>
      <c r="I19" s="66">
        <v>0</v>
      </c>
      <c r="J19" s="67">
        <v>0</v>
      </c>
      <c r="K19" s="66">
        <v>15</v>
      </c>
      <c r="L19" s="65" t="s">
        <v>326</v>
      </c>
    </row>
    <row r="20" spans="1:12" x14ac:dyDescent="0.25">
      <c r="A20" s="65" t="s">
        <v>321</v>
      </c>
      <c r="B20" s="65" t="s">
        <v>358</v>
      </c>
      <c r="C20" s="65" t="s">
        <v>359</v>
      </c>
      <c r="D20" s="66">
        <v>2030629</v>
      </c>
      <c r="E20" s="66">
        <v>0</v>
      </c>
      <c r="F20" s="66">
        <v>-2030629</v>
      </c>
      <c r="G20" s="66">
        <v>0</v>
      </c>
      <c r="H20" s="66">
        <v>0</v>
      </c>
      <c r="I20" s="66">
        <v>0</v>
      </c>
      <c r="J20" s="67">
        <v>0</v>
      </c>
      <c r="K20" s="66">
        <v>0</v>
      </c>
      <c r="L20" s="65" t="s">
        <v>326</v>
      </c>
    </row>
    <row r="21" spans="1:12" x14ac:dyDescent="0.25">
      <c r="A21" s="65" t="s">
        <v>321</v>
      </c>
      <c r="B21" s="65" t="s">
        <v>360</v>
      </c>
      <c r="C21" s="65" t="s">
        <v>361</v>
      </c>
      <c r="D21" s="66">
        <v>2030629</v>
      </c>
      <c r="E21" s="66">
        <v>0</v>
      </c>
      <c r="F21" s="66">
        <v>-2030629</v>
      </c>
      <c r="G21" s="66">
        <v>0</v>
      </c>
      <c r="H21" s="66">
        <v>0</v>
      </c>
      <c r="I21" s="66">
        <v>0</v>
      </c>
      <c r="J21" s="67">
        <v>0</v>
      </c>
      <c r="K21" s="66">
        <v>0</v>
      </c>
      <c r="L21" s="65" t="s">
        <v>326</v>
      </c>
    </row>
    <row r="22" spans="1:12" x14ac:dyDescent="0.25">
      <c r="A22" s="65" t="s">
        <v>321</v>
      </c>
      <c r="B22" s="65" t="s">
        <v>362</v>
      </c>
      <c r="C22" s="65" t="s">
        <v>363</v>
      </c>
      <c r="D22" s="66">
        <v>135534833</v>
      </c>
      <c r="E22" s="66">
        <v>0</v>
      </c>
      <c r="F22" s="66">
        <v>0</v>
      </c>
      <c r="G22" s="66">
        <v>135534833</v>
      </c>
      <c r="H22" s="66">
        <v>0</v>
      </c>
      <c r="I22" s="66">
        <v>135534832</v>
      </c>
      <c r="J22" s="67">
        <v>100</v>
      </c>
      <c r="K22" s="66">
        <v>1</v>
      </c>
      <c r="L22" s="65" t="s">
        <v>326</v>
      </c>
    </row>
    <row r="23" spans="1:12" x14ac:dyDescent="0.25">
      <c r="A23" s="65" t="s">
        <v>321</v>
      </c>
      <c r="B23" s="65" t="s">
        <v>364</v>
      </c>
      <c r="C23" s="65" t="s">
        <v>365</v>
      </c>
      <c r="D23" s="66">
        <v>104345273</v>
      </c>
      <c r="E23" s="66">
        <v>0</v>
      </c>
      <c r="F23" s="66">
        <v>0</v>
      </c>
      <c r="G23" s="66">
        <v>104345273</v>
      </c>
      <c r="H23" s="66">
        <v>0</v>
      </c>
      <c r="I23" s="66">
        <v>104345272</v>
      </c>
      <c r="J23" s="67">
        <v>100</v>
      </c>
      <c r="K23" s="66">
        <v>1</v>
      </c>
      <c r="L23" s="65" t="s">
        <v>326</v>
      </c>
    </row>
    <row r="24" spans="1:12" x14ac:dyDescent="0.25">
      <c r="A24" s="65" t="s">
        <v>321</v>
      </c>
      <c r="B24" s="65" t="s">
        <v>366</v>
      </c>
      <c r="C24" s="65" t="s">
        <v>367</v>
      </c>
      <c r="D24" s="66">
        <v>31189560</v>
      </c>
      <c r="E24" s="66">
        <v>0</v>
      </c>
      <c r="F24" s="66">
        <v>0</v>
      </c>
      <c r="G24" s="66">
        <v>31189560</v>
      </c>
      <c r="H24" s="66">
        <v>0</v>
      </c>
      <c r="I24" s="66">
        <v>31189560</v>
      </c>
      <c r="J24" s="67">
        <v>100</v>
      </c>
      <c r="K24" s="66">
        <v>0</v>
      </c>
      <c r="L24" s="65" t="s">
        <v>326</v>
      </c>
    </row>
    <row r="25" spans="1:12" x14ac:dyDescent="0.25">
      <c r="A25" s="65" t="s">
        <v>321</v>
      </c>
      <c r="B25" s="65" t="s">
        <v>368</v>
      </c>
      <c r="C25" s="65" t="s">
        <v>369</v>
      </c>
      <c r="D25" s="66">
        <v>551556</v>
      </c>
      <c r="E25" s="66">
        <v>0</v>
      </c>
      <c r="F25" s="66">
        <v>-551556</v>
      </c>
      <c r="G25" s="66">
        <v>0</v>
      </c>
      <c r="H25" s="66">
        <v>0</v>
      </c>
      <c r="I25" s="66">
        <v>0</v>
      </c>
      <c r="J25" s="67">
        <v>0</v>
      </c>
      <c r="K25" s="66">
        <v>0</v>
      </c>
      <c r="L25" s="65" t="s">
        <v>326</v>
      </c>
    </row>
    <row r="26" spans="1:12" x14ac:dyDescent="0.25">
      <c r="A26" s="65" t="s">
        <v>321</v>
      </c>
      <c r="B26" s="65" t="s">
        <v>370</v>
      </c>
      <c r="C26" s="65" t="s">
        <v>371</v>
      </c>
      <c r="D26" s="66">
        <v>551556</v>
      </c>
      <c r="E26" s="66">
        <v>0</v>
      </c>
      <c r="F26" s="66">
        <v>-551556</v>
      </c>
      <c r="G26" s="66">
        <v>0</v>
      </c>
      <c r="H26" s="66">
        <v>0</v>
      </c>
      <c r="I26" s="66">
        <v>0</v>
      </c>
      <c r="J26" s="67">
        <v>0</v>
      </c>
      <c r="K26" s="66">
        <v>0</v>
      </c>
      <c r="L26" s="65" t="s">
        <v>326</v>
      </c>
    </row>
    <row r="27" spans="1:12" x14ac:dyDescent="0.25">
      <c r="A27" s="65" t="s">
        <v>321</v>
      </c>
      <c r="B27" s="65" t="s">
        <v>372</v>
      </c>
      <c r="C27" s="65" t="s">
        <v>373</v>
      </c>
      <c r="D27" s="66">
        <v>71424</v>
      </c>
      <c r="E27" s="66">
        <v>0</v>
      </c>
      <c r="F27" s="66">
        <v>-71424</v>
      </c>
      <c r="G27" s="66">
        <v>0</v>
      </c>
      <c r="H27" s="66">
        <v>0</v>
      </c>
      <c r="I27" s="66">
        <v>0</v>
      </c>
      <c r="J27" s="67">
        <v>0</v>
      </c>
      <c r="K27" s="66">
        <v>0</v>
      </c>
      <c r="L27" s="65" t="s">
        <v>326</v>
      </c>
    </row>
    <row r="28" spans="1:12" x14ac:dyDescent="0.25">
      <c r="A28" s="65" t="s">
        <v>321</v>
      </c>
      <c r="B28" s="65" t="s">
        <v>374</v>
      </c>
      <c r="C28" s="65" t="s">
        <v>375</v>
      </c>
      <c r="D28" s="66">
        <v>71424</v>
      </c>
      <c r="E28" s="66">
        <v>0</v>
      </c>
      <c r="F28" s="66">
        <v>-71424</v>
      </c>
      <c r="G28" s="66">
        <v>0</v>
      </c>
      <c r="H28" s="66">
        <v>0</v>
      </c>
      <c r="I28" s="66">
        <v>0</v>
      </c>
      <c r="J28" s="67">
        <v>0</v>
      </c>
      <c r="K28" s="66">
        <v>0</v>
      </c>
      <c r="L28" s="65" t="s">
        <v>326</v>
      </c>
    </row>
    <row r="29" spans="1:12" x14ac:dyDescent="0.25">
      <c r="A29" s="65" t="s">
        <v>321</v>
      </c>
      <c r="B29" s="65" t="s">
        <v>376</v>
      </c>
      <c r="C29" s="65" t="s">
        <v>377</v>
      </c>
      <c r="D29" s="66">
        <v>414120</v>
      </c>
      <c r="E29" s="66">
        <v>0</v>
      </c>
      <c r="F29" s="66">
        <v>-414120</v>
      </c>
      <c r="G29" s="66">
        <v>0</v>
      </c>
      <c r="H29" s="66">
        <v>0</v>
      </c>
      <c r="I29" s="66">
        <v>0</v>
      </c>
      <c r="J29" s="67">
        <v>0</v>
      </c>
      <c r="K29" s="66">
        <v>0</v>
      </c>
      <c r="L29" s="65" t="s">
        <v>326</v>
      </c>
    </row>
    <row r="30" spans="1:12" x14ac:dyDescent="0.25">
      <c r="A30" s="65" t="s">
        <v>321</v>
      </c>
      <c r="B30" s="65" t="s">
        <v>378</v>
      </c>
      <c r="C30" s="65" t="s">
        <v>379</v>
      </c>
      <c r="D30" s="66">
        <v>275772</v>
      </c>
      <c r="E30" s="66">
        <v>0</v>
      </c>
      <c r="F30" s="66">
        <v>-275772</v>
      </c>
      <c r="G30" s="66">
        <v>0</v>
      </c>
      <c r="H30" s="66">
        <v>0</v>
      </c>
      <c r="I30" s="66">
        <v>0</v>
      </c>
      <c r="J30" s="67">
        <v>0</v>
      </c>
      <c r="K30" s="66">
        <v>0</v>
      </c>
      <c r="L30" s="65" t="s">
        <v>326</v>
      </c>
    </row>
    <row r="31" spans="1:12" x14ac:dyDescent="0.25">
      <c r="A31" s="65" t="s">
        <v>321</v>
      </c>
      <c r="B31" s="65" t="s">
        <v>380</v>
      </c>
      <c r="C31" s="65" t="s">
        <v>381</v>
      </c>
      <c r="D31" s="66">
        <v>1508001</v>
      </c>
      <c r="E31" s="66">
        <v>0</v>
      </c>
      <c r="F31" s="66">
        <v>0</v>
      </c>
      <c r="G31" s="66">
        <v>1508001</v>
      </c>
      <c r="H31" s="66">
        <v>0</v>
      </c>
      <c r="I31" s="66">
        <v>1508001</v>
      </c>
      <c r="J31" s="67">
        <v>100</v>
      </c>
      <c r="K31" s="66">
        <v>0</v>
      </c>
      <c r="L31" s="65" t="s">
        <v>326</v>
      </c>
    </row>
    <row r="32" spans="1:12" x14ac:dyDescent="0.25">
      <c r="A32" s="65" t="s">
        <v>321</v>
      </c>
      <c r="B32" s="65" t="s">
        <v>382</v>
      </c>
      <c r="C32" s="65" t="s">
        <v>383</v>
      </c>
      <c r="D32" s="66">
        <v>502667</v>
      </c>
      <c r="E32" s="66">
        <v>0</v>
      </c>
      <c r="F32" s="66">
        <v>0</v>
      </c>
      <c r="G32" s="66">
        <v>502667</v>
      </c>
      <c r="H32" s="66">
        <v>0</v>
      </c>
      <c r="I32" s="66">
        <v>502667</v>
      </c>
      <c r="J32" s="67">
        <v>100</v>
      </c>
      <c r="K32" s="66">
        <v>0</v>
      </c>
      <c r="L32" s="65" t="s">
        <v>326</v>
      </c>
    </row>
    <row r="33" spans="1:12" x14ac:dyDescent="0.25">
      <c r="A33" s="65" t="s">
        <v>321</v>
      </c>
      <c r="B33" s="65" t="s">
        <v>384</v>
      </c>
      <c r="C33" s="65" t="s">
        <v>385</v>
      </c>
      <c r="D33" s="66">
        <v>1005334</v>
      </c>
      <c r="E33" s="66">
        <v>0</v>
      </c>
      <c r="F33" s="66">
        <v>0</v>
      </c>
      <c r="G33" s="66">
        <v>1005334</v>
      </c>
      <c r="H33" s="66">
        <v>0</v>
      </c>
      <c r="I33" s="66">
        <v>1005334</v>
      </c>
      <c r="J33" s="67">
        <v>100</v>
      </c>
      <c r="K33" s="66">
        <v>0</v>
      </c>
      <c r="L33" s="65" t="s">
        <v>326</v>
      </c>
    </row>
    <row r="34" spans="1:12" x14ac:dyDescent="0.25">
      <c r="A34" s="65" t="s">
        <v>321</v>
      </c>
      <c r="B34" s="65" t="s">
        <v>386</v>
      </c>
      <c r="C34" s="65" t="s">
        <v>387</v>
      </c>
      <c r="D34" s="66">
        <v>5026933</v>
      </c>
      <c r="E34" s="66">
        <v>0</v>
      </c>
      <c r="F34" s="66">
        <v>-55</v>
      </c>
      <c r="G34" s="66">
        <v>5026878</v>
      </c>
      <c r="H34" s="66">
        <v>0</v>
      </c>
      <c r="I34" s="66">
        <v>5026833</v>
      </c>
      <c r="J34" s="67">
        <v>100</v>
      </c>
      <c r="K34" s="66">
        <v>45</v>
      </c>
      <c r="L34" s="65" t="s">
        <v>326</v>
      </c>
    </row>
    <row r="35" spans="1:12" x14ac:dyDescent="0.25">
      <c r="A35" s="65" t="s">
        <v>321</v>
      </c>
      <c r="B35" s="65" t="s">
        <v>388</v>
      </c>
      <c r="C35" s="65" t="s">
        <v>333</v>
      </c>
      <c r="D35" s="66">
        <v>295410</v>
      </c>
      <c r="E35" s="66">
        <v>0</v>
      </c>
      <c r="F35" s="66">
        <v>-10</v>
      </c>
      <c r="G35" s="66">
        <v>295400</v>
      </c>
      <c r="H35" s="66">
        <v>0</v>
      </c>
      <c r="I35" s="66">
        <v>295355</v>
      </c>
      <c r="J35" s="67">
        <v>99.98</v>
      </c>
      <c r="K35" s="66">
        <v>45</v>
      </c>
      <c r="L35" s="65" t="s">
        <v>326</v>
      </c>
    </row>
    <row r="36" spans="1:12" x14ac:dyDescent="0.25">
      <c r="A36" s="65" t="s">
        <v>321</v>
      </c>
      <c r="B36" s="65" t="s">
        <v>389</v>
      </c>
      <c r="C36" s="65" t="s">
        <v>335</v>
      </c>
      <c r="D36" s="66">
        <v>295400</v>
      </c>
      <c r="E36" s="66">
        <v>0</v>
      </c>
      <c r="F36" s="66">
        <v>0</v>
      </c>
      <c r="G36" s="66">
        <v>295400</v>
      </c>
      <c r="H36" s="66">
        <v>0</v>
      </c>
      <c r="I36" s="66">
        <v>295355</v>
      </c>
      <c r="J36" s="67">
        <v>99.98</v>
      </c>
      <c r="K36" s="66">
        <v>45</v>
      </c>
      <c r="L36" s="65" t="s">
        <v>326</v>
      </c>
    </row>
    <row r="37" spans="1:12" x14ac:dyDescent="0.25">
      <c r="A37" s="65" t="s">
        <v>321</v>
      </c>
      <c r="B37" s="65" t="s">
        <v>390</v>
      </c>
      <c r="C37" s="65" t="s">
        <v>337</v>
      </c>
      <c r="D37" s="66">
        <v>295400</v>
      </c>
      <c r="E37" s="66">
        <v>0</v>
      </c>
      <c r="F37" s="66">
        <v>0</v>
      </c>
      <c r="G37" s="66">
        <v>295400</v>
      </c>
      <c r="H37" s="66">
        <v>0</v>
      </c>
      <c r="I37" s="66">
        <v>295355</v>
      </c>
      <c r="J37" s="67">
        <v>99.98</v>
      </c>
      <c r="K37" s="66">
        <v>45</v>
      </c>
      <c r="L37" s="65" t="s">
        <v>326</v>
      </c>
    </row>
    <row r="38" spans="1:12" x14ac:dyDescent="0.25">
      <c r="A38" s="65" t="s">
        <v>321</v>
      </c>
      <c r="B38" s="65" t="s">
        <v>391</v>
      </c>
      <c r="C38" s="65" t="s">
        <v>347</v>
      </c>
      <c r="D38" s="66">
        <v>10</v>
      </c>
      <c r="E38" s="66">
        <v>0</v>
      </c>
      <c r="F38" s="66">
        <v>-10</v>
      </c>
      <c r="G38" s="66">
        <v>0</v>
      </c>
      <c r="H38" s="66">
        <v>0</v>
      </c>
      <c r="I38" s="66">
        <v>0</v>
      </c>
      <c r="J38" s="67">
        <v>0</v>
      </c>
      <c r="K38" s="66">
        <v>0</v>
      </c>
      <c r="L38" s="65" t="s">
        <v>326</v>
      </c>
    </row>
    <row r="39" spans="1:12" x14ac:dyDescent="0.25">
      <c r="A39" s="65" t="s">
        <v>321</v>
      </c>
      <c r="B39" s="65" t="s">
        <v>392</v>
      </c>
      <c r="C39" s="65" t="s">
        <v>393</v>
      </c>
      <c r="D39" s="66">
        <v>10</v>
      </c>
      <c r="E39" s="66">
        <v>0</v>
      </c>
      <c r="F39" s="66">
        <v>-10</v>
      </c>
      <c r="G39" s="66">
        <v>0</v>
      </c>
      <c r="H39" s="66">
        <v>0</v>
      </c>
      <c r="I39" s="66">
        <v>0</v>
      </c>
      <c r="J39" s="67">
        <v>0</v>
      </c>
      <c r="K39" s="66">
        <v>0</v>
      </c>
      <c r="L39" s="65" t="s">
        <v>326</v>
      </c>
    </row>
    <row r="40" spans="1:12" x14ac:dyDescent="0.25">
      <c r="A40" s="65" t="s">
        <v>321</v>
      </c>
      <c r="B40" s="65" t="s">
        <v>394</v>
      </c>
      <c r="C40" s="65" t="s">
        <v>353</v>
      </c>
      <c r="D40" s="66">
        <v>4731523</v>
      </c>
      <c r="E40" s="66">
        <v>0</v>
      </c>
      <c r="F40" s="66">
        <v>-45</v>
      </c>
      <c r="G40" s="66">
        <v>4731478</v>
      </c>
      <c r="H40" s="66">
        <v>0</v>
      </c>
      <c r="I40" s="66">
        <v>4731478</v>
      </c>
      <c r="J40" s="67">
        <v>100</v>
      </c>
      <c r="K40" s="66">
        <v>0</v>
      </c>
      <c r="L40" s="65" t="s">
        <v>326</v>
      </c>
    </row>
    <row r="41" spans="1:12" x14ac:dyDescent="0.25">
      <c r="A41" s="65" t="s">
        <v>321</v>
      </c>
      <c r="B41" s="65" t="s">
        <v>395</v>
      </c>
      <c r="C41" s="65" t="s">
        <v>355</v>
      </c>
      <c r="D41" s="66">
        <v>45</v>
      </c>
      <c r="E41" s="66">
        <v>0</v>
      </c>
      <c r="F41" s="66">
        <v>-45</v>
      </c>
      <c r="G41" s="66">
        <v>0</v>
      </c>
      <c r="H41" s="66">
        <v>0</v>
      </c>
      <c r="I41" s="66">
        <v>0</v>
      </c>
      <c r="J41" s="67">
        <v>0</v>
      </c>
      <c r="K41" s="66">
        <v>0</v>
      </c>
      <c r="L41" s="65" t="s">
        <v>326</v>
      </c>
    </row>
    <row r="42" spans="1:12" x14ac:dyDescent="0.25">
      <c r="A42" s="65" t="s">
        <v>321</v>
      </c>
      <c r="B42" s="65" t="s">
        <v>396</v>
      </c>
      <c r="C42" s="65" t="s">
        <v>357</v>
      </c>
      <c r="D42" s="66">
        <v>45</v>
      </c>
      <c r="E42" s="66">
        <v>0</v>
      </c>
      <c r="F42" s="66">
        <v>-45</v>
      </c>
      <c r="G42" s="66">
        <v>0</v>
      </c>
      <c r="H42" s="66">
        <v>0</v>
      </c>
      <c r="I42" s="66">
        <v>0</v>
      </c>
      <c r="J42" s="67">
        <v>0</v>
      </c>
      <c r="K42" s="66">
        <v>0</v>
      </c>
      <c r="L42" s="65" t="s">
        <v>326</v>
      </c>
    </row>
    <row r="43" spans="1:12" x14ac:dyDescent="0.25">
      <c r="A43" s="65" t="s">
        <v>321</v>
      </c>
      <c r="B43" s="65" t="s">
        <v>397</v>
      </c>
      <c r="C43" s="65" t="s">
        <v>363</v>
      </c>
      <c r="D43" s="66">
        <v>4731478</v>
      </c>
      <c r="E43" s="66">
        <v>0</v>
      </c>
      <c r="F43" s="66">
        <v>0</v>
      </c>
      <c r="G43" s="66">
        <v>4731478</v>
      </c>
      <c r="H43" s="66">
        <v>0</v>
      </c>
      <c r="I43" s="66">
        <v>4731478</v>
      </c>
      <c r="J43" s="67">
        <v>100</v>
      </c>
      <c r="K43" s="66">
        <v>0</v>
      </c>
      <c r="L43" s="65" t="s">
        <v>326</v>
      </c>
    </row>
    <row r="44" spans="1:12" x14ac:dyDescent="0.25">
      <c r="A44" s="65" t="s">
        <v>321</v>
      </c>
      <c r="B44" s="65" t="s">
        <v>398</v>
      </c>
      <c r="C44" s="65" t="s">
        <v>365</v>
      </c>
      <c r="D44" s="66">
        <v>4731478</v>
      </c>
      <c r="E44" s="66">
        <v>0</v>
      </c>
      <c r="F44" s="66">
        <v>0</v>
      </c>
      <c r="G44" s="66">
        <v>4731478</v>
      </c>
      <c r="H44" s="66">
        <v>0</v>
      </c>
      <c r="I44" s="66">
        <v>4731478</v>
      </c>
      <c r="J44" s="67">
        <v>100</v>
      </c>
      <c r="K44" s="66">
        <v>0</v>
      </c>
      <c r="L44" s="65" t="s">
        <v>326</v>
      </c>
    </row>
    <row r="45" spans="1:12" x14ac:dyDescent="0.25">
      <c r="A45" s="65" t="s">
        <v>321</v>
      </c>
      <c r="B45" s="65" t="s">
        <v>399</v>
      </c>
      <c r="C45" s="65" t="s">
        <v>400</v>
      </c>
      <c r="D45" s="66">
        <v>1540878598</v>
      </c>
      <c r="E45" s="66">
        <v>0</v>
      </c>
      <c r="F45" s="66">
        <v>-63941168</v>
      </c>
      <c r="G45" s="66">
        <v>1476937430</v>
      </c>
      <c r="H45" s="66">
        <v>157828789</v>
      </c>
      <c r="I45" s="66">
        <v>950293448</v>
      </c>
      <c r="J45" s="67">
        <v>64.34</v>
      </c>
      <c r="K45" s="66">
        <v>526643982</v>
      </c>
      <c r="L45" s="65" t="s">
        <v>326</v>
      </c>
    </row>
    <row r="46" spans="1:12" x14ac:dyDescent="0.25">
      <c r="A46" s="65" t="s">
        <v>321</v>
      </c>
      <c r="B46" s="65" t="s">
        <v>401</v>
      </c>
      <c r="C46" s="65" t="s">
        <v>402</v>
      </c>
      <c r="D46" s="66">
        <v>1540878598</v>
      </c>
      <c r="E46" s="66">
        <v>0</v>
      </c>
      <c r="F46" s="66">
        <v>-63941168</v>
      </c>
      <c r="G46" s="66">
        <v>1476937430</v>
      </c>
      <c r="H46" s="66">
        <v>157828789</v>
      </c>
      <c r="I46" s="66">
        <v>950293448</v>
      </c>
      <c r="J46" s="67">
        <v>64.34</v>
      </c>
      <c r="K46" s="66">
        <v>526643982</v>
      </c>
      <c r="L46" s="65" t="s">
        <v>326</v>
      </c>
    </row>
    <row r="47" spans="1:12" x14ac:dyDescent="0.25">
      <c r="A47" s="65" t="s">
        <v>321</v>
      </c>
      <c r="B47" s="65" t="s">
        <v>403</v>
      </c>
      <c r="C47" s="65" t="s">
        <v>404</v>
      </c>
      <c r="D47" s="66">
        <v>82052467</v>
      </c>
      <c r="E47" s="66">
        <v>0</v>
      </c>
      <c r="F47" s="66">
        <v>0</v>
      </c>
      <c r="G47" s="66">
        <v>82052467</v>
      </c>
      <c r="H47" s="66">
        <v>30980840</v>
      </c>
      <c r="I47" s="66">
        <v>52746970</v>
      </c>
      <c r="J47" s="67">
        <v>64.28</v>
      </c>
      <c r="K47" s="66">
        <v>29305497</v>
      </c>
      <c r="L47" s="65" t="s">
        <v>326</v>
      </c>
    </row>
    <row r="48" spans="1:12" x14ac:dyDescent="0.25">
      <c r="A48" s="65" t="s">
        <v>321</v>
      </c>
      <c r="B48" s="65" t="s">
        <v>405</v>
      </c>
      <c r="C48" s="65" t="s">
        <v>406</v>
      </c>
      <c r="D48" s="66">
        <v>14840864</v>
      </c>
      <c r="E48" s="66">
        <v>0</v>
      </c>
      <c r="F48" s="66">
        <v>0</v>
      </c>
      <c r="G48" s="66">
        <v>14840864</v>
      </c>
      <c r="H48" s="66">
        <v>2946864</v>
      </c>
      <c r="I48" s="66">
        <v>8893854</v>
      </c>
      <c r="J48" s="67">
        <v>59.93</v>
      </c>
      <c r="K48" s="66">
        <v>5947010</v>
      </c>
      <c r="L48" s="65" t="s">
        <v>326</v>
      </c>
    </row>
    <row r="49" spans="1:12" x14ac:dyDescent="0.25">
      <c r="A49" s="65" t="s">
        <v>321</v>
      </c>
      <c r="B49" s="65" t="s">
        <v>407</v>
      </c>
      <c r="C49" s="65" t="s">
        <v>408</v>
      </c>
      <c r="D49" s="66">
        <v>9296000</v>
      </c>
      <c r="E49" s="66">
        <v>0</v>
      </c>
      <c r="F49" s="66">
        <v>0</v>
      </c>
      <c r="G49" s="66">
        <v>9296000</v>
      </c>
      <c r="H49" s="66">
        <v>486000</v>
      </c>
      <c r="I49" s="66">
        <v>5331000</v>
      </c>
      <c r="J49" s="67">
        <v>57.35</v>
      </c>
      <c r="K49" s="66">
        <v>3965000</v>
      </c>
      <c r="L49" s="65" t="s">
        <v>326</v>
      </c>
    </row>
    <row r="50" spans="1:12" x14ac:dyDescent="0.25">
      <c r="A50" s="65" t="s">
        <v>321</v>
      </c>
      <c r="B50" s="65" t="s">
        <v>409</v>
      </c>
      <c r="C50" s="65" t="s">
        <v>410</v>
      </c>
      <c r="D50" s="66">
        <v>3965000</v>
      </c>
      <c r="E50" s="66">
        <v>0</v>
      </c>
      <c r="F50" s="66">
        <v>0</v>
      </c>
      <c r="G50" s="66">
        <v>3965000</v>
      </c>
      <c r="H50" s="66">
        <v>0</v>
      </c>
      <c r="I50" s="66">
        <v>0</v>
      </c>
      <c r="J50" s="67">
        <v>0</v>
      </c>
      <c r="K50" s="66">
        <v>3965000</v>
      </c>
      <c r="L50" s="65" t="s">
        <v>326</v>
      </c>
    </row>
    <row r="51" spans="1:12" x14ac:dyDescent="0.25">
      <c r="A51" s="65" t="s">
        <v>321</v>
      </c>
      <c r="B51" s="65" t="s">
        <v>411</v>
      </c>
      <c r="C51" s="65" t="s">
        <v>412</v>
      </c>
      <c r="D51" s="66">
        <v>4845000</v>
      </c>
      <c r="E51" s="66">
        <v>0</v>
      </c>
      <c r="F51" s="66">
        <v>0</v>
      </c>
      <c r="G51" s="66">
        <v>4845000</v>
      </c>
      <c r="H51" s="66">
        <v>0</v>
      </c>
      <c r="I51" s="66">
        <v>4845000</v>
      </c>
      <c r="J51" s="67">
        <v>100</v>
      </c>
      <c r="K51" s="66">
        <v>0</v>
      </c>
      <c r="L51" s="65" t="s">
        <v>326</v>
      </c>
    </row>
    <row r="52" spans="1:12" x14ac:dyDescent="0.25">
      <c r="A52" s="65" t="s">
        <v>321</v>
      </c>
      <c r="B52" s="65" t="s">
        <v>413</v>
      </c>
      <c r="C52" s="65" t="s">
        <v>414</v>
      </c>
      <c r="D52" s="66">
        <v>486000</v>
      </c>
      <c r="E52" s="66">
        <v>0</v>
      </c>
      <c r="F52" s="66">
        <v>0</v>
      </c>
      <c r="G52" s="66">
        <v>486000</v>
      </c>
      <c r="H52" s="66">
        <v>486000</v>
      </c>
      <c r="I52" s="66">
        <v>486000</v>
      </c>
      <c r="J52" s="67">
        <v>100</v>
      </c>
      <c r="K52" s="66">
        <v>0</v>
      </c>
      <c r="L52" s="65" t="s">
        <v>326</v>
      </c>
    </row>
    <row r="53" spans="1:12" x14ac:dyDescent="0.25">
      <c r="A53" s="65" t="s">
        <v>321</v>
      </c>
      <c r="B53" s="65" t="s">
        <v>415</v>
      </c>
      <c r="C53" s="65" t="s">
        <v>416</v>
      </c>
      <c r="D53" s="66">
        <v>5544864</v>
      </c>
      <c r="E53" s="66">
        <v>0</v>
      </c>
      <c r="F53" s="66">
        <v>0</v>
      </c>
      <c r="G53" s="66">
        <v>5544864</v>
      </c>
      <c r="H53" s="66">
        <v>2460864</v>
      </c>
      <c r="I53" s="66">
        <v>3562854</v>
      </c>
      <c r="J53" s="67">
        <v>64.260000000000005</v>
      </c>
      <c r="K53" s="66">
        <v>1982010</v>
      </c>
      <c r="L53" s="65" t="s">
        <v>326</v>
      </c>
    </row>
    <row r="54" spans="1:12" x14ac:dyDescent="0.25">
      <c r="A54" s="65" t="s">
        <v>321</v>
      </c>
      <c r="B54" s="65" t="s">
        <v>417</v>
      </c>
      <c r="C54" s="65" t="s">
        <v>418</v>
      </c>
      <c r="D54" s="66">
        <v>1615000</v>
      </c>
      <c r="E54" s="66">
        <v>0</v>
      </c>
      <c r="F54" s="66">
        <v>0</v>
      </c>
      <c r="G54" s="66">
        <v>1615000</v>
      </c>
      <c r="H54" s="66">
        <v>0</v>
      </c>
      <c r="I54" s="66">
        <v>0</v>
      </c>
      <c r="J54" s="67">
        <v>0</v>
      </c>
      <c r="K54" s="66">
        <v>1615000</v>
      </c>
      <c r="L54" s="65" t="s">
        <v>326</v>
      </c>
    </row>
    <row r="55" spans="1:12" x14ac:dyDescent="0.25">
      <c r="A55" s="65" t="s">
        <v>321</v>
      </c>
      <c r="B55" s="65" t="s">
        <v>419</v>
      </c>
      <c r="C55" s="65" t="s">
        <v>420</v>
      </c>
      <c r="D55" s="66">
        <v>1469000</v>
      </c>
      <c r="E55" s="66">
        <v>0</v>
      </c>
      <c r="F55" s="66">
        <v>0</v>
      </c>
      <c r="G55" s="66">
        <v>1469000</v>
      </c>
      <c r="H55" s="66">
        <v>0</v>
      </c>
      <c r="I55" s="66">
        <v>1101990</v>
      </c>
      <c r="J55" s="67">
        <v>75.02</v>
      </c>
      <c r="K55" s="66">
        <v>367010</v>
      </c>
      <c r="L55" s="65" t="s">
        <v>326</v>
      </c>
    </row>
    <row r="56" spans="1:12" x14ac:dyDescent="0.25">
      <c r="A56" s="65" t="s">
        <v>321</v>
      </c>
      <c r="B56" s="65" t="s">
        <v>421</v>
      </c>
      <c r="C56" s="65" t="s">
        <v>422</v>
      </c>
      <c r="D56" s="66">
        <v>2460864</v>
      </c>
      <c r="E56" s="66">
        <v>0</v>
      </c>
      <c r="F56" s="66">
        <v>0</v>
      </c>
      <c r="G56" s="66">
        <v>2460864</v>
      </c>
      <c r="H56" s="66">
        <v>2460864</v>
      </c>
      <c r="I56" s="66">
        <v>2460864</v>
      </c>
      <c r="J56" s="67">
        <v>100</v>
      </c>
      <c r="K56" s="66">
        <v>0</v>
      </c>
      <c r="L56" s="65" t="s">
        <v>326</v>
      </c>
    </row>
    <row r="57" spans="1:12" x14ac:dyDescent="0.25">
      <c r="A57" s="65" t="s">
        <v>321</v>
      </c>
      <c r="B57" s="65" t="s">
        <v>423</v>
      </c>
      <c r="C57" s="65" t="s">
        <v>424</v>
      </c>
      <c r="D57" s="66">
        <v>67211590</v>
      </c>
      <c r="E57" s="66">
        <v>0</v>
      </c>
      <c r="F57" s="66">
        <v>0</v>
      </c>
      <c r="G57" s="66">
        <v>67211590</v>
      </c>
      <c r="H57" s="66">
        <v>28033976</v>
      </c>
      <c r="I57" s="66">
        <v>43853116</v>
      </c>
      <c r="J57" s="67">
        <v>65.25</v>
      </c>
      <c r="K57" s="66">
        <v>23358474</v>
      </c>
      <c r="L57" s="65" t="s">
        <v>326</v>
      </c>
    </row>
    <row r="58" spans="1:12" x14ac:dyDescent="0.25">
      <c r="A58" s="65" t="s">
        <v>321</v>
      </c>
      <c r="B58" s="65" t="s">
        <v>425</v>
      </c>
      <c r="C58" s="65" t="s">
        <v>426</v>
      </c>
      <c r="D58" s="66">
        <v>24320486</v>
      </c>
      <c r="E58" s="66">
        <v>0</v>
      </c>
      <c r="F58" s="66">
        <v>0</v>
      </c>
      <c r="G58" s="66">
        <v>24320486</v>
      </c>
      <c r="H58" s="66">
        <v>0</v>
      </c>
      <c r="I58" s="66">
        <v>15819140</v>
      </c>
      <c r="J58" s="67">
        <v>65.040000000000006</v>
      </c>
      <c r="K58" s="66">
        <v>8501346</v>
      </c>
      <c r="L58" s="65" t="s">
        <v>326</v>
      </c>
    </row>
    <row r="59" spans="1:12" x14ac:dyDescent="0.25">
      <c r="A59" s="65" t="s">
        <v>321</v>
      </c>
      <c r="B59" s="65" t="s">
        <v>427</v>
      </c>
      <c r="C59" s="65" t="s">
        <v>428</v>
      </c>
      <c r="D59" s="66">
        <v>14926170</v>
      </c>
      <c r="E59" s="66">
        <v>0</v>
      </c>
      <c r="F59" s="66">
        <v>0</v>
      </c>
      <c r="G59" s="66">
        <v>14926170</v>
      </c>
      <c r="H59" s="66">
        <v>0</v>
      </c>
      <c r="I59" s="66">
        <v>14926170</v>
      </c>
      <c r="J59" s="67">
        <v>100</v>
      </c>
      <c r="K59" s="66">
        <v>0</v>
      </c>
      <c r="L59" s="65" t="s">
        <v>326</v>
      </c>
    </row>
    <row r="60" spans="1:12" x14ac:dyDescent="0.25">
      <c r="A60" s="65" t="s">
        <v>321</v>
      </c>
      <c r="B60" s="65" t="s">
        <v>429</v>
      </c>
      <c r="C60" s="65" t="s">
        <v>430</v>
      </c>
      <c r="D60" s="66">
        <v>6447534</v>
      </c>
      <c r="E60" s="66">
        <v>0</v>
      </c>
      <c r="F60" s="66">
        <v>0</v>
      </c>
      <c r="G60" s="66">
        <v>6447534</v>
      </c>
      <c r="H60" s="66">
        <v>0</v>
      </c>
      <c r="I60" s="66">
        <v>892970</v>
      </c>
      <c r="J60" s="67">
        <v>13.85</v>
      </c>
      <c r="K60" s="66">
        <v>5554564</v>
      </c>
      <c r="L60" s="65" t="s">
        <v>326</v>
      </c>
    </row>
    <row r="61" spans="1:12" x14ac:dyDescent="0.25">
      <c r="A61" s="65" t="s">
        <v>321</v>
      </c>
      <c r="B61" s="65" t="s">
        <v>431</v>
      </c>
      <c r="C61" s="65" t="s">
        <v>432</v>
      </c>
      <c r="D61" s="66">
        <v>2946782</v>
      </c>
      <c r="E61" s="66">
        <v>0</v>
      </c>
      <c r="F61" s="66">
        <v>0</v>
      </c>
      <c r="G61" s="66">
        <v>2946782</v>
      </c>
      <c r="H61" s="66">
        <v>0</v>
      </c>
      <c r="I61" s="66">
        <v>0</v>
      </c>
      <c r="J61" s="67">
        <v>0</v>
      </c>
      <c r="K61" s="66">
        <v>2946782</v>
      </c>
      <c r="L61" s="65" t="s">
        <v>326</v>
      </c>
    </row>
    <row r="62" spans="1:12" x14ac:dyDescent="0.25">
      <c r="A62" s="65" t="s">
        <v>321</v>
      </c>
      <c r="B62" s="65" t="s">
        <v>433</v>
      </c>
      <c r="C62" s="65" t="s">
        <v>434</v>
      </c>
      <c r="D62" s="66">
        <v>249312</v>
      </c>
      <c r="E62" s="66">
        <v>0</v>
      </c>
      <c r="F62" s="66">
        <v>0</v>
      </c>
      <c r="G62" s="66">
        <v>249312</v>
      </c>
      <c r="H62" s="66">
        <v>249312</v>
      </c>
      <c r="I62" s="66">
        <v>249312</v>
      </c>
      <c r="J62" s="67">
        <v>100</v>
      </c>
      <c r="K62" s="66">
        <v>0</v>
      </c>
      <c r="L62" s="65" t="s">
        <v>326</v>
      </c>
    </row>
    <row r="63" spans="1:12" x14ac:dyDescent="0.25">
      <c r="A63" s="65" t="s">
        <v>321</v>
      </c>
      <c r="B63" s="65" t="s">
        <v>435</v>
      </c>
      <c r="C63" s="65" t="s">
        <v>436</v>
      </c>
      <c r="D63" s="66">
        <v>249312</v>
      </c>
      <c r="E63" s="66">
        <v>0</v>
      </c>
      <c r="F63" s="66">
        <v>0</v>
      </c>
      <c r="G63" s="66">
        <v>249312</v>
      </c>
      <c r="H63" s="66">
        <v>249312</v>
      </c>
      <c r="I63" s="66">
        <v>249312</v>
      </c>
      <c r="J63" s="67">
        <v>100</v>
      </c>
      <c r="K63" s="66">
        <v>0</v>
      </c>
      <c r="L63" s="65" t="s">
        <v>326</v>
      </c>
    </row>
    <row r="64" spans="1:12" x14ac:dyDescent="0.25">
      <c r="A64" s="65" t="s">
        <v>321</v>
      </c>
      <c r="B64" s="65" t="s">
        <v>437</v>
      </c>
      <c r="C64" s="65" t="s">
        <v>438</v>
      </c>
      <c r="D64" s="66">
        <v>15771664</v>
      </c>
      <c r="E64" s="66">
        <v>0</v>
      </c>
      <c r="F64" s="66">
        <v>0</v>
      </c>
      <c r="G64" s="66">
        <v>15771664</v>
      </c>
      <c r="H64" s="66">
        <v>3296664</v>
      </c>
      <c r="I64" s="66">
        <v>3296664</v>
      </c>
      <c r="J64" s="67">
        <v>20.9</v>
      </c>
      <c r="K64" s="66">
        <v>12475000</v>
      </c>
      <c r="L64" s="65" t="s">
        <v>326</v>
      </c>
    </row>
    <row r="65" spans="1:12" x14ac:dyDescent="0.25">
      <c r="A65" s="65" t="s">
        <v>321</v>
      </c>
      <c r="B65" s="65" t="s">
        <v>439</v>
      </c>
      <c r="C65" s="65" t="s">
        <v>440</v>
      </c>
      <c r="D65" s="66">
        <v>9930000</v>
      </c>
      <c r="E65" s="66">
        <v>0</v>
      </c>
      <c r="F65" s="66">
        <v>0</v>
      </c>
      <c r="G65" s="66">
        <v>9930000</v>
      </c>
      <c r="H65" s="66">
        <v>0</v>
      </c>
      <c r="I65" s="66">
        <v>0</v>
      </c>
      <c r="J65" s="67">
        <v>0</v>
      </c>
      <c r="K65" s="66">
        <v>9930000</v>
      </c>
      <c r="L65" s="65" t="s">
        <v>326</v>
      </c>
    </row>
    <row r="66" spans="1:12" x14ac:dyDescent="0.25">
      <c r="A66" s="65" t="s">
        <v>321</v>
      </c>
      <c r="B66" s="65" t="s">
        <v>441</v>
      </c>
      <c r="C66" s="65" t="s">
        <v>442</v>
      </c>
      <c r="D66" s="66">
        <v>2545000</v>
      </c>
      <c r="E66" s="66">
        <v>0</v>
      </c>
      <c r="F66" s="66">
        <v>0</v>
      </c>
      <c r="G66" s="66">
        <v>2545000</v>
      </c>
      <c r="H66" s="66">
        <v>0</v>
      </c>
      <c r="I66" s="66">
        <v>0</v>
      </c>
      <c r="J66" s="67">
        <v>0</v>
      </c>
      <c r="K66" s="66">
        <v>2545000</v>
      </c>
      <c r="L66" s="65" t="s">
        <v>326</v>
      </c>
    </row>
    <row r="67" spans="1:12" x14ac:dyDescent="0.25">
      <c r="A67" s="65" t="s">
        <v>321</v>
      </c>
      <c r="B67" s="65" t="s">
        <v>443</v>
      </c>
      <c r="C67" s="65" t="s">
        <v>444</v>
      </c>
      <c r="D67" s="66">
        <v>1967000</v>
      </c>
      <c r="E67" s="66">
        <v>0</v>
      </c>
      <c r="F67" s="66">
        <v>0</v>
      </c>
      <c r="G67" s="66">
        <v>1967000</v>
      </c>
      <c r="H67" s="66">
        <v>1967000</v>
      </c>
      <c r="I67" s="66">
        <v>1967000</v>
      </c>
      <c r="J67" s="67">
        <v>100</v>
      </c>
      <c r="K67" s="66">
        <v>0</v>
      </c>
      <c r="L67" s="65" t="s">
        <v>326</v>
      </c>
    </row>
    <row r="68" spans="1:12" x14ac:dyDescent="0.25">
      <c r="A68" s="65" t="s">
        <v>321</v>
      </c>
      <c r="B68" s="65" t="s">
        <v>445</v>
      </c>
      <c r="C68" s="65" t="s">
        <v>446</v>
      </c>
      <c r="D68" s="66">
        <v>1329664</v>
      </c>
      <c r="E68" s="66">
        <v>0</v>
      </c>
      <c r="F68" s="66">
        <v>0</v>
      </c>
      <c r="G68" s="66">
        <v>1329664</v>
      </c>
      <c r="H68" s="66">
        <v>1329664</v>
      </c>
      <c r="I68" s="66">
        <v>1329664</v>
      </c>
      <c r="J68" s="67">
        <v>100</v>
      </c>
      <c r="K68" s="66">
        <v>0</v>
      </c>
      <c r="L68" s="65" t="s">
        <v>326</v>
      </c>
    </row>
    <row r="69" spans="1:12" x14ac:dyDescent="0.25">
      <c r="A69" s="65" t="s">
        <v>321</v>
      </c>
      <c r="B69" s="65" t="s">
        <v>447</v>
      </c>
      <c r="C69" s="65" t="s">
        <v>448</v>
      </c>
      <c r="D69" s="66">
        <v>26870128</v>
      </c>
      <c r="E69" s="66">
        <v>0</v>
      </c>
      <c r="F69" s="66">
        <v>0</v>
      </c>
      <c r="G69" s="66">
        <v>26870128</v>
      </c>
      <c r="H69" s="66">
        <v>24488000</v>
      </c>
      <c r="I69" s="66">
        <v>24488000</v>
      </c>
      <c r="J69" s="67">
        <v>91.13</v>
      </c>
      <c r="K69" s="66">
        <v>2382128</v>
      </c>
      <c r="L69" s="65" t="s">
        <v>326</v>
      </c>
    </row>
    <row r="70" spans="1:12" x14ac:dyDescent="0.25">
      <c r="A70" s="65" t="s">
        <v>321</v>
      </c>
      <c r="B70" s="65" t="s">
        <v>449</v>
      </c>
      <c r="C70" s="65" t="s">
        <v>450</v>
      </c>
      <c r="D70" s="66">
        <v>80000</v>
      </c>
      <c r="E70" s="66">
        <v>0</v>
      </c>
      <c r="F70" s="66">
        <v>0</v>
      </c>
      <c r="G70" s="66">
        <v>80000</v>
      </c>
      <c r="H70" s="66">
        <v>0</v>
      </c>
      <c r="I70" s="66">
        <v>0</v>
      </c>
      <c r="J70" s="67">
        <v>0</v>
      </c>
      <c r="K70" s="66">
        <v>80000</v>
      </c>
      <c r="L70" s="65" t="s">
        <v>326</v>
      </c>
    </row>
    <row r="71" spans="1:12" x14ac:dyDescent="0.25">
      <c r="A71" s="65" t="s">
        <v>321</v>
      </c>
      <c r="B71" s="65" t="s">
        <v>451</v>
      </c>
      <c r="C71" s="65" t="s">
        <v>452</v>
      </c>
      <c r="D71" s="66">
        <v>26790128</v>
      </c>
      <c r="E71" s="66">
        <v>0</v>
      </c>
      <c r="F71" s="66">
        <v>0</v>
      </c>
      <c r="G71" s="66">
        <v>26790128</v>
      </c>
      <c r="H71" s="66">
        <v>24488000</v>
      </c>
      <c r="I71" s="66">
        <v>24488000</v>
      </c>
      <c r="J71" s="67">
        <v>91.41</v>
      </c>
      <c r="K71" s="66">
        <v>2302128</v>
      </c>
      <c r="L71" s="65" t="s">
        <v>326</v>
      </c>
    </row>
    <row r="72" spans="1:12" x14ac:dyDescent="0.25">
      <c r="A72" s="65" t="s">
        <v>321</v>
      </c>
      <c r="B72" s="65" t="s">
        <v>453</v>
      </c>
      <c r="C72" s="65" t="s">
        <v>454</v>
      </c>
      <c r="D72" s="66">
        <v>13</v>
      </c>
      <c r="E72" s="66">
        <v>0</v>
      </c>
      <c r="F72" s="66">
        <v>0</v>
      </c>
      <c r="G72" s="66">
        <v>13</v>
      </c>
      <c r="H72" s="66">
        <v>0</v>
      </c>
      <c r="I72" s="66">
        <v>0</v>
      </c>
      <c r="J72" s="67">
        <v>0</v>
      </c>
      <c r="K72" s="66">
        <v>13</v>
      </c>
      <c r="L72" s="65" t="s">
        <v>326</v>
      </c>
    </row>
    <row r="73" spans="1:12" x14ac:dyDescent="0.25">
      <c r="A73" s="65" t="s">
        <v>321</v>
      </c>
      <c r="B73" s="65" t="s">
        <v>455</v>
      </c>
      <c r="C73" s="65" t="s">
        <v>456</v>
      </c>
      <c r="D73" s="66">
        <v>1</v>
      </c>
      <c r="E73" s="66">
        <v>0</v>
      </c>
      <c r="F73" s="66">
        <v>0</v>
      </c>
      <c r="G73" s="66">
        <v>1</v>
      </c>
      <c r="H73" s="66">
        <v>0</v>
      </c>
      <c r="I73" s="66">
        <v>0</v>
      </c>
      <c r="J73" s="67">
        <v>0</v>
      </c>
      <c r="K73" s="66">
        <v>1</v>
      </c>
      <c r="L73" s="65" t="s">
        <v>326</v>
      </c>
    </row>
    <row r="74" spans="1:12" x14ac:dyDescent="0.25">
      <c r="A74" s="65" t="s">
        <v>321</v>
      </c>
      <c r="B74" s="65" t="s">
        <v>457</v>
      </c>
      <c r="C74" s="65" t="s">
        <v>458</v>
      </c>
      <c r="D74" s="66">
        <v>1</v>
      </c>
      <c r="E74" s="66">
        <v>0</v>
      </c>
      <c r="F74" s="66">
        <v>0</v>
      </c>
      <c r="G74" s="66">
        <v>1</v>
      </c>
      <c r="H74" s="66">
        <v>0</v>
      </c>
      <c r="I74" s="66">
        <v>0</v>
      </c>
      <c r="J74" s="67">
        <v>0</v>
      </c>
      <c r="K74" s="66">
        <v>1</v>
      </c>
      <c r="L74" s="65" t="s">
        <v>326</v>
      </c>
    </row>
    <row r="75" spans="1:12" x14ac:dyDescent="0.25">
      <c r="A75" s="65" t="s">
        <v>321</v>
      </c>
      <c r="B75" s="65" t="s">
        <v>459</v>
      </c>
      <c r="C75" s="65" t="s">
        <v>460</v>
      </c>
      <c r="D75" s="66">
        <v>12</v>
      </c>
      <c r="E75" s="66">
        <v>0</v>
      </c>
      <c r="F75" s="66">
        <v>0</v>
      </c>
      <c r="G75" s="66">
        <v>12</v>
      </c>
      <c r="H75" s="66">
        <v>0</v>
      </c>
      <c r="I75" s="66">
        <v>0</v>
      </c>
      <c r="J75" s="67">
        <v>0</v>
      </c>
      <c r="K75" s="66">
        <v>12</v>
      </c>
      <c r="L75" s="65" t="s">
        <v>326</v>
      </c>
    </row>
    <row r="76" spans="1:12" x14ac:dyDescent="0.25">
      <c r="A76" s="65" t="s">
        <v>321</v>
      </c>
      <c r="B76" s="65" t="s">
        <v>461</v>
      </c>
      <c r="C76" s="65" t="s">
        <v>462</v>
      </c>
      <c r="D76" s="66">
        <v>12</v>
      </c>
      <c r="E76" s="66">
        <v>0</v>
      </c>
      <c r="F76" s="66">
        <v>0</v>
      </c>
      <c r="G76" s="66">
        <v>12</v>
      </c>
      <c r="H76" s="66">
        <v>0</v>
      </c>
      <c r="I76" s="66">
        <v>0</v>
      </c>
      <c r="J76" s="67">
        <v>0</v>
      </c>
      <c r="K76" s="66">
        <v>12</v>
      </c>
      <c r="L76" s="65" t="s">
        <v>326</v>
      </c>
    </row>
    <row r="77" spans="1:12" x14ac:dyDescent="0.25">
      <c r="A77" s="65" t="s">
        <v>321</v>
      </c>
      <c r="B77" s="65" t="s">
        <v>463</v>
      </c>
      <c r="C77" s="65" t="s">
        <v>464</v>
      </c>
      <c r="D77" s="66">
        <v>1458826131</v>
      </c>
      <c r="E77" s="66">
        <v>0</v>
      </c>
      <c r="F77" s="66">
        <v>-63941168</v>
      </c>
      <c r="G77" s="66">
        <v>1394884963</v>
      </c>
      <c r="H77" s="66">
        <v>126847949</v>
      </c>
      <c r="I77" s="66">
        <v>897546478</v>
      </c>
      <c r="J77" s="67">
        <v>64.349999999999994</v>
      </c>
      <c r="K77" s="66">
        <v>497338485</v>
      </c>
      <c r="L77" s="65" t="s">
        <v>326</v>
      </c>
    </row>
    <row r="78" spans="1:12" x14ac:dyDescent="0.25">
      <c r="A78" s="65" t="s">
        <v>321</v>
      </c>
      <c r="B78" s="65" t="s">
        <v>465</v>
      </c>
      <c r="C78" s="65" t="s">
        <v>466</v>
      </c>
      <c r="D78" s="66">
        <v>14939320</v>
      </c>
      <c r="E78" s="66">
        <v>0</v>
      </c>
      <c r="F78" s="66">
        <v>0</v>
      </c>
      <c r="G78" s="66">
        <v>14939320</v>
      </c>
      <c r="H78" s="66">
        <v>0</v>
      </c>
      <c r="I78" s="66">
        <v>0</v>
      </c>
      <c r="J78" s="67">
        <v>0</v>
      </c>
      <c r="K78" s="66">
        <v>14939320</v>
      </c>
      <c r="L78" s="65" t="s">
        <v>326</v>
      </c>
    </row>
    <row r="79" spans="1:12" x14ac:dyDescent="0.25">
      <c r="A79" s="65" t="s">
        <v>321</v>
      </c>
      <c r="B79" s="65" t="s">
        <v>467</v>
      </c>
      <c r="C79" s="65" t="s">
        <v>468</v>
      </c>
      <c r="D79" s="66">
        <v>14939320</v>
      </c>
      <c r="E79" s="66">
        <v>0</v>
      </c>
      <c r="F79" s="66">
        <v>0</v>
      </c>
      <c r="G79" s="66">
        <v>14939320</v>
      </c>
      <c r="H79" s="66">
        <v>0</v>
      </c>
      <c r="I79" s="66">
        <v>0</v>
      </c>
      <c r="J79" s="67">
        <v>0</v>
      </c>
      <c r="K79" s="66">
        <v>14939320</v>
      </c>
      <c r="L79" s="65" t="s">
        <v>326</v>
      </c>
    </row>
    <row r="80" spans="1:12" x14ac:dyDescent="0.25">
      <c r="A80" s="65" t="s">
        <v>321</v>
      </c>
      <c r="B80" s="65" t="s">
        <v>469</v>
      </c>
      <c r="C80" s="65" t="s">
        <v>470</v>
      </c>
      <c r="D80" s="66">
        <v>14939320</v>
      </c>
      <c r="E80" s="66">
        <v>0</v>
      </c>
      <c r="F80" s="66">
        <v>0</v>
      </c>
      <c r="G80" s="66">
        <v>14939320</v>
      </c>
      <c r="H80" s="66">
        <v>0</v>
      </c>
      <c r="I80" s="66">
        <v>0</v>
      </c>
      <c r="J80" s="67">
        <v>0</v>
      </c>
      <c r="K80" s="66">
        <v>14939320</v>
      </c>
      <c r="L80" s="65" t="s">
        <v>326</v>
      </c>
    </row>
    <row r="81" spans="1:12" x14ac:dyDescent="0.25">
      <c r="A81" s="65" t="s">
        <v>321</v>
      </c>
      <c r="B81" s="65" t="s">
        <v>471</v>
      </c>
      <c r="C81" s="65" t="s">
        <v>472</v>
      </c>
      <c r="D81" s="66">
        <v>42646619</v>
      </c>
      <c r="E81" s="66">
        <v>0</v>
      </c>
      <c r="F81" s="66">
        <v>0</v>
      </c>
      <c r="G81" s="66">
        <v>42646619</v>
      </c>
      <c r="H81" s="66">
        <v>0</v>
      </c>
      <c r="I81" s="66">
        <v>42600413</v>
      </c>
      <c r="J81" s="67">
        <v>99.89</v>
      </c>
      <c r="K81" s="66">
        <v>46206</v>
      </c>
      <c r="L81" s="65" t="s">
        <v>326</v>
      </c>
    </row>
    <row r="82" spans="1:12" x14ac:dyDescent="0.25">
      <c r="A82" s="65" t="s">
        <v>321</v>
      </c>
      <c r="B82" s="65" t="s">
        <v>473</v>
      </c>
      <c r="C82" s="65" t="s">
        <v>474</v>
      </c>
      <c r="D82" s="66">
        <v>91506</v>
      </c>
      <c r="E82" s="66">
        <v>0</v>
      </c>
      <c r="F82" s="66">
        <v>0</v>
      </c>
      <c r="G82" s="66">
        <v>91506</v>
      </c>
      <c r="H82" s="66">
        <v>0</v>
      </c>
      <c r="I82" s="66">
        <v>45300</v>
      </c>
      <c r="J82" s="67">
        <v>49.5</v>
      </c>
      <c r="K82" s="66">
        <v>46206</v>
      </c>
      <c r="L82" s="65" t="s">
        <v>326</v>
      </c>
    </row>
    <row r="83" spans="1:12" x14ac:dyDescent="0.25">
      <c r="A83" s="65" t="s">
        <v>321</v>
      </c>
      <c r="B83" s="65" t="s">
        <v>475</v>
      </c>
      <c r="C83" s="65" t="s">
        <v>476</v>
      </c>
      <c r="D83" s="66">
        <v>91506</v>
      </c>
      <c r="E83" s="66">
        <v>0</v>
      </c>
      <c r="F83" s="66">
        <v>0</v>
      </c>
      <c r="G83" s="66">
        <v>91506</v>
      </c>
      <c r="H83" s="66">
        <v>0</v>
      </c>
      <c r="I83" s="66">
        <v>45300</v>
      </c>
      <c r="J83" s="67">
        <v>49.5</v>
      </c>
      <c r="K83" s="66">
        <v>46206</v>
      </c>
      <c r="L83" s="65" t="s">
        <v>326</v>
      </c>
    </row>
    <row r="84" spans="1:12" x14ac:dyDescent="0.25">
      <c r="A84" s="65" t="s">
        <v>321</v>
      </c>
      <c r="B84" s="65" t="s">
        <v>477</v>
      </c>
      <c r="C84" s="65" t="s">
        <v>478</v>
      </c>
      <c r="D84" s="66">
        <v>91500</v>
      </c>
      <c r="E84" s="66">
        <v>0</v>
      </c>
      <c r="F84" s="66">
        <v>0</v>
      </c>
      <c r="G84" s="66">
        <v>91500</v>
      </c>
      <c r="H84" s="66">
        <v>0</v>
      </c>
      <c r="I84" s="66">
        <v>45300</v>
      </c>
      <c r="J84" s="67">
        <v>49.51</v>
      </c>
      <c r="K84" s="66">
        <v>46200</v>
      </c>
      <c r="L84" s="65" t="s">
        <v>326</v>
      </c>
    </row>
    <row r="85" spans="1:12" x14ac:dyDescent="0.25">
      <c r="A85" s="65" t="s">
        <v>321</v>
      </c>
      <c r="B85" s="65" t="s">
        <v>479</v>
      </c>
      <c r="C85" s="65" t="s">
        <v>480</v>
      </c>
      <c r="D85" s="66">
        <v>91500</v>
      </c>
      <c r="E85" s="66">
        <v>0</v>
      </c>
      <c r="F85" s="66">
        <v>0</v>
      </c>
      <c r="G85" s="66">
        <v>91500</v>
      </c>
      <c r="H85" s="66">
        <v>0</v>
      </c>
      <c r="I85" s="66">
        <v>45300</v>
      </c>
      <c r="J85" s="67">
        <v>49.51</v>
      </c>
      <c r="K85" s="66">
        <v>46200</v>
      </c>
      <c r="L85" s="65" t="s">
        <v>326</v>
      </c>
    </row>
    <row r="86" spans="1:12" x14ac:dyDescent="0.25">
      <c r="A86" s="65" t="s">
        <v>321</v>
      </c>
      <c r="B86" s="65" t="s">
        <v>481</v>
      </c>
      <c r="C86" s="65" t="s">
        <v>482</v>
      </c>
      <c r="D86" s="66">
        <v>6</v>
      </c>
      <c r="E86" s="66">
        <v>0</v>
      </c>
      <c r="F86" s="66">
        <v>0</v>
      </c>
      <c r="G86" s="66">
        <v>6</v>
      </c>
      <c r="H86" s="66">
        <v>0</v>
      </c>
      <c r="I86" s="66">
        <v>0</v>
      </c>
      <c r="J86" s="67">
        <v>0</v>
      </c>
      <c r="K86" s="66">
        <v>6</v>
      </c>
      <c r="L86" s="65" t="s">
        <v>326</v>
      </c>
    </row>
    <row r="87" spans="1:12" x14ac:dyDescent="0.25">
      <c r="A87" s="65" t="s">
        <v>321</v>
      </c>
      <c r="B87" s="65" t="s">
        <v>483</v>
      </c>
      <c r="C87" s="65" t="s">
        <v>484</v>
      </c>
      <c r="D87" s="66">
        <v>6</v>
      </c>
      <c r="E87" s="66">
        <v>0</v>
      </c>
      <c r="F87" s="66">
        <v>0</v>
      </c>
      <c r="G87" s="66">
        <v>6</v>
      </c>
      <c r="H87" s="66">
        <v>0</v>
      </c>
      <c r="I87" s="66">
        <v>0</v>
      </c>
      <c r="J87" s="67">
        <v>0</v>
      </c>
      <c r="K87" s="66">
        <v>6</v>
      </c>
      <c r="L87" s="65" t="s">
        <v>326</v>
      </c>
    </row>
    <row r="88" spans="1:12" x14ac:dyDescent="0.25">
      <c r="A88" s="65" t="s">
        <v>321</v>
      </c>
      <c r="B88" s="65" t="s">
        <v>485</v>
      </c>
      <c r="C88" s="65" t="s">
        <v>486</v>
      </c>
      <c r="D88" s="66">
        <v>42555113</v>
      </c>
      <c r="E88" s="66">
        <v>0</v>
      </c>
      <c r="F88" s="66">
        <v>0</v>
      </c>
      <c r="G88" s="66">
        <v>42555113</v>
      </c>
      <c r="H88" s="66">
        <v>0</v>
      </c>
      <c r="I88" s="66">
        <v>42555113</v>
      </c>
      <c r="J88" s="67">
        <v>100</v>
      </c>
      <c r="K88" s="66">
        <v>0</v>
      </c>
      <c r="L88" s="65" t="s">
        <v>326</v>
      </c>
    </row>
    <row r="89" spans="1:12" x14ac:dyDescent="0.25">
      <c r="A89" s="65" t="s">
        <v>321</v>
      </c>
      <c r="B89" s="65" t="s">
        <v>487</v>
      </c>
      <c r="C89" s="65" t="s">
        <v>488</v>
      </c>
      <c r="D89" s="66">
        <v>42555113</v>
      </c>
      <c r="E89" s="66">
        <v>0</v>
      </c>
      <c r="F89" s="66">
        <v>0</v>
      </c>
      <c r="G89" s="66">
        <v>42555113</v>
      </c>
      <c r="H89" s="66">
        <v>0</v>
      </c>
      <c r="I89" s="66">
        <v>42555113</v>
      </c>
      <c r="J89" s="67">
        <v>100</v>
      </c>
      <c r="K89" s="66">
        <v>0</v>
      </c>
      <c r="L89" s="65" t="s">
        <v>326</v>
      </c>
    </row>
    <row r="90" spans="1:12" x14ac:dyDescent="0.25">
      <c r="A90" s="65" t="s">
        <v>321</v>
      </c>
      <c r="B90" s="65" t="s">
        <v>489</v>
      </c>
      <c r="C90" s="65" t="s">
        <v>490</v>
      </c>
      <c r="D90" s="66">
        <v>1350941238</v>
      </c>
      <c r="E90" s="66">
        <v>0</v>
      </c>
      <c r="F90" s="66">
        <v>-63936666</v>
      </c>
      <c r="G90" s="66">
        <v>1287004572</v>
      </c>
      <c r="H90" s="66">
        <v>126847949</v>
      </c>
      <c r="I90" s="66">
        <v>842055165</v>
      </c>
      <c r="J90" s="67">
        <v>65.430000000000007</v>
      </c>
      <c r="K90" s="66">
        <v>444949407</v>
      </c>
      <c r="L90" s="65" t="s">
        <v>326</v>
      </c>
    </row>
    <row r="91" spans="1:12" x14ac:dyDescent="0.25">
      <c r="A91" s="65" t="s">
        <v>321</v>
      </c>
      <c r="B91" s="65" t="s">
        <v>491</v>
      </c>
      <c r="C91" s="65" t="s">
        <v>492</v>
      </c>
      <c r="D91" s="66">
        <v>280446667</v>
      </c>
      <c r="E91" s="66">
        <v>0</v>
      </c>
      <c r="F91" s="66">
        <v>-63936666</v>
      </c>
      <c r="G91" s="66">
        <v>216510001</v>
      </c>
      <c r="H91" s="66">
        <v>3466667</v>
      </c>
      <c r="I91" s="66">
        <v>127333334</v>
      </c>
      <c r="J91" s="67">
        <v>58.81</v>
      </c>
      <c r="K91" s="66">
        <v>89176667</v>
      </c>
      <c r="L91" s="65" t="s">
        <v>326</v>
      </c>
    </row>
    <row r="92" spans="1:12" x14ac:dyDescent="0.25">
      <c r="A92" s="65" t="s">
        <v>321</v>
      </c>
      <c r="B92" s="65" t="s">
        <v>493</v>
      </c>
      <c r="C92" s="65" t="s">
        <v>494</v>
      </c>
      <c r="D92" s="66">
        <v>84500000</v>
      </c>
      <c r="E92" s="66">
        <v>0</v>
      </c>
      <c r="F92" s="66">
        <v>0</v>
      </c>
      <c r="G92" s="66">
        <v>84500000</v>
      </c>
      <c r="H92" s="66">
        <v>0</v>
      </c>
      <c r="I92" s="66">
        <v>50700000</v>
      </c>
      <c r="J92" s="67">
        <v>60</v>
      </c>
      <c r="K92" s="66">
        <v>33800000</v>
      </c>
      <c r="L92" s="65" t="s">
        <v>326</v>
      </c>
    </row>
    <row r="93" spans="1:12" x14ac:dyDescent="0.25">
      <c r="A93" s="65" t="s">
        <v>321</v>
      </c>
      <c r="B93" s="65" t="s">
        <v>495</v>
      </c>
      <c r="C93" s="65" t="s">
        <v>496</v>
      </c>
      <c r="D93" s="66">
        <v>195946667</v>
      </c>
      <c r="E93" s="66">
        <v>0</v>
      </c>
      <c r="F93" s="66">
        <v>-63936666</v>
      </c>
      <c r="G93" s="66">
        <v>132010001</v>
      </c>
      <c r="H93" s="66">
        <v>3466667</v>
      </c>
      <c r="I93" s="66">
        <v>76633334</v>
      </c>
      <c r="J93" s="67">
        <v>58.05</v>
      </c>
      <c r="K93" s="66">
        <v>55376667</v>
      </c>
      <c r="L93" s="65" t="s">
        <v>326</v>
      </c>
    </row>
    <row r="94" spans="1:12" x14ac:dyDescent="0.25">
      <c r="A94" s="65" t="s">
        <v>321</v>
      </c>
      <c r="B94" s="65" t="s">
        <v>497</v>
      </c>
      <c r="C94" s="65" t="s">
        <v>498</v>
      </c>
      <c r="D94" s="66">
        <v>133750001</v>
      </c>
      <c r="E94" s="66">
        <v>0</v>
      </c>
      <c r="F94" s="66">
        <v>0</v>
      </c>
      <c r="G94" s="66">
        <v>133750001</v>
      </c>
      <c r="H94" s="66">
        <v>0</v>
      </c>
      <c r="I94" s="66">
        <v>31183334</v>
      </c>
      <c r="J94" s="67">
        <v>23.31</v>
      </c>
      <c r="K94" s="66">
        <v>102566667</v>
      </c>
      <c r="L94" s="65" t="s">
        <v>326</v>
      </c>
    </row>
    <row r="95" spans="1:12" x14ac:dyDescent="0.25">
      <c r="A95" s="65" t="s">
        <v>321</v>
      </c>
      <c r="B95" s="65" t="s">
        <v>499</v>
      </c>
      <c r="C95" s="65" t="s">
        <v>500</v>
      </c>
      <c r="D95" s="66">
        <v>133750001</v>
      </c>
      <c r="E95" s="66">
        <v>0</v>
      </c>
      <c r="F95" s="66">
        <v>0</v>
      </c>
      <c r="G95" s="66">
        <v>133750001</v>
      </c>
      <c r="H95" s="66">
        <v>0</v>
      </c>
      <c r="I95" s="66">
        <v>31183334</v>
      </c>
      <c r="J95" s="67">
        <v>23.31</v>
      </c>
      <c r="K95" s="66">
        <v>102566667</v>
      </c>
      <c r="L95" s="65" t="s">
        <v>326</v>
      </c>
    </row>
    <row r="96" spans="1:12" x14ac:dyDescent="0.25">
      <c r="A96" s="65" t="s">
        <v>321</v>
      </c>
      <c r="B96" s="65" t="s">
        <v>501</v>
      </c>
      <c r="C96" s="65" t="s">
        <v>502</v>
      </c>
      <c r="D96" s="66">
        <v>49980113</v>
      </c>
      <c r="E96" s="66">
        <v>0</v>
      </c>
      <c r="F96" s="66">
        <v>0</v>
      </c>
      <c r="G96" s="66">
        <v>49980113</v>
      </c>
      <c r="H96" s="66">
        <v>0</v>
      </c>
      <c r="I96" s="66">
        <v>2487950</v>
      </c>
      <c r="J96" s="67">
        <v>4.9800000000000004</v>
      </c>
      <c r="K96" s="66">
        <v>47492163</v>
      </c>
      <c r="L96" s="65" t="s">
        <v>326</v>
      </c>
    </row>
    <row r="97" spans="1:12" x14ac:dyDescent="0.25">
      <c r="A97" s="65" t="s">
        <v>321</v>
      </c>
      <c r="B97" s="65" t="s">
        <v>503</v>
      </c>
      <c r="C97" s="65" t="s">
        <v>504</v>
      </c>
      <c r="D97" s="66">
        <v>12807179</v>
      </c>
      <c r="E97" s="66">
        <v>0</v>
      </c>
      <c r="F97" s="66">
        <v>0</v>
      </c>
      <c r="G97" s="66">
        <v>12807179</v>
      </c>
      <c r="H97" s="66">
        <v>0</v>
      </c>
      <c r="I97" s="66">
        <v>2487950</v>
      </c>
      <c r="J97" s="67">
        <v>19.43</v>
      </c>
      <c r="K97" s="66">
        <v>10319229</v>
      </c>
      <c r="L97" s="65" t="s">
        <v>326</v>
      </c>
    </row>
    <row r="98" spans="1:12" x14ac:dyDescent="0.25">
      <c r="A98" s="65" t="s">
        <v>321</v>
      </c>
      <c r="B98" s="65" t="s">
        <v>505</v>
      </c>
      <c r="C98" s="65" t="s">
        <v>506</v>
      </c>
      <c r="D98" s="66">
        <v>37172934</v>
      </c>
      <c r="E98" s="66">
        <v>0</v>
      </c>
      <c r="F98" s="66">
        <v>0</v>
      </c>
      <c r="G98" s="66">
        <v>37172934</v>
      </c>
      <c r="H98" s="66">
        <v>0</v>
      </c>
      <c r="I98" s="66">
        <v>0</v>
      </c>
      <c r="J98" s="67">
        <v>0</v>
      </c>
      <c r="K98" s="66">
        <v>37172934</v>
      </c>
      <c r="L98" s="65" t="s">
        <v>326</v>
      </c>
    </row>
    <row r="99" spans="1:12" x14ac:dyDescent="0.25">
      <c r="A99" s="65" t="s">
        <v>321</v>
      </c>
      <c r="B99" s="65" t="s">
        <v>507</v>
      </c>
      <c r="C99" s="65" t="s">
        <v>508</v>
      </c>
      <c r="D99" s="66">
        <v>531642634</v>
      </c>
      <c r="E99" s="66">
        <v>0</v>
      </c>
      <c r="F99" s="66">
        <v>0</v>
      </c>
      <c r="G99" s="66">
        <v>531642634</v>
      </c>
      <c r="H99" s="66">
        <v>0</v>
      </c>
      <c r="I99" s="66">
        <v>531642634</v>
      </c>
      <c r="J99" s="67">
        <v>100</v>
      </c>
      <c r="K99" s="66">
        <v>0</v>
      </c>
      <c r="L99" s="65" t="s">
        <v>326</v>
      </c>
    </row>
    <row r="100" spans="1:12" x14ac:dyDescent="0.25">
      <c r="A100" s="65" t="s">
        <v>321</v>
      </c>
      <c r="B100" s="65" t="s">
        <v>509</v>
      </c>
      <c r="C100" s="65" t="s">
        <v>510</v>
      </c>
      <c r="D100" s="66">
        <v>480886035</v>
      </c>
      <c r="E100" s="66">
        <v>0</v>
      </c>
      <c r="F100" s="66">
        <v>0</v>
      </c>
      <c r="G100" s="66">
        <v>480886035</v>
      </c>
      <c r="H100" s="66">
        <v>0</v>
      </c>
      <c r="I100" s="66">
        <v>480886035</v>
      </c>
      <c r="J100" s="67">
        <v>100</v>
      </c>
      <c r="K100" s="66">
        <v>0</v>
      </c>
      <c r="L100" s="65" t="s">
        <v>326</v>
      </c>
    </row>
    <row r="101" spans="1:12" x14ac:dyDescent="0.25">
      <c r="A101" s="65" t="s">
        <v>321</v>
      </c>
      <c r="B101" s="65" t="s">
        <v>511</v>
      </c>
      <c r="C101" s="65" t="s">
        <v>512</v>
      </c>
      <c r="D101" s="66">
        <v>10000000</v>
      </c>
      <c r="E101" s="66">
        <v>0</v>
      </c>
      <c r="F101" s="66">
        <v>0</v>
      </c>
      <c r="G101" s="66">
        <v>10000000</v>
      </c>
      <c r="H101" s="66">
        <v>0</v>
      </c>
      <c r="I101" s="66">
        <v>10000000</v>
      </c>
      <c r="J101" s="67">
        <v>100</v>
      </c>
      <c r="K101" s="66">
        <v>0</v>
      </c>
      <c r="L101" s="65" t="s">
        <v>326</v>
      </c>
    </row>
    <row r="102" spans="1:12" x14ac:dyDescent="0.25">
      <c r="A102" s="65" t="s">
        <v>321</v>
      </c>
      <c r="B102" s="65" t="s">
        <v>513</v>
      </c>
      <c r="C102" s="65" t="s">
        <v>514</v>
      </c>
      <c r="D102" s="66">
        <v>40756599</v>
      </c>
      <c r="E102" s="66">
        <v>0</v>
      </c>
      <c r="F102" s="66">
        <v>0</v>
      </c>
      <c r="G102" s="66">
        <v>40756599</v>
      </c>
      <c r="H102" s="66">
        <v>0</v>
      </c>
      <c r="I102" s="66">
        <v>40756599</v>
      </c>
      <c r="J102" s="67">
        <v>100</v>
      </c>
      <c r="K102" s="66">
        <v>0</v>
      </c>
      <c r="L102" s="65" t="s">
        <v>326</v>
      </c>
    </row>
    <row r="103" spans="1:12" x14ac:dyDescent="0.25">
      <c r="A103" s="65" t="s">
        <v>321</v>
      </c>
      <c r="B103" s="65" t="s">
        <v>515</v>
      </c>
      <c r="C103" s="65" t="s">
        <v>516</v>
      </c>
      <c r="D103" s="66">
        <v>32600506</v>
      </c>
      <c r="E103" s="66">
        <v>0</v>
      </c>
      <c r="F103" s="66">
        <v>0</v>
      </c>
      <c r="G103" s="66">
        <v>32600506</v>
      </c>
      <c r="H103" s="66">
        <v>0</v>
      </c>
      <c r="I103" s="66">
        <v>25336431</v>
      </c>
      <c r="J103" s="67">
        <v>77.72</v>
      </c>
      <c r="K103" s="66">
        <v>7264075</v>
      </c>
      <c r="L103" s="65" t="s">
        <v>326</v>
      </c>
    </row>
    <row r="104" spans="1:12" x14ac:dyDescent="0.25">
      <c r="A104" s="65" t="s">
        <v>321</v>
      </c>
      <c r="B104" s="65" t="s">
        <v>517</v>
      </c>
      <c r="C104" s="65" t="s">
        <v>518</v>
      </c>
      <c r="D104" s="66">
        <v>27791172</v>
      </c>
      <c r="E104" s="66">
        <v>0</v>
      </c>
      <c r="F104" s="66">
        <v>0</v>
      </c>
      <c r="G104" s="66">
        <v>27791172</v>
      </c>
      <c r="H104" s="66">
        <v>0</v>
      </c>
      <c r="I104" s="66">
        <v>22627701</v>
      </c>
      <c r="J104" s="67">
        <v>81.42</v>
      </c>
      <c r="K104" s="66">
        <v>5163471</v>
      </c>
      <c r="L104" s="65" t="s">
        <v>326</v>
      </c>
    </row>
    <row r="105" spans="1:12" x14ac:dyDescent="0.25">
      <c r="A105" s="65" t="s">
        <v>321</v>
      </c>
      <c r="B105" s="65" t="s">
        <v>519</v>
      </c>
      <c r="C105" s="65" t="s">
        <v>520</v>
      </c>
      <c r="D105" s="66">
        <v>2100000</v>
      </c>
      <c r="E105" s="66">
        <v>0</v>
      </c>
      <c r="F105" s="66">
        <v>0</v>
      </c>
      <c r="G105" s="66">
        <v>2100000</v>
      </c>
      <c r="H105" s="66">
        <v>0</v>
      </c>
      <c r="I105" s="66">
        <v>0</v>
      </c>
      <c r="J105" s="67">
        <v>0</v>
      </c>
      <c r="K105" s="66">
        <v>2100000</v>
      </c>
      <c r="L105" s="65" t="s">
        <v>326</v>
      </c>
    </row>
    <row r="106" spans="1:12" x14ac:dyDescent="0.25">
      <c r="A106" s="65" t="s">
        <v>321</v>
      </c>
      <c r="B106" s="65" t="s">
        <v>521</v>
      </c>
      <c r="C106" s="65" t="s">
        <v>522</v>
      </c>
      <c r="D106" s="66">
        <v>2709334</v>
      </c>
      <c r="E106" s="66">
        <v>0</v>
      </c>
      <c r="F106" s="66">
        <v>0</v>
      </c>
      <c r="G106" s="66">
        <v>2709334</v>
      </c>
      <c r="H106" s="66">
        <v>0</v>
      </c>
      <c r="I106" s="66">
        <v>2708730</v>
      </c>
      <c r="J106" s="67">
        <v>99.98</v>
      </c>
      <c r="K106" s="66">
        <v>604</v>
      </c>
      <c r="L106" s="65" t="s">
        <v>326</v>
      </c>
    </row>
    <row r="107" spans="1:12" x14ac:dyDescent="0.25">
      <c r="A107" s="65" t="s">
        <v>321</v>
      </c>
      <c r="B107" s="65" t="s">
        <v>523</v>
      </c>
      <c r="C107" s="65" t="s">
        <v>524</v>
      </c>
      <c r="D107" s="66">
        <v>322521317</v>
      </c>
      <c r="E107" s="66">
        <v>0</v>
      </c>
      <c r="F107" s="66">
        <v>0</v>
      </c>
      <c r="G107" s="66">
        <v>322521317</v>
      </c>
      <c r="H107" s="66">
        <v>123381282</v>
      </c>
      <c r="I107" s="66">
        <v>124071482</v>
      </c>
      <c r="J107" s="67">
        <v>38.47</v>
      </c>
      <c r="K107" s="66">
        <v>198449835</v>
      </c>
      <c r="L107" s="65" t="s">
        <v>326</v>
      </c>
    </row>
    <row r="108" spans="1:12" x14ac:dyDescent="0.25">
      <c r="A108" s="65" t="s">
        <v>321</v>
      </c>
      <c r="B108" s="65" t="s">
        <v>525</v>
      </c>
      <c r="C108" s="65" t="s">
        <v>526</v>
      </c>
      <c r="D108" s="66">
        <v>21782267</v>
      </c>
      <c r="E108" s="66">
        <v>0</v>
      </c>
      <c r="F108" s="66">
        <v>0</v>
      </c>
      <c r="G108" s="66">
        <v>21782267</v>
      </c>
      <c r="H108" s="66">
        <v>0</v>
      </c>
      <c r="I108" s="66">
        <v>0</v>
      </c>
      <c r="J108" s="67">
        <v>0</v>
      </c>
      <c r="K108" s="66">
        <v>21782267</v>
      </c>
      <c r="L108" s="65" t="s">
        <v>326</v>
      </c>
    </row>
    <row r="109" spans="1:12" x14ac:dyDescent="0.25">
      <c r="A109" s="65" t="s">
        <v>321</v>
      </c>
      <c r="B109" s="65" t="s">
        <v>527</v>
      </c>
      <c r="C109" s="65" t="s">
        <v>528</v>
      </c>
      <c r="D109" s="66">
        <v>10449250</v>
      </c>
      <c r="E109" s="66">
        <v>0</v>
      </c>
      <c r="F109" s="66">
        <v>0</v>
      </c>
      <c r="G109" s="66">
        <v>10449250</v>
      </c>
      <c r="H109" s="66">
        <v>5554155</v>
      </c>
      <c r="I109" s="66">
        <v>6244355</v>
      </c>
      <c r="J109" s="67">
        <v>59.76</v>
      </c>
      <c r="K109" s="66">
        <v>4204895</v>
      </c>
      <c r="L109" s="65" t="s">
        <v>326</v>
      </c>
    </row>
    <row r="110" spans="1:12" x14ac:dyDescent="0.25">
      <c r="A110" s="65" t="s">
        <v>321</v>
      </c>
      <c r="B110" s="65" t="s">
        <v>529</v>
      </c>
      <c r="C110" s="65" t="s">
        <v>530</v>
      </c>
      <c r="D110" s="66">
        <v>290289800</v>
      </c>
      <c r="E110" s="66">
        <v>0</v>
      </c>
      <c r="F110" s="66">
        <v>0</v>
      </c>
      <c r="G110" s="66">
        <v>290289800</v>
      </c>
      <c r="H110" s="66">
        <v>117827127</v>
      </c>
      <c r="I110" s="66">
        <v>117827127</v>
      </c>
      <c r="J110" s="67">
        <v>40.590000000000003</v>
      </c>
      <c r="K110" s="66">
        <v>172462673</v>
      </c>
      <c r="L110" s="65" t="s">
        <v>326</v>
      </c>
    </row>
    <row r="111" spans="1:12" x14ac:dyDescent="0.25">
      <c r="A111" s="65" t="s">
        <v>321</v>
      </c>
      <c r="B111" s="65" t="s">
        <v>531</v>
      </c>
      <c r="C111" s="65" t="s">
        <v>532</v>
      </c>
      <c r="D111" s="66">
        <v>50298954</v>
      </c>
      <c r="E111" s="66">
        <v>0</v>
      </c>
      <c r="F111" s="66">
        <v>-4502</v>
      </c>
      <c r="G111" s="66">
        <v>50294452</v>
      </c>
      <c r="H111" s="66">
        <v>0</v>
      </c>
      <c r="I111" s="66">
        <v>12890900</v>
      </c>
      <c r="J111" s="67">
        <v>25.63</v>
      </c>
      <c r="K111" s="66">
        <v>37403552</v>
      </c>
      <c r="L111" s="65" t="s">
        <v>326</v>
      </c>
    </row>
    <row r="112" spans="1:12" x14ac:dyDescent="0.25">
      <c r="A112" s="65" t="s">
        <v>321</v>
      </c>
      <c r="B112" s="65" t="s">
        <v>533</v>
      </c>
      <c r="C112" s="65" t="s">
        <v>534</v>
      </c>
      <c r="D112" s="66">
        <v>10348219</v>
      </c>
      <c r="E112" s="66">
        <v>0</v>
      </c>
      <c r="F112" s="66">
        <v>0</v>
      </c>
      <c r="G112" s="66">
        <v>10348219</v>
      </c>
      <c r="H112" s="66">
        <v>0</v>
      </c>
      <c r="I112" s="66">
        <v>1290899</v>
      </c>
      <c r="J112" s="67">
        <v>12.47</v>
      </c>
      <c r="K112" s="66">
        <v>9057320</v>
      </c>
      <c r="L112" s="65" t="s">
        <v>326</v>
      </c>
    </row>
    <row r="113" spans="1:12" x14ac:dyDescent="0.25">
      <c r="A113" s="65" t="s">
        <v>321</v>
      </c>
      <c r="B113" s="65" t="s">
        <v>535</v>
      </c>
      <c r="C113" s="65" t="s">
        <v>536</v>
      </c>
      <c r="D113" s="66">
        <v>10348219</v>
      </c>
      <c r="E113" s="66">
        <v>0</v>
      </c>
      <c r="F113" s="66">
        <v>0</v>
      </c>
      <c r="G113" s="66">
        <v>10348219</v>
      </c>
      <c r="H113" s="66">
        <v>0</v>
      </c>
      <c r="I113" s="66">
        <v>1290899</v>
      </c>
      <c r="J113" s="67">
        <v>12.47</v>
      </c>
      <c r="K113" s="66">
        <v>9057320</v>
      </c>
      <c r="L113" s="65" t="s">
        <v>326</v>
      </c>
    </row>
    <row r="114" spans="1:12" x14ac:dyDescent="0.25">
      <c r="A114" s="65" t="s">
        <v>321</v>
      </c>
      <c r="B114" s="65" t="s">
        <v>537</v>
      </c>
      <c r="C114" s="65" t="s">
        <v>538</v>
      </c>
      <c r="D114" s="66">
        <v>39950735</v>
      </c>
      <c r="E114" s="66">
        <v>0</v>
      </c>
      <c r="F114" s="66">
        <v>-4502</v>
      </c>
      <c r="G114" s="66">
        <v>39946233</v>
      </c>
      <c r="H114" s="66">
        <v>0</v>
      </c>
      <c r="I114" s="66">
        <v>11600001</v>
      </c>
      <c r="J114" s="67">
        <v>29.04</v>
      </c>
      <c r="K114" s="66">
        <v>28346232</v>
      </c>
      <c r="L114" s="65" t="s">
        <v>326</v>
      </c>
    </row>
    <row r="115" spans="1:12" x14ac:dyDescent="0.25">
      <c r="A115" s="65" t="s">
        <v>321</v>
      </c>
      <c r="B115" s="65" t="s">
        <v>539</v>
      </c>
      <c r="C115" s="65" t="s">
        <v>540</v>
      </c>
      <c r="D115" s="66">
        <v>39950735</v>
      </c>
      <c r="E115" s="66">
        <v>0</v>
      </c>
      <c r="F115" s="66">
        <v>-4502</v>
      </c>
      <c r="G115" s="66">
        <v>39946233</v>
      </c>
      <c r="H115" s="66">
        <v>0</v>
      </c>
      <c r="I115" s="66">
        <v>11600001</v>
      </c>
      <c r="J115" s="67">
        <v>29.04</v>
      </c>
      <c r="K115" s="66">
        <v>28346232</v>
      </c>
      <c r="L115" s="65" t="s">
        <v>326</v>
      </c>
    </row>
    <row r="116" spans="1:12" x14ac:dyDescent="0.25">
      <c r="A116" s="65" t="s">
        <v>321</v>
      </c>
      <c r="B116" s="65" t="s">
        <v>541</v>
      </c>
      <c r="C116" s="65" t="s">
        <v>542</v>
      </c>
      <c r="D116" s="66">
        <v>71841307323</v>
      </c>
      <c r="E116" s="66">
        <v>0</v>
      </c>
      <c r="F116" s="66">
        <v>0</v>
      </c>
      <c r="G116" s="66">
        <v>71841307323</v>
      </c>
      <c r="H116" s="66">
        <v>0</v>
      </c>
      <c r="I116" s="66">
        <v>67244050380</v>
      </c>
      <c r="J116" s="67">
        <v>93.6</v>
      </c>
      <c r="K116" s="66">
        <v>4597256943</v>
      </c>
      <c r="L116" s="65" t="s">
        <v>543</v>
      </c>
    </row>
    <row r="117" spans="1:12" x14ac:dyDescent="0.25">
      <c r="A117" s="65" t="s">
        <v>321</v>
      </c>
      <c r="B117" s="65" t="s">
        <v>544</v>
      </c>
      <c r="C117" s="65" t="s">
        <v>545</v>
      </c>
      <c r="D117" s="66">
        <v>71841307323</v>
      </c>
      <c r="E117" s="66">
        <v>0</v>
      </c>
      <c r="F117" s="66">
        <v>0</v>
      </c>
      <c r="G117" s="66">
        <v>71841307323</v>
      </c>
      <c r="H117" s="66">
        <v>0</v>
      </c>
      <c r="I117" s="66">
        <v>67244050380</v>
      </c>
      <c r="J117" s="67">
        <v>93.6</v>
      </c>
      <c r="K117" s="66">
        <v>4597256943</v>
      </c>
      <c r="L117" s="65" t="s">
        <v>543</v>
      </c>
    </row>
    <row r="118" spans="1:12" x14ac:dyDescent="0.25">
      <c r="A118" s="65" t="s">
        <v>321</v>
      </c>
      <c r="B118" s="65" t="s">
        <v>546</v>
      </c>
      <c r="C118" s="65" t="s">
        <v>547</v>
      </c>
      <c r="D118" s="66">
        <v>71841307323</v>
      </c>
      <c r="E118" s="66">
        <v>0</v>
      </c>
      <c r="F118" s="66">
        <v>0</v>
      </c>
      <c r="G118" s="66">
        <v>71841307323</v>
      </c>
      <c r="H118" s="66">
        <v>0</v>
      </c>
      <c r="I118" s="66">
        <v>67244050380</v>
      </c>
      <c r="J118" s="67">
        <v>93.6</v>
      </c>
      <c r="K118" s="66">
        <v>4597256943</v>
      </c>
      <c r="L118" s="65" t="s">
        <v>543</v>
      </c>
    </row>
    <row r="119" spans="1:12" x14ac:dyDescent="0.25">
      <c r="A119" s="65" t="s">
        <v>321</v>
      </c>
      <c r="B119" s="65" t="s">
        <v>548</v>
      </c>
      <c r="C119" s="65" t="s">
        <v>549</v>
      </c>
      <c r="D119" s="66">
        <v>71841307323</v>
      </c>
      <c r="E119" s="66">
        <v>0</v>
      </c>
      <c r="F119" s="66">
        <v>0</v>
      </c>
      <c r="G119" s="66">
        <v>71841307323</v>
      </c>
      <c r="H119" s="66">
        <v>0</v>
      </c>
      <c r="I119" s="66">
        <v>67244050380</v>
      </c>
      <c r="J119" s="67">
        <v>93.6</v>
      </c>
      <c r="K119" s="66">
        <v>4597256943</v>
      </c>
      <c r="L119" s="65" t="s">
        <v>543</v>
      </c>
    </row>
    <row r="120" spans="1:12" x14ac:dyDescent="0.25">
      <c r="A120" s="65" t="s">
        <v>321</v>
      </c>
      <c r="B120" s="65" t="s">
        <v>550</v>
      </c>
      <c r="C120" s="65" t="s">
        <v>551</v>
      </c>
      <c r="D120" s="66">
        <v>35956464236</v>
      </c>
      <c r="E120" s="66">
        <v>0</v>
      </c>
      <c r="F120" s="66">
        <v>-168450283</v>
      </c>
      <c r="G120" s="66">
        <v>35788013953</v>
      </c>
      <c r="H120" s="66">
        <v>3140175695</v>
      </c>
      <c r="I120" s="66">
        <v>25735854138</v>
      </c>
      <c r="J120" s="67">
        <v>71.91</v>
      </c>
      <c r="K120" s="66">
        <v>10052159815</v>
      </c>
      <c r="L120" s="65" t="s">
        <v>552</v>
      </c>
    </row>
    <row r="121" spans="1:12" x14ac:dyDescent="0.25">
      <c r="A121" s="65" t="s">
        <v>321</v>
      </c>
      <c r="B121" s="65" t="s">
        <v>553</v>
      </c>
      <c r="C121" s="65" t="s">
        <v>554</v>
      </c>
      <c r="D121" s="66">
        <v>35956464236</v>
      </c>
      <c r="E121" s="66">
        <v>0</v>
      </c>
      <c r="F121" s="66">
        <v>-168450283</v>
      </c>
      <c r="G121" s="66">
        <v>35788013953</v>
      </c>
      <c r="H121" s="66">
        <v>3140175695</v>
      </c>
      <c r="I121" s="66">
        <v>25735854138</v>
      </c>
      <c r="J121" s="67">
        <v>71.91</v>
      </c>
      <c r="K121" s="66">
        <v>10052159815</v>
      </c>
      <c r="L121" s="65" t="s">
        <v>552</v>
      </c>
    </row>
    <row r="122" spans="1:12" x14ac:dyDescent="0.25">
      <c r="A122" s="65" t="s">
        <v>321</v>
      </c>
      <c r="B122" s="65" t="s">
        <v>555</v>
      </c>
      <c r="C122" s="65" t="s">
        <v>556</v>
      </c>
      <c r="D122" s="66">
        <v>35956464236</v>
      </c>
      <c r="E122" s="66">
        <v>0</v>
      </c>
      <c r="F122" s="66">
        <v>-168450283</v>
      </c>
      <c r="G122" s="66">
        <v>35788013953</v>
      </c>
      <c r="H122" s="66">
        <v>3140175695</v>
      </c>
      <c r="I122" s="66">
        <v>25735854138</v>
      </c>
      <c r="J122" s="67">
        <v>71.91</v>
      </c>
      <c r="K122" s="66">
        <v>10052159815</v>
      </c>
      <c r="L122" s="65" t="s">
        <v>552</v>
      </c>
    </row>
    <row r="123" spans="1:12" x14ac:dyDescent="0.25">
      <c r="A123" s="65" t="s">
        <v>321</v>
      </c>
      <c r="B123" s="65" t="s">
        <v>557</v>
      </c>
      <c r="C123" s="65" t="s">
        <v>558</v>
      </c>
      <c r="D123" s="66">
        <v>25775173157</v>
      </c>
      <c r="E123" s="66">
        <v>0</v>
      </c>
      <c r="F123" s="66">
        <v>-58483617</v>
      </c>
      <c r="G123" s="66">
        <v>25716689540</v>
      </c>
      <c r="H123" s="66">
        <v>1702580789</v>
      </c>
      <c r="I123" s="66">
        <v>18164504608</v>
      </c>
      <c r="J123" s="67">
        <v>70.63</v>
      </c>
      <c r="K123" s="66">
        <v>7552184932</v>
      </c>
      <c r="L123" s="65" t="s">
        <v>552</v>
      </c>
    </row>
    <row r="124" spans="1:12" x14ac:dyDescent="0.25">
      <c r="A124" s="65" t="s">
        <v>321</v>
      </c>
      <c r="B124" s="65" t="s">
        <v>559</v>
      </c>
      <c r="C124" s="65" t="s">
        <v>560</v>
      </c>
      <c r="D124" s="66">
        <v>786216758</v>
      </c>
      <c r="E124" s="66">
        <v>0</v>
      </c>
      <c r="F124" s="66">
        <v>0</v>
      </c>
      <c r="G124" s="66">
        <v>786216758</v>
      </c>
      <c r="H124" s="66">
        <v>24811668</v>
      </c>
      <c r="I124" s="66">
        <v>660848840</v>
      </c>
      <c r="J124" s="67">
        <v>84.05</v>
      </c>
      <c r="K124" s="66">
        <v>125367918</v>
      </c>
      <c r="L124" s="65" t="s">
        <v>552</v>
      </c>
    </row>
    <row r="125" spans="1:12" x14ac:dyDescent="0.25">
      <c r="A125" s="65" t="s">
        <v>321</v>
      </c>
      <c r="B125" s="65" t="s">
        <v>561</v>
      </c>
      <c r="C125" s="65" t="s">
        <v>562</v>
      </c>
      <c r="D125" s="66">
        <v>786216758</v>
      </c>
      <c r="E125" s="66">
        <v>0</v>
      </c>
      <c r="F125" s="66">
        <v>0</v>
      </c>
      <c r="G125" s="66">
        <v>786216758</v>
      </c>
      <c r="H125" s="66">
        <v>24811668</v>
      </c>
      <c r="I125" s="66">
        <v>660848840</v>
      </c>
      <c r="J125" s="67">
        <v>84.05</v>
      </c>
      <c r="K125" s="66">
        <v>125367918</v>
      </c>
      <c r="L125" s="65" t="s">
        <v>552</v>
      </c>
    </row>
    <row r="126" spans="1:12" x14ac:dyDescent="0.25">
      <c r="A126" s="65" t="s">
        <v>321</v>
      </c>
      <c r="B126" s="65" t="s">
        <v>563</v>
      </c>
      <c r="C126" s="65" t="s">
        <v>564</v>
      </c>
      <c r="D126" s="66">
        <v>537540835</v>
      </c>
      <c r="E126" s="66">
        <v>0</v>
      </c>
      <c r="F126" s="66">
        <v>0</v>
      </c>
      <c r="G126" s="66">
        <v>537540835</v>
      </c>
      <c r="H126" s="66">
        <v>24811668</v>
      </c>
      <c r="I126" s="66">
        <v>511389167</v>
      </c>
      <c r="J126" s="67">
        <v>95.13</v>
      </c>
      <c r="K126" s="66">
        <v>26151668</v>
      </c>
      <c r="L126" s="65" t="s">
        <v>552</v>
      </c>
    </row>
    <row r="127" spans="1:12" x14ac:dyDescent="0.25">
      <c r="A127" s="65" t="s">
        <v>321</v>
      </c>
      <c r="B127" s="65" t="s">
        <v>565</v>
      </c>
      <c r="C127" s="65" t="s">
        <v>566</v>
      </c>
      <c r="D127" s="66">
        <v>198432500</v>
      </c>
      <c r="E127" s="66">
        <v>0</v>
      </c>
      <c r="F127" s="66">
        <v>0</v>
      </c>
      <c r="G127" s="66">
        <v>198432500</v>
      </c>
      <c r="H127" s="66">
        <v>0</v>
      </c>
      <c r="I127" s="66">
        <v>99216250</v>
      </c>
      <c r="J127" s="67">
        <v>50</v>
      </c>
      <c r="K127" s="66">
        <v>99216250</v>
      </c>
      <c r="L127" s="65" t="s">
        <v>552</v>
      </c>
    </row>
    <row r="128" spans="1:12" x14ac:dyDescent="0.25">
      <c r="A128" s="65" t="s">
        <v>321</v>
      </c>
      <c r="B128" s="65" t="s">
        <v>567</v>
      </c>
      <c r="C128" s="65" t="s">
        <v>510</v>
      </c>
      <c r="D128" s="66">
        <v>50243423</v>
      </c>
      <c r="E128" s="66">
        <v>0</v>
      </c>
      <c r="F128" s="66">
        <v>0</v>
      </c>
      <c r="G128" s="66">
        <v>50243423</v>
      </c>
      <c r="H128" s="66">
        <v>0</v>
      </c>
      <c r="I128" s="66">
        <v>50243423</v>
      </c>
      <c r="J128" s="67">
        <v>100</v>
      </c>
      <c r="K128" s="66">
        <v>0</v>
      </c>
      <c r="L128" s="65" t="s">
        <v>552</v>
      </c>
    </row>
    <row r="129" spans="1:12" x14ac:dyDescent="0.25">
      <c r="A129" s="65" t="s">
        <v>321</v>
      </c>
      <c r="B129" s="65" t="s">
        <v>568</v>
      </c>
      <c r="C129" s="65" t="s">
        <v>569</v>
      </c>
      <c r="D129" s="66">
        <v>24988956399</v>
      </c>
      <c r="E129" s="66">
        <v>0</v>
      </c>
      <c r="F129" s="66">
        <v>-58483617</v>
      </c>
      <c r="G129" s="66">
        <v>24930472782</v>
      </c>
      <c r="H129" s="66">
        <v>1677769121</v>
      </c>
      <c r="I129" s="66">
        <v>17503655768</v>
      </c>
      <c r="J129" s="67">
        <v>70.209999999999994</v>
      </c>
      <c r="K129" s="66">
        <v>7426817014</v>
      </c>
      <c r="L129" s="65" t="s">
        <v>552</v>
      </c>
    </row>
    <row r="130" spans="1:12" x14ac:dyDescent="0.25">
      <c r="A130" s="65" t="s">
        <v>321</v>
      </c>
      <c r="B130" s="65" t="s">
        <v>570</v>
      </c>
      <c r="C130" s="65" t="s">
        <v>571</v>
      </c>
      <c r="D130" s="66">
        <v>24988956399</v>
      </c>
      <c r="E130" s="66">
        <v>0</v>
      </c>
      <c r="F130" s="66">
        <v>-58483617</v>
      </c>
      <c r="G130" s="66">
        <v>24930472782</v>
      </c>
      <c r="H130" s="66">
        <v>1677769121</v>
      </c>
      <c r="I130" s="66">
        <v>17503655768</v>
      </c>
      <c r="J130" s="67">
        <v>70.209999999999994</v>
      </c>
      <c r="K130" s="66">
        <v>7426817014</v>
      </c>
      <c r="L130" s="65" t="s">
        <v>552</v>
      </c>
    </row>
    <row r="131" spans="1:12" x14ac:dyDescent="0.25">
      <c r="A131" s="65" t="s">
        <v>321</v>
      </c>
      <c r="B131" s="65" t="s">
        <v>572</v>
      </c>
      <c r="C131" s="65" t="s">
        <v>422</v>
      </c>
      <c r="D131" s="66">
        <v>21139102</v>
      </c>
      <c r="E131" s="66">
        <v>0</v>
      </c>
      <c r="F131" s="66">
        <v>0</v>
      </c>
      <c r="G131" s="66">
        <v>21139102</v>
      </c>
      <c r="H131" s="66">
        <v>17735136</v>
      </c>
      <c r="I131" s="66">
        <v>17735136</v>
      </c>
      <c r="J131" s="67">
        <v>83.9</v>
      </c>
      <c r="K131" s="66">
        <v>3403966</v>
      </c>
      <c r="L131" s="65" t="s">
        <v>552</v>
      </c>
    </row>
    <row r="132" spans="1:12" x14ac:dyDescent="0.25">
      <c r="A132" s="65" t="s">
        <v>321</v>
      </c>
      <c r="B132" s="65" t="s">
        <v>573</v>
      </c>
      <c r="C132" s="65" t="s">
        <v>446</v>
      </c>
      <c r="D132" s="66">
        <v>166208</v>
      </c>
      <c r="E132" s="66">
        <v>0</v>
      </c>
      <c r="F132" s="66">
        <v>0</v>
      </c>
      <c r="G132" s="66">
        <v>166208</v>
      </c>
      <c r="H132" s="66">
        <v>158336</v>
      </c>
      <c r="I132" s="66">
        <v>158336</v>
      </c>
      <c r="J132" s="67">
        <v>95.26</v>
      </c>
      <c r="K132" s="66">
        <v>7872</v>
      </c>
      <c r="L132" s="65" t="s">
        <v>552</v>
      </c>
    </row>
    <row r="133" spans="1:12" x14ac:dyDescent="0.25">
      <c r="A133" s="65" t="s">
        <v>321</v>
      </c>
      <c r="B133" s="65" t="s">
        <v>567</v>
      </c>
      <c r="C133" s="65" t="s">
        <v>510</v>
      </c>
      <c r="D133" s="66">
        <v>1092872869</v>
      </c>
      <c r="E133" s="66">
        <v>0</v>
      </c>
      <c r="F133" s="66">
        <v>0</v>
      </c>
      <c r="G133" s="66">
        <v>1092872869</v>
      </c>
      <c r="H133" s="66">
        <v>0</v>
      </c>
      <c r="I133" s="66">
        <v>1092872869</v>
      </c>
      <c r="J133" s="67">
        <v>100</v>
      </c>
      <c r="K133" s="66">
        <v>0</v>
      </c>
      <c r="L133" s="65" t="s">
        <v>552</v>
      </c>
    </row>
    <row r="134" spans="1:12" x14ac:dyDescent="0.25">
      <c r="A134" s="65" t="s">
        <v>321</v>
      </c>
      <c r="B134" s="65" t="s">
        <v>574</v>
      </c>
      <c r="C134" s="65" t="s">
        <v>488</v>
      </c>
      <c r="D134" s="66">
        <v>500864490</v>
      </c>
      <c r="E134" s="66">
        <v>0</v>
      </c>
      <c r="F134" s="66">
        <v>-10733334</v>
      </c>
      <c r="G134" s="66">
        <v>490131156</v>
      </c>
      <c r="H134" s="66">
        <v>12320000</v>
      </c>
      <c r="I134" s="66">
        <v>444525537</v>
      </c>
      <c r="J134" s="67">
        <v>90.7</v>
      </c>
      <c r="K134" s="66">
        <v>45605619</v>
      </c>
      <c r="L134" s="65" t="s">
        <v>552</v>
      </c>
    </row>
    <row r="135" spans="1:12" x14ac:dyDescent="0.25">
      <c r="A135" s="65" t="s">
        <v>321</v>
      </c>
      <c r="B135" s="65" t="s">
        <v>575</v>
      </c>
      <c r="C135" s="65" t="s">
        <v>576</v>
      </c>
      <c r="D135" s="66">
        <v>3088727885</v>
      </c>
      <c r="E135" s="66">
        <v>0</v>
      </c>
      <c r="F135" s="66">
        <v>0</v>
      </c>
      <c r="G135" s="66">
        <v>3088727885</v>
      </c>
      <c r="H135" s="66">
        <v>52407404</v>
      </c>
      <c r="I135" s="66">
        <v>375179439</v>
      </c>
      <c r="J135" s="67">
        <v>12.15</v>
      </c>
      <c r="K135" s="66">
        <v>2713548446</v>
      </c>
      <c r="L135" s="65" t="s">
        <v>552</v>
      </c>
    </row>
    <row r="136" spans="1:12" x14ac:dyDescent="0.25">
      <c r="A136" s="65" t="s">
        <v>321</v>
      </c>
      <c r="B136" s="65" t="s">
        <v>577</v>
      </c>
      <c r="C136" s="65" t="s">
        <v>578</v>
      </c>
      <c r="D136" s="66">
        <v>1117560706</v>
      </c>
      <c r="E136" s="66">
        <v>0</v>
      </c>
      <c r="F136" s="66">
        <v>-46701</v>
      </c>
      <c r="G136" s="66">
        <v>1117514005</v>
      </c>
      <c r="H136" s="66">
        <v>39340877</v>
      </c>
      <c r="I136" s="66">
        <v>1095983204</v>
      </c>
      <c r="J136" s="67">
        <v>98.07</v>
      </c>
      <c r="K136" s="66">
        <v>21530801</v>
      </c>
      <c r="L136" s="65" t="s">
        <v>552</v>
      </c>
    </row>
    <row r="137" spans="1:12" x14ac:dyDescent="0.25">
      <c r="A137" s="65" t="s">
        <v>321</v>
      </c>
      <c r="B137" s="65" t="s">
        <v>579</v>
      </c>
      <c r="C137" s="65" t="s">
        <v>580</v>
      </c>
      <c r="D137" s="66">
        <v>862539267</v>
      </c>
      <c r="E137" s="66">
        <v>0</v>
      </c>
      <c r="F137" s="66">
        <v>-30030248</v>
      </c>
      <c r="G137" s="66">
        <v>832509019</v>
      </c>
      <c r="H137" s="66">
        <v>116726361</v>
      </c>
      <c r="I137" s="66">
        <v>595165418</v>
      </c>
      <c r="J137" s="67">
        <v>71.489999999999995</v>
      </c>
      <c r="K137" s="66">
        <v>237343601</v>
      </c>
      <c r="L137" s="65" t="s">
        <v>552</v>
      </c>
    </row>
    <row r="138" spans="1:12" x14ac:dyDescent="0.25">
      <c r="A138" s="65" t="s">
        <v>321</v>
      </c>
      <c r="B138" s="65" t="s">
        <v>581</v>
      </c>
      <c r="C138" s="65" t="s">
        <v>514</v>
      </c>
      <c r="D138" s="66">
        <v>1</v>
      </c>
      <c r="E138" s="66">
        <v>0</v>
      </c>
      <c r="F138" s="66">
        <v>0</v>
      </c>
      <c r="G138" s="66">
        <v>1</v>
      </c>
      <c r="H138" s="66">
        <v>0</v>
      </c>
      <c r="I138" s="66">
        <v>1</v>
      </c>
      <c r="J138" s="67">
        <v>100</v>
      </c>
      <c r="K138" s="66">
        <v>0</v>
      </c>
      <c r="L138" s="65" t="s">
        <v>552</v>
      </c>
    </row>
    <row r="139" spans="1:12" x14ac:dyDescent="0.25">
      <c r="A139" s="65" t="s">
        <v>321</v>
      </c>
      <c r="B139" s="65" t="s">
        <v>582</v>
      </c>
      <c r="C139" s="65" t="s">
        <v>536</v>
      </c>
      <c r="D139" s="66">
        <v>8258945521</v>
      </c>
      <c r="E139" s="66">
        <v>0</v>
      </c>
      <c r="F139" s="66">
        <v>0</v>
      </c>
      <c r="G139" s="66">
        <v>8258945521</v>
      </c>
      <c r="H139" s="66">
        <v>536748001</v>
      </c>
      <c r="I139" s="66">
        <v>7685656518</v>
      </c>
      <c r="J139" s="67">
        <v>93.06</v>
      </c>
      <c r="K139" s="66">
        <v>573289003</v>
      </c>
      <c r="L139" s="65" t="s">
        <v>552</v>
      </c>
    </row>
    <row r="140" spans="1:12" x14ac:dyDescent="0.25">
      <c r="A140" s="65" t="s">
        <v>321</v>
      </c>
      <c r="B140" s="65" t="s">
        <v>583</v>
      </c>
      <c r="C140" s="65" t="s">
        <v>584</v>
      </c>
      <c r="D140" s="66">
        <v>538268733</v>
      </c>
      <c r="E140" s="66">
        <v>0</v>
      </c>
      <c r="F140" s="66">
        <v>0</v>
      </c>
      <c r="G140" s="66">
        <v>538268733</v>
      </c>
      <c r="H140" s="66">
        <v>0</v>
      </c>
      <c r="I140" s="66">
        <v>0</v>
      </c>
      <c r="J140" s="67">
        <v>0</v>
      </c>
      <c r="K140" s="66">
        <v>538268733</v>
      </c>
      <c r="L140" s="65" t="s">
        <v>552</v>
      </c>
    </row>
    <row r="141" spans="1:12" x14ac:dyDescent="0.25">
      <c r="A141" s="65" t="s">
        <v>321</v>
      </c>
      <c r="B141" s="65" t="s">
        <v>585</v>
      </c>
      <c r="C141" s="65" t="s">
        <v>586</v>
      </c>
      <c r="D141" s="66">
        <v>267480000</v>
      </c>
      <c r="E141" s="66">
        <v>0</v>
      </c>
      <c r="F141" s="66">
        <v>0</v>
      </c>
      <c r="G141" s="66">
        <v>267480000</v>
      </c>
      <c r="H141" s="66">
        <v>395080</v>
      </c>
      <c r="I141" s="66">
        <v>114545295</v>
      </c>
      <c r="J141" s="67">
        <v>42.82</v>
      </c>
      <c r="K141" s="66">
        <v>152934705</v>
      </c>
      <c r="L141" s="65" t="s">
        <v>552</v>
      </c>
    </row>
    <row r="142" spans="1:12" x14ac:dyDescent="0.25">
      <c r="A142" s="65" t="s">
        <v>321</v>
      </c>
      <c r="B142" s="65" t="s">
        <v>587</v>
      </c>
      <c r="C142" s="65" t="s">
        <v>450</v>
      </c>
      <c r="D142" s="66">
        <v>280000</v>
      </c>
      <c r="E142" s="66">
        <v>0</v>
      </c>
      <c r="F142" s="66">
        <v>0</v>
      </c>
      <c r="G142" s="66">
        <v>280000</v>
      </c>
      <c r="H142" s="66">
        <v>277000</v>
      </c>
      <c r="I142" s="66">
        <v>277000</v>
      </c>
      <c r="J142" s="67">
        <v>98.93</v>
      </c>
      <c r="K142" s="66">
        <v>3000</v>
      </c>
      <c r="L142" s="65" t="s">
        <v>552</v>
      </c>
    </row>
    <row r="143" spans="1:12" x14ac:dyDescent="0.25">
      <c r="A143" s="65" t="s">
        <v>321</v>
      </c>
      <c r="B143" s="65" t="s">
        <v>588</v>
      </c>
      <c r="C143" s="65" t="s">
        <v>414</v>
      </c>
      <c r="D143" s="66">
        <v>1890000</v>
      </c>
      <c r="E143" s="66">
        <v>0</v>
      </c>
      <c r="F143" s="66">
        <v>0</v>
      </c>
      <c r="G143" s="66">
        <v>1890000</v>
      </c>
      <c r="H143" s="66">
        <v>1890000</v>
      </c>
      <c r="I143" s="66">
        <v>1890000</v>
      </c>
      <c r="J143" s="67">
        <v>100</v>
      </c>
      <c r="K143" s="66">
        <v>0</v>
      </c>
      <c r="L143" s="65" t="s">
        <v>552</v>
      </c>
    </row>
    <row r="144" spans="1:12" x14ac:dyDescent="0.25">
      <c r="A144" s="65" t="s">
        <v>321</v>
      </c>
      <c r="B144" s="65" t="s">
        <v>589</v>
      </c>
      <c r="C144" s="65" t="s">
        <v>590</v>
      </c>
      <c r="D144" s="66">
        <v>5152050830</v>
      </c>
      <c r="E144" s="66">
        <v>0</v>
      </c>
      <c r="F144" s="66">
        <v>0</v>
      </c>
      <c r="G144" s="66">
        <v>5152050830</v>
      </c>
      <c r="H144" s="66">
        <v>831045971</v>
      </c>
      <c r="I144" s="66">
        <v>3363369059</v>
      </c>
      <c r="J144" s="67">
        <v>65.28</v>
      </c>
      <c r="K144" s="66">
        <v>1788681771</v>
      </c>
      <c r="L144" s="65" t="s">
        <v>552</v>
      </c>
    </row>
    <row r="145" spans="1:12" x14ac:dyDescent="0.25">
      <c r="A145" s="65" t="s">
        <v>321</v>
      </c>
      <c r="B145" s="65" t="s">
        <v>591</v>
      </c>
      <c r="C145" s="65" t="s">
        <v>592</v>
      </c>
      <c r="D145" s="66">
        <v>69048737</v>
      </c>
      <c r="E145" s="66">
        <v>0</v>
      </c>
      <c r="F145" s="66">
        <v>0</v>
      </c>
      <c r="G145" s="66">
        <v>69048737</v>
      </c>
      <c r="H145" s="66">
        <v>0</v>
      </c>
      <c r="I145" s="66">
        <v>69048737</v>
      </c>
      <c r="J145" s="67">
        <v>100</v>
      </c>
      <c r="K145" s="66">
        <v>0</v>
      </c>
      <c r="L145" s="65" t="s">
        <v>552</v>
      </c>
    </row>
    <row r="146" spans="1:12" x14ac:dyDescent="0.25">
      <c r="A146" s="65" t="s">
        <v>321</v>
      </c>
      <c r="B146" s="65" t="s">
        <v>563</v>
      </c>
      <c r="C146" s="65" t="s">
        <v>564</v>
      </c>
      <c r="D146" s="66">
        <v>2641059800</v>
      </c>
      <c r="E146" s="66">
        <v>0</v>
      </c>
      <c r="F146" s="66">
        <v>-17673334</v>
      </c>
      <c r="G146" s="66">
        <v>2623386466</v>
      </c>
      <c r="H146" s="66">
        <v>37156667</v>
      </c>
      <c r="I146" s="66">
        <v>2424418531</v>
      </c>
      <c r="J146" s="67">
        <v>92.42</v>
      </c>
      <c r="K146" s="66">
        <v>198967935</v>
      </c>
      <c r="L146" s="65" t="s">
        <v>552</v>
      </c>
    </row>
    <row r="147" spans="1:12" x14ac:dyDescent="0.25">
      <c r="A147" s="65" t="s">
        <v>321</v>
      </c>
      <c r="B147" s="65" t="s">
        <v>593</v>
      </c>
      <c r="C147" s="65" t="s">
        <v>594</v>
      </c>
      <c r="D147" s="66">
        <v>2160000</v>
      </c>
      <c r="E147" s="66">
        <v>0</v>
      </c>
      <c r="F147" s="66">
        <v>0</v>
      </c>
      <c r="G147" s="66">
        <v>2160000</v>
      </c>
      <c r="H147" s="66">
        <v>2160000</v>
      </c>
      <c r="I147" s="66">
        <v>2160000</v>
      </c>
      <c r="J147" s="67">
        <v>100</v>
      </c>
      <c r="K147" s="66">
        <v>0</v>
      </c>
      <c r="L147" s="65" t="s">
        <v>552</v>
      </c>
    </row>
    <row r="148" spans="1:12" x14ac:dyDescent="0.25">
      <c r="A148" s="65" t="s">
        <v>321</v>
      </c>
      <c r="B148" s="65" t="s">
        <v>595</v>
      </c>
      <c r="C148" s="65" t="s">
        <v>596</v>
      </c>
      <c r="D148" s="66">
        <v>1365056400</v>
      </c>
      <c r="E148" s="66">
        <v>0</v>
      </c>
      <c r="F148" s="66">
        <v>0</v>
      </c>
      <c r="G148" s="66">
        <v>1365056400</v>
      </c>
      <c r="H148" s="66">
        <v>20570000</v>
      </c>
      <c r="I148" s="66">
        <v>211832400</v>
      </c>
      <c r="J148" s="67">
        <v>15.52</v>
      </c>
      <c r="K148" s="66">
        <v>1153224000</v>
      </c>
      <c r="L148" s="65" t="s">
        <v>552</v>
      </c>
    </row>
    <row r="149" spans="1:12" x14ac:dyDescent="0.25">
      <c r="A149" s="65" t="s">
        <v>321</v>
      </c>
      <c r="B149" s="65" t="s">
        <v>597</v>
      </c>
      <c r="C149" s="65" t="s">
        <v>598</v>
      </c>
      <c r="D149" s="66">
        <v>8721194</v>
      </c>
      <c r="E149" s="66">
        <v>0</v>
      </c>
      <c r="F149" s="66">
        <v>0</v>
      </c>
      <c r="G149" s="66">
        <v>8721194</v>
      </c>
      <c r="H149" s="66">
        <v>8713800</v>
      </c>
      <c r="I149" s="66">
        <v>8713800</v>
      </c>
      <c r="J149" s="67">
        <v>99.92</v>
      </c>
      <c r="K149" s="66">
        <v>7394</v>
      </c>
      <c r="L149" s="65" t="s">
        <v>552</v>
      </c>
    </row>
    <row r="150" spans="1:12" x14ac:dyDescent="0.25">
      <c r="A150" s="65" t="s">
        <v>321</v>
      </c>
      <c r="B150" s="65" t="s">
        <v>599</v>
      </c>
      <c r="C150" s="65" t="s">
        <v>436</v>
      </c>
      <c r="D150" s="66">
        <v>124656</v>
      </c>
      <c r="E150" s="66">
        <v>0</v>
      </c>
      <c r="F150" s="66">
        <v>0</v>
      </c>
      <c r="G150" s="66">
        <v>124656</v>
      </c>
      <c r="H150" s="66">
        <v>124488</v>
      </c>
      <c r="I150" s="66">
        <v>124488</v>
      </c>
      <c r="J150" s="67">
        <v>99.87</v>
      </c>
      <c r="K150" s="66">
        <v>168</v>
      </c>
      <c r="L150" s="65" t="s">
        <v>552</v>
      </c>
    </row>
    <row r="151" spans="1:12" x14ac:dyDescent="0.25">
      <c r="A151" s="65" t="s">
        <v>321</v>
      </c>
      <c r="B151" s="65" t="s">
        <v>600</v>
      </c>
      <c r="C151" s="65" t="s">
        <v>601</v>
      </c>
      <c r="D151" s="66">
        <v>5356339520</v>
      </c>
      <c r="E151" s="66">
        <v>0</v>
      </c>
      <c r="F151" s="66">
        <v>0</v>
      </c>
      <c r="G151" s="66">
        <v>5356339520</v>
      </c>
      <c r="H151" s="66">
        <v>666081071</v>
      </c>
      <c r="I151" s="66">
        <v>4345969127</v>
      </c>
      <c r="J151" s="67">
        <v>81.14</v>
      </c>
      <c r="K151" s="66">
        <v>1010370393</v>
      </c>
      <c r="L151" s="65" t="s">
        <v>552</v>
      </c>
    </row>
    <row r="152" spans="1:12" x14ac:dyDescent="0.25">
      <c r="A152" s="65" t="s">
        <v>321</v>
      </c>
      <c r="B152" s="65" t="s">
        <v>602</v>
      </c>
      <c r="C152" s="65" t="s">
        <v>603</v>
      </c>
      <c r="D152" s="66">
        <v>5356339520</v>
      </c>
      <c r="E152" s="66">
        <v>0</v>
      </c>
      <c r="F152" s="66">
        <v>0</v>
      </c>
      <c r="G152" s="66">
        <v>5356339520</v>
      </c>
      <c r="H152" s="66">
        <v>666081071</v>
      </c>
      <c r="I152" s="66">
        <v>4345969127</v>
      </c>
      <c r="J152" s="67">
        <v>81.14</v>
      </c>
      <c r="K152" s="66">
        <v>1010370393</v>
      </c>
      <c r="L152" s="65" t="s">
        <v>552</v>
      </c>
    </row>
    <row r="153" spans="1:12" x14ac:dyDescent="0.25">
      <c r="A153" s="65" t="s">
        <v>321</v>
      </c>
      <c r="B153" s="65" t="s">
        <v>604</v>
      </c>
      <c r="C153" s="65" t="s">
        <v>605</v>
      </c>
      <c r="D153" s="66">
        <v>5356339520</v>
      </c>
      <c r="E153" s="66">
        <v>0</v>
      </c>
      <c r="F153" s="66">
        <v>0</v>
      </c>
      <c r="G153" s="66">
        <v>5356339520</v>
      </c>
      <c r="H153" s="66">
        <v>666081071</v>
      </c>
      <c r="I153" s="66">
        <v>4345969127</v>
      </c>
      <c r="J153" s="67">
        <v>81.14</v>
      </c>
      <c r="K153" s="66">
        <v>1010370393</v>
      </c>
      <c r="L153" s="65" t="s">
        <v>552</v>
      </c>
    </row>
    <row r="154" spans="1:12" x14ac:dyDescent="0.25">
      <c r="A154" s="65" t="s">
        <v>321</v>
      </c>
      <c r="B154" s="65" t="s">
        <v>563</v>
      </c>
      <c r="C154" s="65" t="s">
        <v>564</v>
      </c>
      <c r="D154" s="66">
        <v>379711033</v>
      </c>
      <c r="E154" s="66">
        <v>0</v>
      </c>
      <c r="F154" s="66">
        <v>0</v>
      </c>
      <c r="G154" s="66">
        <v>379711033</v>
      </c>
      <c r="H154" s="66">
        <v>3333333</v>
      </c>
      <c r="I154" s="66">
        <v>369482699</v>
      </c>
      <c r="J154" s="67">
        <v>97.31</v>
      </c>
      <c r="K154" s="66">
        <v>10228334</v>
      </c>
      <c r="L154" s="65" t="s">
        <v>552</v>
      </c>
    </row>
    <row r="155" spans="1:12" x14ac:dyDescent="0.25">
      <c r="A155" s="65" t="s">
        <v>321</v>
      </c>
      <c r="B155" s="65" t="s">
        <v>579</v>
      </c>
      <c r="C155" s="65" t="s">
        <v>580</v>
      </c>
      <c r="D155" s="66">
        <v>4976628487</v>
      </c>
      <c r="E155" s="66">
        <v>0</v>
      </c>
      <c r="F155" s="66">
        <v>0</v>
      </c>
      <c r="G155" s="66">
        <v>4976628487</v>
      </c>
      <c r="H155" s="66">
        <v>662747738</v>
      </c>
      <c r="I155" s="66">
        <v>3976486428</v>
      </c>
      <c r="J155" s="67">
        <v>79.900000000000006</v>
      </c>
      <c r="K155" s="66">
        <v>1000142059</v>
      </c>
      <c r="L155" s="65" t="s">
        <v>552</v>
      </c>
    </row>
    <row r="156" spans="1:12" x14ac:dyDescent="0.25">
      <c r="A156" s="65" t="s">
        <v>321</v>
      </c>
      <c r="B156" s="65" t="s">
        <v>606</v>
      </c>
      <c r="C156" s="65" t="s">
        <v>607</v>
      </c>
      <c r="D156" s="66">
        <v>4824951559</v>
      </c>
      <c r="E156" s="66">
        <v>0</v>
      </c>
      <c r="F156" s="66">
        <v>-109966666</v>
      </c>
      <c r="G156" s="66">
        <v>4714984893</v>
      </c>
      <c r="H156" s="66">
        <v>771513835</v>
      </c>
      <c r="I156" s="66">
        <v>3225380403</v>
      </c>
      <c r="J156" s="67">
        <v>68.41</v>
      </c>
      <c r="K156" s="66">
        <v>1489604490</v>
      </c>
      <c r="L156" s="65" t="s">
        <v>552</v>
      </c>
    </row>
    <row r="157" spans="1:12" x14ac:dyDescent="0.25">
      <c r="A157" s="65" t="s">
        <v>321</v>
      </c>
      <c r="B157" s="65" t="s">
        <v>608</v>
      </c>
      <c r="C157" s="65" t="s">
        <v>609</v>
      </c>
      <c r="D157" s="66">
        <v>4824951559</v>
      </c>
      <c r="E157" s="66">
        <v>0</v>
      </c>
      <c r="F157" s="66">
        <v>-109966666</v>
      </c>
      <c r="G157" s="66">
        <v>4714984893</v>
      </c>
      <c r="H157" s="66">
        <v>771513835</v>
      </c>
      <c r="I157" s="66">
        <v>3225380403</v>
      </c>
      <c r="J157" s="67">
        <v>68.41</v>
      </c>
      <c r="K157" s="66">
        <v>1489604490</v>
      </c>
      <c r="L157" s="65" t="s">
        <v>552</v>
      </c>
    </row>
    <row r="158" spans="1:12" x14ac:dyDescent="0.25">
      <c r="A158" s="65" t="s">
        <v>321</v>
      </c>
      <c r="B158" s="65" t="s">
        <v>610</v>
      </c>
      <c r="C158" s="65" t="s">
        <v>611</v>
      </c>
      <c r="D158" s="66">
        <v>4824951559</v>
      </c>
      <c r="E158" s="66">
        <v>0</v>
      </c>
      <c r="F158" s="66">
        <v>-109966666</v>
      </c>
      <c r="G158" s="66">
        <v>4714984893</v>
      </c>
      <c r="H158" s="66">
        <v>771513835</v>
      </c>
      <c r="I158" s="66">
        <v>3225380403</v>
      </c>
      <c r="J158" s="67">
        <v>68.41</v>
      </c>
      <c r="K158" s="66">
        <v>1489604490</v>
      </c>
      <c r="L158" s="65" t="s">
        <v>552</v>
      </c>
    </row>
    <row r="159" spans="1:12" x14ac:dyDescent="0.25">
      <c r="A159" s="65" t="s">
        <v>321</v>
      </c>
      <c r="B159" s="65" t="s">
        <v>612</v>
      </c>
      <c r="C159" s="65" t="s">
        <v>540</v>
      </c>
      <c r="D159" s="66">
        <v>49435349</v>
      </c>
      <c r="E159" s="66">
        <v>0</v>
      </c>
      <c r="F159" s="66">
        <v>0</v>
      </c>
      <c r="G159" s="66">
        <v>49435349</v>
      </c>
      <c r="H159" s="66">
        <v>0</v>
      </c>
      <c r="I159" s="66">
        <v>40258494</v>
      </c>
      <c r="J159" s="67">
        <v>81.44</v>
      </c>
      <c r="K159" s="66">
        <v>9176855</v>
      </c>
      <c r="L159" s="65" t="s">
        <v>552</v>
      </c>
    </row>
    <row r="160" spans="1:12" x14ac:dyDescent="0.25">
      <c r="A160" s="65" t="s">
        <v>321</v>
      </c>
      <c r="B160" s="65" t="s">
        <v>563</v>
      </c>
      <c r="C160" s="65" t="s">
        <v>564</v>
      </c>
      <c r="D160" s="66">
        <v>2292599921</v>
      </c>
      <c r="E160" s="66">
        <v>0</v>
      </c>
      <c r="F160" s="66">
        <v>-109966666</v>
      </c>
      <c r="G160" s="66">
        <v>2182633255</v>
      </c>
      <c r="H160" s="66">
        <v>17869469</v>
      </c>
      <c r="I160" s="66">
        <v>2021082021</v>
      </c>
      <c r="J160" s="67">
        <v>92.6</v>
      </c>
      <c r="K160" s="66">
        <v>161551234</v>
      </c>
      <c r="L160" s="65" t="s">
        <v>552</v>
      </c>
    </row>
    <row r="161" spans="1:12" x14ac:dyDescent="0.25">
      <c r="A161" s="65" t="s">
        <v>321</v>
      </c>
      <c r="B161" s="65" t="s">
        <v>613</v>
      </c>
      <c r="C161" s="65" t="s">
        <v>614</v>
      </c>
      <c r="D161" s="66">
        <v>330587</v>
      </c>
      <c r="E161" s="66">
        <v>0</v>
      </c>
      <c r="F161" s="66">
        <v>0</v>
      </c>
      <c r="G161" s="66">
        <v>330587</v>
      </c>
      <c r="H161" s="66">
        <v>330586</v>
      </c>
      <c r="I161" s="66">
        <v>330586</v>
      </c>
      <c r="J161" s="67">
        <v>100</v>
      </c>
      <c r="K161" s="66">
        <v>1</v>
      </c>
      <c r="L161" s="65" t="s">
        <v>552</v>
      </c>
    </row>
    <row r="162" spans="1:12" x14ac:dyDescent="0.25">
      <c r="A162" s="65" t="s">
        <v>321</v>
      </c>
      <c r="B162" s="65" t="s">
        <v>593</v>
      </c>
      <c r="C162" s="65" t="s">
        <v>594</v>
      </c>
      <c r="D162" s="66">
        <v>312000</v>
      </c>
      <c r="E162" s="66">
        <v>0</v>
      </c>
      <c r="F162" s="66">
        <v>0</v>
      </c>
      <c r="G162" s="66">
        <v>312000</v>
      </c>
      <c r="H162" s="66">
        <v>312000</v>
      </c>
      <c r="I162" s="66">
        <v>312000</v>
      </c>
      <c r="J162" s="67">
        <v>100</v>
      </c>
      <c r="K162" s="66">
        <v>0</v>
      </c>
      <c r="L162" s="65" t="s">
        <v>552</v>
      </c>
    </row>
    <row r="163" spans="1:12" x14ac:dyDescent="0.25">
      <c r="A163" s="65" t="s">
        <v>321</v>
      </c>
      <c r="B163" s="65" t="s">
        <v>615</v>
      </c>
      <c r="C163" s="65" t="s">
        <v>616</v>
      </c>
      <c r="D163" s="66">
        <v>118210951</v>
      </c>
      <c r="E163" s="66">
        <v>0</v>
      </c>
      <c r="F163" s="66">
        <v>0</v>
      </c>
      <c r="G163" s="66">
        <v>118210951</v>
      </c>
      <c r="H163" s="66">
        <v>0</v>
      </c>
      <c r="I163" s="66">
        <v>28308572</v>
      </c>
      <c r="J163" s="67">
        <v>23.95</v>
      </c>
      <c r="K163" s="66">
        <v>89902379</v>
      </c>
      <c r="L163" s="65" t="s">
        <v>552</v>
      </c>
    </row>
    <row r="164" spans="1:12" x14ac:dyDescent="0.25">
      <c r="A164" s="65" t="s">
        <v>321</v>
      </c>
      <c r="B164" s="65" t="s">
        <v>617</v>
      </c>
      <c r="C164" s="65" t="s">
        <v>452</v>
      </c>
      <c r="D164" s="66">
        <v>14086863</v>
      </c>
      <c r="E164" s="66">
        <v>0</v>
      </c>
      <c r="F164" s="66">
        <v>0</v>
      </c>
      <c r="G164" s="66">
        <v>14086863</v>
      </c>
      <c r="H164" s="66">
        <v>0</v>
      </c>
      <c r="I164" s="66">
        <v>0</v>
      </c>
      <c r="J164" s="67">
        <v>0</v>
      </c>
      <c r="K164" s="66">
        <v>14086863</v>
      </c>
      <c r="L164" s="65" t="s">
        <v>552</v>
      </c>
    </row>
    <row r="165" spans="1:12" x14ac:dyDescent="0.25">
      <c r="A165" s="65" t="s">
        <v>321</v>
      </c>
      <c r="B165" s="65" t="s">
        <v>572</v>
      </c>
      <c r="C165" s="65" t="s">
        <v>422</v>
      </c>
      <c r="D165" s="66">
        <v>12888640</v>
      </c>
      <c r="E165" s="66">
        <v>0</v>
      </c>
      <c r="F165" s="66">
        <v>0</v>
      </c>
      <c r="G165" s="66">
        <v>12888640</v>
      </c>
      <c r="H165" s="66">
        <v>7854000</v>
      </c>
      <c r="I165" s="66">
        <v>7854000</v>
      </c>
      <c r="J165" s="67">
        <v>60.94</v>
      </c>
      <c r="K165" s="66">
        <v>5034640</v>
      </c>
      <c r="L165" s="65" t="s">
        <v>552</v>
      </c>
    </row>
    <row r="166" spans="1:12" x14ac:dyDescent="0.25">
      <c r="A166" s="65" t="s">
        <v>321</v>
      </c>
      <c r="B166" s="65" t="s">
        <v>618</v>
      </c>
      <c r="C166" s="65" t="s">
        <v>619</v>
      </c>
      <c r="D166" s="66">
        <v>76617115</v>
      </c>
      <c r="E166" s="66">
        <v>0</v>
      </c>
      <c r="F166" s="66">
        <v>0</v>
      </c>
      <c r="G166" s="66">
        <v>76617115</v>
      </c>
      <c r="H166" s="66">
        <v>0</v>
      </c>
      <c r="I166" s="66">
        <v>51986557</v>
      </c>
      <c r="J166" s="67">
        <v>67.849999999999994</v>
      </c>
      <c r="K166" s="66">
        <v>24630558</v>
      </c>
      <c r="L166" s="65" t="s">
        <v>552</v>
      </c>
    </row>
    <row r="167" spans="1:12" x14ac:dyDescent="0.25">
      <c r="A167" s="65" t="s">
        <v>321</v>
      </c>
      <c r="B167" s="65" t="s">
        <v>620</v>
      </c>
      <c r="C167" s="65" t="s">
        <v>512</v>
      </c>
      <c r="D167" s="66">
        <v>2556851</v>
      </c>
      <c r="E167" s="66">
        <v>0</v>
      </c>
      <c r="F167" s="66">
        <v>0</v>
      </c>
      <c r="G167" s="66">
        <v>2556851</v>
      </c>
      <c r="H167" s="66">
        <v>0</v>
      </c>
      <c r="I167" s="66">
        <v>2556851</v>
      </c>
      <c r="J167" s="67">
        <v>100</v>
      </c>
      <c r="K167" s="66">
        <v>0</v>
      </c>
      <c r="L167" s="65" t="s">
        <v>552</v>
      </c>
    </row>
    <row r="168" spans="1:12" x14ac:dyDescent="0.25">
      <c r="A168" s="65" t="s">
        <v>321</v>
      </c>
      <c r="B168" s="65" t="s">
        <v>567</v>
      </c>
      <c r="C168" s="65" t="s">
        <v>510</v>
      </c>
      <c r="D168" s="66">
        <v>1271301965</v>
      </c>
      <c r="E168" s="66">
        <v>0</v>
      </c>
      <c r="F168" s="66">
        <v>0</v>
      </c>
      <c r="G168" s="66">
        <v>1271301965</v>
      </c>
      <c r="H168" s="66">
        <v>646322807</v>
      </c>
      <c r="I168" s="66">
        <v>685659640</v>
      </c>
      <c r="J168" s="67">
        <v>53.93</v>
      </c>
      <c r="K168" s="66">
        <v>585642325</v>
      </c>
      <c r="L168" s="65" t="s">
        <v>552</v>
      </c>
    </row>
    <row r="169" spans="1:12" x14ac:dyDescent="0.25">
      <c r="A169" s="65" t="s">
        <v>321</v>
      </c>
      <c r="B169" s="65" t="s">
        <v>621</v>
      </c>
      <c r="C169" s="65" t="s">
        <v>622</v>
      </c>
      <c r="D169" s="66">
        <v>525057976</v>
      </c>
      <c r="E169" s="66">
        <v>0</v>
      </c>
      <c r="F169" s="66">
        <v>0</v>
      </c>
      <c r="G169" s="66">
        <v>525057976</v>
      </c>
      <c r="H169" s="66">
        <v>23800000</v>
      </c>
      <c r="I169" s="66">
        <v>63367976</v>
      </c>
      <c r="J169" s="67">
        <v>12.07</v>
      </c>
      <c r="K169" s="66">
        <v>461690000</v>
      </c>
      <c r="L169" s="65" t="s">
        <v>552</v>
      </c>
    </row>
    <row r="170" spans="1:12" x14ac:dyDescent="0.25">
      <c r="A170" s="65" t="s">
        <v>321</v>
      </c>
      <c r="B170" s="65" t="s">
        <v>623</v>
      </c>
      <c r="C170" s="65" t="s">
        <v>624</v>
      </c>
      <c r="D170" s="66">
        <v>5443032</v>
      </c>
      <c r="E170" s="66">
        <v>0</v>
      </c>
      <c r="F170" s="66">
        <v>0</v>
      </c>
      <c r="G170" s="66">
        <v>5443032</v>
      </c>
      <c r="H170" s="66">
        <v>5016000</v>
      </c>
      <c r="I170" s="66">
        <v>5016000</v>
      </c>
      <c r="J170" s="67">
        <v>92.15</v>
      </c>
      <c r="K170" s="66">
        <v>427032</v>
      </c>
      <c r="L170" s="65" t="s">
        <v>552</v>
      </c>
    </row>
    <row r="171" spans="1:12" x14ac:dyDescent="0.25">
      <c r="A171" s="65" t="s">
        <v>321</v>
      </c>
      <c r="B171" s="65" t="s">
        <v>581</v>
      </c>
      <c r="C171" s="65" t="s">
        <v>514</v>
      </c>
      <c r="D171" s="66">
        <v>44726966</v>
      </c>
      <c r="E171" s="66">
        <v>0</v>
      </c>
      <c r="F171" s="66">
        <v>0</v>
      </c>
      <c r="G171" s="66">
        <v>44726966</v>
      </c>
      <c r="H171" s="66">
        <v>0</v>
      </c>
      <c r="I171" s="66">
        <v>40000000</v>
      </c>
      <c r="J171" s="67">
        <v>89.43</v>
      </c>
      <c r="K171" s="66">
        <v>4726966</v>
      </c>
      <c r="L171" s="65" t="s">
        <v>552</v>
      </c>
    </row>
    <row r="172" spans="1:12" x14ac:dyDescent="0.25">
      <c r="A172" s="65" t="s">
        <v>321</v>
      </c>
      <c r="B172" s="65" t="s">
        <v>625</v>
      </c>
      <c r="C172" s="65" t="s">
        <v>626</v>
      </c>
      <c r="D172" s="66">
        <v>101254142</v>
      </c>
      <c r="E172" s="66">
        <v>0</v>
      </c>
      <c r="F172" s="66">
        <v>0</v>
      </c>
      <c r="G172" s="66">
        <v>101254142</v>
      </c>
      <c r="H172" s="66">
        <v>4838745</v>
      </c>
      <c r="I172" s="66">
        <v>59161150</v>
      </c>
      <c r="J172" s="67">
        <v>58.43</v>
      </c>
      <c r="K172" s="66">
        <v>42092992</v>
      </c>
      <c r="L172" s="65" t="s">
        <v>552</v>
      </c>
    </row>
    <row r="173" spans="1:12" x14ac:dyDescent="0.25">
      <c r="A173" s="65" t="s">
        <v>321</v>
      </c>
      <c r="B173" s="65" t="s">
        <v>627</v>
      </c>
      <c r="C173" s="65" t="s">
        <v>628</v>
      </c>
      <c r="D173" s="66">
        <v>124464424</v>
      </c>
      <c r="E173" s="66">
        <v>0</v>
      </c>
      <c r="F173" s="66">
        <v>0</v>
      </c>
      <c r="G173" s="66">
        <v>124464424</v>
      </c>
      <c r="H173" s="66">
        <v>0</v>
      </c>
      <c r="I173" s="66">
        <v>33821779</v>
      </c>
      <c r="J173" s="67">
        <v>27.17</v>
      </c>
      <c r="K173" s="66">
        <v>90642645</v>
      </c>
      <c r="L173" s="65" t="s">
        <v>552</v>
      </c>
    </row>
    <row r="174" spans="1:12" x14ac:dyDescent="0.25">
      <c r="A174" s="65" t="s">
        <v>321</v>
      </c>
      <c r="B174" s="65" t="s">
        <v>629</v>
      </c>
      <c r="C174" s="65" t="s">
        <v>630</v>
      </c>
      <c r="D174" s="66">
        <v>185664777</v>
      </c>
      <c r="E174" s="66">
        <v>0</v>
      </c>
      <c r="F174" s="66">
        <v>0</v>
      </c>
      <c r="G174" s="66">
        <v>185664777</v>
      </c>
      <c r="H174" s="66">
        <v>65170228</v>
      </c>
      <c r="I174" s="66">
        <v>185664777</v>
      </c>
      <c r="J174" s="67">
        <v>100</v>
      </c>
      <c r="K174" s="66">
        <v>0</v>
      </c>
      <c r="L174" s="65" t="s">
        <v>552</v>
      </c>
    </row>
  </sheetData>
  <pageMargins left="0.75" right="0.75" top="1" bottom="1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D5EB9-8710-467A-8A40-D61A64AA973B}">
  <sheetPr>
    <pageSetUpPr fitToPage="1"/>
  </sheetPr>
  <dimension ref="A2:T51"/>
  <sheetViews>
    <sheetView zoomScale="81" zoomScaleNormal="81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A32" sqref="A32"/>
    </sheetView>
  </sheetViews>
  <sheetFormatPr baseColWidth="10" defaultRowHeight="14.4" x14ac:dyDescent="0.3"/>
  <cols>
    <col min="1" max="1" width="21.109375" customWidth="1"/>
    <col min="2" max="2" width="44.21875" customWidth="1"/>
    <col min="3" max="3" width="23.77734375" style="4" customWidth="1"/>
    <col min="4" max="4" width="18.5546875" style="4" customWidth="1"/>
    <col min="5" max="5" width="16.88671875" style="5" customWidth="1"/>
    <col min="6" max="6" width="20.88671875" style="5" hidden="1" customWidth="1"/>
    <col min="7" max="7" width="15.5546875" style="5" hidden="1" customWidth="1"/>
    <col min="8" max="8" width="16" style="5" hidden="1" customWidth="1"/>
    <col min="9" max="9" width="17" style="5" hidden="1" customWidth="1"/>
    <col min="10" max="10" width="17.109375" style="5" hidden="1" customWidth="1"/>
    <col min="11" max="11" width="15.88671875" style="5" customWidth="1"/>
    <col min="12" max="12" width="16.6640625" style="5" hidden="1" customWidth="1"/>
    <col min="13" max="13" width="9.5546875" style="5" hidden="1" customWidth="1"/>
    <col min="14" max="14" width="12.6640625" style="5" hidden="1" customWidth="1"/>
    <col min="15" max="15" width="17.109375" style="5" hidden="1" customWidth="1"/>
    <col min="16" max="16" width="10.33203125" style="5" hidden="1" customWidth="1"/>
    <col min="17" max="17" width="11.109375" style="5" hidden="1" customWidth="1"/>
    <col min="18" max="18" width="15.33203125" style="5" customWidth="1"/>
    <col min="19" max="19" width="11.44140625" style="6" customWidth="1"/>
    <col min="20" max="20" width="11.5546875" style="4"/>
  </cols>
  <sheetData>
    <row r="2" spans="1:19" ht="15.6" x14ac:dyDescent="0.3">
      <c r="A2" s="3" t="s">
        <v>229</v>
      </c>
    </row>
    <row r="3" spans="1:19" ht="15.6" x14ac:dyDescent="0.3">
      <c r="A3" s="3" t="s">
        <v>230</v>
      </c>
    </row>
    <row r="4" spans="1:19" ht="15.6" x14ac:dyDescent="0.3">
      <c r="A4" s="3" t="s">
        <v>231</v>
      </c>
      <c r="H4" s="7"/>
      <c r="M4" s="8"/>
    </row>
    <row r="5" spans="1:19" ht="15.6" x14ac:dyDescent="0.3">
      <c r="A5" s="9" t="s">
        <v>232</v>
      </c>
      <c r="E5" s="5" t="s">
        <v>233</v>
      </c>
      <c r="F5" s="8"/>
      <c r="I5" s="8"/>
      <c r="K5" s="8"/>
      <c r="M5" s="8"/>
      <c r="N5" s="10"/>
    </row>
    <row r="6" spans="1:19" x14ac:dyDescent="0.3">
      <c r="B6" s="8"/>
      <c r="D6" s="8"/>
      <c r="E6" s="11"/>
      <c r="F6" s="8"/>
      <c r="G6" s="7"/>
      <c r="J6" s="11"/>
    </row>
    <row r="7" spans="1:19" ht="55.8" customHeight="1" x14ac:dyDescent="0.3">
      <c r="A7" s="12" t="s">
        <v>234</v>
      </c>
      <c r="B7" s="12" t="s">
        <v>235</v>
      </c>
      <c r="C7" s="13" t="s">
        <v>236</v>
      </c>
      <c r="D7" s="13" t="s">
        <v>237</v>
      </c>
      <c r="E7" s="14" t="s">
        <v>238</v>
      </c>
      <c r="F7" s="14" t="s">
        <v>239</v>
      </c>
      <c r="G7" s="15" t="s">
        <v>240</v>
      </c>
      <c r="H7" s="15" t="s">
        <v>241</v>
      </c>
      <c r="I7" s="14" t="s">
        <v>242</v>
      </c>
      <c r="J7" s="14" t="s">
        <v>243</v>
      </c>
      <c r="K7" s="14" t="s">
        <v>244</v>
      </c>
      <c r="L7" s="14" t="s">
        <v>245</v>
      </c>
      <c r="M7" s="14" t="s">
        <v>246</v>
      </c>
      <c r="N7" s="14" t="s">
        <v>247</v>
      </c>
      <c r="O7" s="14" t="s">
        <v>248</v>
      </c>
      <c r="P7" s="14" t="s">
        <v>249</v>
      </c>
      <c r="Q7" s="14" t="s">
        <v>250</v>
      </c>
      <c r="R7" s="14" t="s">
        <v>212</v>
      </c>
      <c r="S7" s="16" t="s">
        <v>251</v>
      </c>
    </row>
    <row r="8" spans="1:19" hidden="1" x14ac:dyDescent="0.3">
      <c r="A8" s="17"/>
      <c r="B8" s="18"/>
      <c r="C8" s="19"/>
      <c r="D8" s="18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18"/>
      <c r="Q8" s="18"/>
      <c r="R8" s="20"/>
      <c r="S8" s="21"/>
    </row>
    <row r="9" spans="1:19" hidden="1" x14ac:dyDescent="0.3">
      <c r="A9" s="22" t="s">
        <v>252</v>
      </c>
      <c r="B9" s="17" t="s">
        <v>253</v>
      </c>
      <c r="C9" s="19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1:19" hidden="1" x14ac:dyDescent="0.3">
      <c r="A10" s="22" t="s">
        <v>254</v>
      </c>
      <c r="B10" s="23" t="s">
        <v>255</v>
      </c>
      <c r="C10" s="19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</row>
    <row r="11" spans="1:19" hidden="1" x14ac:dyDescent="0.3">
      <c r="A11" s="22" t="s">
        <v>256</v>
      </c>
      <c r="B11" s="17" t="s">
        <v>257</v>
      </c>
      <c r="C11" s="19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1"/>
    </row>
    <row r="12" spans="1:19" hidden="1" x14ac:dyDescent="0.3">
      <c r="A12" s="22" t="s">
        <v>258</v>
      </c>
      <c r="B12" s="17" t="s">
        <v>259</v>
      </c>
      <c r="C12" s="19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</row>
    <row r="13" spans="1:19" hidden="1" x14ac:dyDescent="0.3">
      <c r="A13" s="24" t="s">
        <v>260</v>
      </c>
      <c r="B13" s="25" t="s">
        <v>261</v>
      </c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</row>
    <row r="14" spans="1:19" hidden="1" x14ac:dyDescent="0.3">
      <c r="A14" s="22" t="s">
        <v>262</v>
      </c>
      <c r="B14" s="17" t="s">
        <v>263</v>
      </c>
      <c r="C14" s="19"/>
      <c r="D14" s="19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1"/>
    </row>
    <row r="15" spans="1:19" hidden="1" x14ac:dyDescent="0.3">
      <c r="A15" s="22" t="s">
        <v>264</v>
      </c>
      <c r="B15" s="17" t="s">
        <v>265</v>
      </c>
      <c r="C15" s="19"/>
      <c r="D15" s="19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1"/>
    </row>
    <row r="16" spans="1:19" hidden="1" x14ac:dyDescent="0.3">
      <c r="A16" s="24" t="s">
        <v>266</v>
      </c>
      <c r="B16" s="25" t="s">
        <v>267</v>
      </c>
      <c r="C16" s="19"/>
      <c r="D16" s="19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</row>
    <row r="17" spans="1:20" hidden="1" x14ac:dyDescent="0.3">
      <c r="A17" s="22" t="s">
        <v>268</v>
      </c>
      <c r="B17" s="17" t="s">
        <v>269</v>
      </c>
      <c r="C17" s="19"/>
      <c r="D17" s="19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</row>
    <row r="18" spans="1:20" hidden="1" x14ac:dyDescent="0.3">
      <c r="A18" s="24" t="s">
        <v>270</v>
      </c>
      <c r="B18" s="25" t="s">
        <v>271</v>
      </c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</row>
    <row r="19" spans="1:20" hidden="1" x14ac:dyDescent="0.3">
      <c r="A19" s="22" t="s">
        <v>272</v>
      </c>
      <c r="B19" s="17" t="s">
        <v>273</v>
      </c>
      <c r="C19" s="19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/>
    </row>
    <row r="20" spans="1:20" hidden="1" x14ac:dyDescent="0.3">
      <c r="A20" s="24" t="s">
        <v>274</v>
      </c>
      <c r="B20" s="25" t="s">
        <v>275</v>
      </c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1"/>
    </row>
    <row r="21" spans="1:20" x14ac:dyDescent="0.3">
      <c r="A21" s="26" t="s">
        <v>276</v>
      </c>
      <c r="B21" s="27" t="s">
        <v>277</v>
      </c>
      <c r="C21" s="28">
        <f>+C22+C26</f>
        <v>51825631909</v>
      </c>
      <c r="D21" s="28">
        <f>+D22+D26</f>
        <v>-20965710</v>
      </c>
      <c r="E21" s="29">
        <f>+C21+D21</f>
        <v>51804666199</v>
      </c>
      <c r="F21" s="30">
        <f>+F22+F26</f>
        <v>39573355245</v>
      </c>
      <c r="G21" s="29">
        <f t="shared" ref="G21:Q21" si="0">+G22+G26</f>
        <v>1438954751</v>
      </c>
      <c r="H21" s="29">
        <f t="shared" si="0"/>
        <v>2274197609</v>
      </c>
      <c r="I21" s="29">
        <f>+I22+I26</f>
        <v>1070651992</v>
      </c>
      <c r="J21" s="31">
        <f>+J22+J26</f>
        <v>1915250116</v>
      </c>
      <c r="K21" s="28">
        <f t="shared" si="0"/>
        <v>968737412</v>
      </c>
      <c r="L21" s="31">
        <f t="shared" si="0"/>
        <v>0</v>
      </c>
      <c r="M21" s="31">
        <f t="shared" si="0"/>
        <v>0</v>
      </c>
      <c r="N21" s="31">
        <f t="shared" si="0"/>
        <v>0</v>
      </c>
      <c r="O21" s="31">
        <f t="shared" si="0"/>
        <v>0</v>
      </c>
      <c r="P21" s="31">
        <f t="shared" si="0"/>
        <v>0</v>
      </c>
      <c r="Q21" s="31">
        <f t="shared" si="0"/>
        <v>0</v>
      </c>
      <c r="R21" s="32">
        <f>SUM(F21:Q21)</f>
        <v>47241147125</v>
      </c>
      <c r="S21" s="33">
        <f>+R21/E21*100</f>
        <v>91.190911149837518</v>
      </c>
    </row>
    <row r="22" spans="1:20" x14ac:dyDescent="0.3">
      <c r="A22" s="26" t="s">
        <v>278</v>
      </c>
      <c r="B22" s="34" t="s">
        <v>279</v>
      </c>
      <c r="C22" s="28">
        <f>+C23</f>
        <v>916607906</v>
      </c>
      <c r="D22" s="28">
        <f>+D23</f>
        <v>0</v>
      </c>
      <c r="E22" s="29">
        <f t="shared" ref="E22:E30" si="1">+C22+D22</f>
        <v>916607906</v>
      </c>
      <c r="F22" s="30">
        <f t="shared" ref="F22:Q22" si="2">+F23</f>
        <v>0</v>
      </c>
      <c r="G22" s="29">
        <f t="shared" si="2"/>
        <v>116726361</v>
      </c>
      <c r="H22" s="29">
        <f t="shared" si="2"/>
        <v>116726361</v>
      </c>
      <c r="I22" s="29">
        <f t="shared" si="2"/>
        <v>116726361</v>
      </c>
      <c r="J22" s="31">
        <f t="shared" si="2"/>
        <v>116726361</v>
      </c>
      <c r="K22" s="28">
        <f t="shared" si="2"/>
        <v>116726361</v>
      </c>
      <c r="L22" s="31">
        <f t="shared" si="2"/>
        <v>0</v>
      </c>
      <c r="M22" s="31">
        <f t="shared" si="2"/>
        <v>0</v>
      </c>
      <c r="N22" s="31">
        <f t="shared" si="2"/>
        <v>0</v>
      </c>
      <c r="O22" s="31">
        <f t="shared" si="2"/>
        <v>0</v>
      </c>
      <c r="P22" s="31">
        <f t="shared" si="2"/>
        <v>0</v>
      </c>
      <c r="Q22" s="31">
        <f t="shared" si="2"/>
        <v>0</v>
      </c>
      <c r="R22" s="32">
        <f t="shared" ref="R22:R25" si="3">SUM(F22:Q22)</f>
        <v>583631805</v>
      </c>
      <c r="S22" s="33">
        <f t="shared" ref="S22:S27" si="4">+R22/E22*100</f>
        <v>63.67300578356565</v>
      </c>
    </row>
    <row r="23" spans="1:20" x14ac:dyDescent="0.3">
      <c r="A23" s="26" t="s">
        <v>280</v>
      </c>
      <c r="B23" s="34" t="s">
        <v>281</v>
      </c>
      <c r="C23" s="28">
        <f>+C24+C25</f>
        <v>916607906</v>
      </c>
      <c r="D23" s="28">
        <f>+D24+D25</f>
        <v>0</v>
      </c>
      <c r="E23" s="29">
        <f t="shared" si="1"/>
        <v>916607906</v>
      </c>
      <c r="F23" s="30">
        <f>+F24+F25</f>
        <v>0</v>
      </c>
      <c r="G23" s="29">
        <f t="shared" ref="G23:Q23" si="5">+G24+G25</f>
        <v>116726361</v>
      </c>
      <c r="H23" s="29">
        <f t="shared" si="5"/>
        <v>116726361</v>
      </c>
      <c r="I23" s="29">
        <f t="shared" si="5"/>
        <v>116726361</v>
      </c>
      <c r="J23" s="31">
        <f t="shared" si="5"/>
        <v>116726361</v>
      </c>
      <c r="K23" s="28">
        <f t="shared" si="5"/>
        <v>116726361</v>
      </c>
      <c r="L23" s="31">
        <f t="shared" si="5"/>
        <v>0</v>
      </c>
      <c r="M23" s="31">
        <f t="shared" si="5"/>
        <v>0</v>
      </c>
      <c r="N23" s="31">
        <f t="shared" si="5"/>
        <v>0</v>
      </c>
      <c r="O23" s="31">
        <f t="shared" si="5"/>
        <v>0</v>
      </c>
      <c r="P23" s="31">
        <f t="shared" si="5"/>
        <v>0</v>
      </c>
      <c r="Q23" s="31">
        <f t="shared" si="5"/>
        <v>0</v>
      </c>
      <c r="R23" s="32">
        <f t="shared" si="3"/>
        <v>583631805</v>
      </c>
      <c r="S23" s="33">
        <f t="shared" si="4"/>
        <v>63.67300578356565</v>
      </c>
    </row>
    <row r="24" spans="1:20" x14ac:dyDescent="0.3">
      <c r="A24" s="35" t="s">
        <v>282</v>
      </c>
      <c r="B24" s="36" t="s">
        <v>283</v>
      </c>
      <c r="C24" s="37">
        <v>820975406</v>
      </c>
      <c r="D24" s="37"/>
      <c r="E24" s="38">
        <f t="shared" si="1"/>
        <v>820975406</v>
      </c>
      <c r="F24" s="38"/>
      <c r="G24" s="38">
        <v>116726361</v>
      </c>
      <c r="H24" s="38">
        <v>116726361</v>
      </c>
      <c r="I24" s="38">
        <v>116726361</v>
      </c>
      <c r="J24" s="38">
        <v>116726361</v>
      </c>
      <c r="K24" s="37">
        <v>116726361</v>
      </c>
      <c r="L24" s="38"/>
      <c r="M24" s="38"/>
      <c r="N24" s="38"/>
      <c r="O24" s="38"/>
      <c r="P24" s="38"/>
      <c r="Q24" s="38"/>
      <c r="R24" s="39">
        <f t="shared" si="3"/>
        <v>583631805</v>
      </c>
      <c r="S24" s="33">
        <f t="shared" si="4"/>
        <v>71.090047367387271</v>
      </c>
    </row>
    <row r="25" spans="1:20" x14ac:dyDescent="0.3">
      <c r="A25" s="35" t="s">
        <v>284</v>
      </c>
      <c r="B25" s="36" t="s">
        <v>285</v>
      </c>
      <c r="C25" s="37">
        <v>95632500</v>
      </c>
      <c r="D25" s="37"/>
      <c r="E25" s="38">
        <f t="shared" si="1"/>
        <v>95632500</v>
      </c>
      <c r="F25" s="38"/>
      <c r="G25" s="38"/>
      <c r="H25" s="38"/>
      <c r="I25" s="38"/>
      <c r="J25" s="38"/>
      <c r="K25" s="37"/>
      <c r="L25" s="38"/>
      <c r="M25" s="38"/>
      <c r="N25" s="38"/>
      <c r="O25" s="38"/>
      <c r="P25" s="38"/>
      <c r="Q25" s="38"/>
      <c r="R25" s="39">
        <f t="shared" si="3"/>
        <v>0</v>
      </c>
      <c r="S25" s="33">
        <f t="shared" si="4"/>
        <v>0</v>
      </c>
    </row>
    <row r="26" spans="1:20" x14ac:dyDescent="0.3">
      <c r="A26" s="35" t="s">
        <v>286</v>
      </c>
      <c r="B26" s="36" t="s">
        <v>287</v>
      </c>
      <c r="C26" s="37">
        <f>+C27+C29</f>
        <v>50909024003</v>
      </c>
      <c r="D26" s="37">
        <f>+D27+D29</f>
        <v>-20965710</v>
      </c>
      <c r="E26" s="38">
        <f t="shared" si="1"/>
        <v>50888058293</v>
      </c>
      <c r="F26" s="38">
        <f>+F27+F29</f>
        <v>39573355245</v>
      </c>
      <c r="G26" s="38">
        <f t="shared" ref="G26:Q26" si="6">+G27+G29</f>
        <v>1322228390</v>
      </c>
      <c r="H26" s="38">
        <f t="shared" si="6"/>
        <v>2157471248</v>
      </c>
      <c r="I26" s="38">
        <f t="shared" si="6"/>
        <v>953925631</v>
      </c>
      <c r="J26" s="38">
        <f t="shared" si="6"/>
        <v>1798523755</v>
      </c>
      <c r="K26" s="37">
        <f t="shared" si="6"/>
        <v>852011051</v>
      </c>
      <c r="L26" s="38">
        <f>+L27+L29</f>
        <v>0</v>
      </c>
      <c r="M26" s="38">
        <f t="shared" si="6"/>
        <v>0</v>
      </c>
      <c r="N26" s="38">
        <f t="shared" si="6"/>
        <v>0</v>
      </c>
      <c r="O26" s="38">
        <f t="shared" si="6"/>
        <v>0</v>
      </c>
      <c r="P26" s="38">
        <f t="shared" si="6"/>
        <v>0</v>
      </c>
      <c r="Q26" s="38">
        <f t="shared" si="6"/>
        <v>0</v>
      </c>
      <c r="R26" s="38">
        <f>+R27+R29</f>
        <v>46657515320</v>
      </c>
      <c r="S26" s="33">
        <f t="shared" si="4"/>
        <v>91.686570258504162</v>
      </c>
    </row>
    <row r="27" spans="1:20" x14ac:dyDescent="0.3">
      <c r="A27" s="35" t="s">
        <v>288</v>
      </c>
      <c r="B27" s="36" t="s">
        <v>289</v>
      </c>
      <c r="C27" s="37">
        <f>+C28</f>
        <v>43668032187</v>
      </c>
      <c r="D27" s="37">
        <f>+D28</f>
        <v>0</v>
      </c>
      <c r="E27" s="38">
        <f t="shared" si="1"/>
        <v>43668032187</v>
      </c>
      <c r="F27" s="38">
        <f>+F28</f>
        <v>39571037545</v>
      </c>
      <c r="G27" s="38">
        <f t="shared" ref="G27:Q27" si="7">+G28</f>
        <v>662747738</v>
      </c>
      <c r="H27" s="38">
        <f t="shared" si="7"/>
        <v>1222200988</v>
      </c>
      <c r="I27" s="38">
        <f t="shared" si="7"/>
        <v>0</v>
      </c>
      <c r="J27" s="38">
        <f t="shared" si="7"/>
        <v>1112634848</v>
      </c>
      <c r="K27" s="37">
        <f t="shared" si="7"/>
        <v>0</v>
      </c>
      <c r="L27" s="38">
        <f t="shared" si="7"/>
        <v>0</v>
      </c>
      <c r="M27" s="38">
        <f t="shared" si="7"/>
        <v>0</v>
      </c>
      <c r="N27" s="38">
        <f>+N28+N29+N30</f>
        <v>0</v>
      </c>
      <c r="O27" s="38">
        <f>+O28+O29+O30</f>
        <v>0</v>
      </c>
      <c r="P27" s="38">
        <f>+P28+P29+P30</f>
        <v>0</v>
      </c>
      <c r="Q27" s="38">
        <f t="shared" si="7"/>
        <v>0</v>
      </c>
      <c r="R27" s="39">
        <f t="shared" ref="R27:R30" si="8">SUM(F27:Q27)</f>
        <v>42568621119</v>
      </c>
      <c r="S27" s="33">
        <f t="shared" si="4"/>
        <v>97.482343460561765</v>
      </c>
    </row>
    <row r="28" spans="1:20" x14ac:dyDescent="0.3">
      <c r="A28" s="35" t="s">
        <v>290</v>
      </c>
      <c r="B28" s="36" t="s">
        <v>291</v>
      </c>
      <c r="C28" s="37">
        <v>43668032187</v>
      </c>
      <c r="D28" s="37"/>
      <c r="E28" s="38">
        <f t="shared" si="1"/>
        <v>43668032187</v>
      </c>
      <c r="F28" s="38">
        <v>39571037545</v>
      </c>
      <c r="G28" s="38">
        <v>662747738</v>
      </c>
      <c r="H28" s="38">
        <v>1222200988</v>
      </c>
      <c r="I28" s="38"/>
      <c r="J28" s="38">
        <v>1112634848</v>
      </c>
      <c r="K28" s="37"/>
      <c r="L28" s="38"/>
      <c r="M28" s="38"/>
      <c r="N28" s="38"/>
      <c r="O28" s="38"/>
      <c r="P28" s="38"/>
      <c r="Q28" s="38"/>
      <c r="R28" s="39">
        <f t="shared" si="8"/>
        <v>42568621119</v>
      </c>
      <c r="S28" s="33">
        <f>+R28/E28*100</f>
        <v>97.482343460561765</v>
      </c>
    </row>
    <row r="29" spans="1:20" x14ac:dyDescent="0.3">
      <c r="A29" s="35" t="s">
        <v>292</v>
      </c>
      <c r="B29" s="36" t="s">
        <v>293</v>
      </c>
      <c r="C29" s="37">
        <f>+C30</f>
        <v>7240991816</v>
      </c>
      <c r="D29" s="37">
        <f>+D30</f>
        <v>-20965710</v>
      </c>
      <c r="E29" s="38">
        <f t="shared" si="1"/>
        <v>7220026106</v>
      </c>
      <c r="F29" s="38">
        <f>+F30</f>
        <v>2317700</v>
      </c>
      <c r="G29" s="38">
        <f t="shared" ref="G29:L29" si="9">+G30</f>
        <v>659480652</v>
      </c>
      <c r="H29" s="38">
        <f t="shared" si="9"/>
        <v>935270260</v>
      </c>
      <c r="I29" s="38">
        <f t="shared" si="9"/>
        <v>953925631</v>
      </c>
      <c r="J29" s="38">
        <f t="shared" si="9"/>
        <v>685888907</v>
      </c>
      <c r="K29" s="37">
        <f t="shared" si="9"/>
        <v>852011051</v>
      </c>
      <c r="L29" s="38">
        <f t="shared" si="9"/>
        <v>0</v>
      </c>
      <c r="M29" s="38">
        <f>+M30</f>
        <v>0</v>
      </c>
      <c r="N29" s="38"/>
      <c r="O29" s="38"/>
      <c r="P29" s="38"/>
      <c r="Q29" s="38">
        <f>+Q30</f>
        <v>0</v>
      </c>
      <c r="R29" s="39">
        <f t="shared" si="8"/>
        <v>4088894201</v>
      </c>
      <c r="S29" s="33">
        <f>+R29/E29*100</f>
        <v>56.632678898515884</v>
      </c>
    </row>
    <row r="30" spans="1:20" x14ac:dyDescent="0.3">
      <c r="A30" s="35" t="s">
        <v>294</v>
      </c>
      <c r="B30" s="36" t="s">
        <v>295</v>
      </c>
      <c r="C30" s="37">
        <f>998806400+6242185416</f>
        <v>7240991816</v>
      </c>
      <c r="D30" s="37">
        <f>-16389810-4575900</f>
        <v>-20965710</v>
      </c>
      <c r="E30" s="38">
        <f t="shared" si="1"/>
        <v>7220026106</v>
      </c>
      <c r="F30" s="38">
        <v>2317700</v>
      </c>
      <c r="G30" s="38">
        <f>492995852+166484800</f>
        <v>659480652</v>
      </c>
      <c r="H30" s="38">
        <v>935270260</v>
      </c>
      <c r="I30" s="38">
        <v>953925631</v>
      </c>
      <c r="J30" s="38">
        <f>661111307+24777600</f>
        <v>685888907</v>
      </c>
      <c r="K30" s="37">
        <v>852011051</v>
      </c>
      <c r="L30" s="38"/>
      <c r="M30" s="38"/>
      <c r="N30" s="38"/>
      <c r="O30" s="38"/>
      <c r="P30" s="38"/>
      <c r="Q30" s="38"/>
      <c r="R30" s="39">
        <f t="shared" si="8"/>
        <v>4088894201</v>
      </c>
      <c r="S30" s="33">
        <f>+R30/E30*100</f>
        <v>56.632678898515884</v>
      </c>
    </row>
    <row r="31" spans="1:20" s="2" customFormat="1" x14ac:dyDescent="0.3">
      <c r="A31" s="40" t="s">
        <v>21</v>
      </c>
      <c r="B31" s="27"/>
      <c r="C31" s="41">
        <f>+C21</f>
        <v>51825631909</v>
      </c>
      <c r="D31" s="41">
        <f>+D21</f>
        <v>-20965710</v>
      </c>
      <c r="E31" s="42">
        <f t="shared" ref="E31:Q31" si="10">+E21</f>
        <v>51804666199</v>
      </c>
      <c r="F31" s="42">
        <f t="shared" si="10"/>
        <v>39573355245</v>
      </c>
      <c r="G31" s="42">
        <f t="shared" si="10"/>
        <v>1438954751</v>
      </c>
      <c r="H31" s="42">
        <f>+H21</f>
        <v>2274197609</v>
      </c>
      <c r="I31" s="42">
        <f>+I21</f>
        <v>1070651992</v>
      </c>
      <c r="J31" s="42">
        <f t="shared" si="10"/>
        <v>1915250116</v>
      </c>
      <c r="K31" s="41">
        <f t="shared" si="10"/>
        <v>968737412</v>
      </c>
      <c r="L31" s="42">
        <f t="shared" si="10"/>
        <v>0</v>
      </c>
      <c r="M31" s="42">
        <f t="shared" si="10"/>
        <v>0</v>
      </c>
      <c r="N31" s="42">
        <f t="shared" si="10"/>
        <v>0</v>
      </c>
      <c r="O31" s="42">
        <f t="shared" si="10"/>
        <v>0</v>
      </c>
      <c r="P31" s="42">
        <f t="shared" si="10"/>
        <v>0</v>
      </c>
      <c r="Q31" s="42">
        <f t="shared" si="10"/>
        <v>0</v>
      </c>
      <c r="R31" s="42">
        <f>+R21</f>
        <v>47241147125</v>
      </c>
      <c r="S31" s="43">
        <f>+R31/E31*100</f>
        <v>91.190911149837518</v>
      </c>
      <c r="T31" s="44"/>
    </row>
    <row r="32" spans="1:20" x14ac:dyDescent="0.3">
      <c r="A32" s="34"/>
      <c r="B32" s="34"/>
      <c r="C32" s="28"/>
      <c r="D32" s="28"/>
      <c r="E32" s="29"/>
      <c r="F32" s="29"/>
      <c r="G32" s="29"/>
      <c r="H32" s="29"/>
      <c r="I32" s="29"/>
      <c r="J32" s="29"/>
      <c r="K32" s="28"/>
      <c r="L32" s="29"/>
      <c r="M32" s="29"/>
      <c r="N32" s="29"/>
      <c r="O32" s="29"/>
      <c r="P32" s="29"/>
      <c r="Q32" s="29"/>
      <c r="R32" s="29"/>
      <c r="S32" s="45"/>
    </row>
    <row r="33" spans="1:20" s="2" customFormat="1" x14ac:dyDescent="0.3">
      <c r="A33" s="40" t="s">
        <v>296</v>
      </c>
      <c r="B33" s="27"/>
      <c r="C33" s="41">
        <f>+C31</f>
        <v>51825631909</v>
      </c>
      <c r="D33" s="41">
        <f t="shared" ref="D33:Q33" si="11">+D31</f>
        <v>-20965710</v>
      </c>
      <c r="E33" s="42">
        <f t="shared" si="11"/>
        <v>51804666199</v>
      </c>
      <c r="F33" s="42">
        <f t="shared" si="11"/>
        <v>39573355245</v>
      </c>
      <c r="G33" s="42">
        <f t="shared" si="11"/>
        <v>1438954751</v>
      </c>
      <c r="H33" s="42">
        <f t="shared" si="11"/>
        <v>2274197609</v>
      </c>
      <c r="I33" s="42">
        <f t="shared" si="11"/>
        <v>1070651992</v>
      </c>
      <c r="J33" s="42">
        <f t="shared" si="11"/>
        <v>1915250116</v>
      </c>
      <c r="K33" s="41">
        <f t="shared" si="11"/>
        <v>968737412</v>
      </c>
      <c r="L33" s="42">
        <f t="shared" si="11"/>
        <v>0</v>
      </c>
      <c r="M33" s="42">
        <f t="shared" si="11"/>
        <v>0</v>
      </c>
      <c r="N33" s="42">
        <f t="shared" si="11"/>
        <v>0</v>
      </c>
      <c r="O33" s="42">
        <f t="shared" si="11"/>
        <v>0</v>
      </c>
      <c r="P33" s="42">
        <f t="shared" si="11"/>
        <v>0</v>
      </c>
      <c r="Q33" s="42">
        <f t="shared" si="11"/>
        <v>0</v>
      </c>
      <c r="R33" s="46">
        <f>SUM(F33:Q33)</f>
        <v>47241147125</v>
      </c>
      <c r="S33" s="43">
        <f>+R33/E33*100</f>
        <v>91.190911149837518</v>
      </c>
      <c r="T33" s="44"/>
    </row>
    <row r="34" spans="1:20" x14ac:dyDescent="0.3">
      <c r="A34" s="40"/>
      <c r="B34" s="34"/>
      <c r="C34" s="28"/>
      <c r="D34" s="47"/>
      <c r="E34" s="29"/>
      <c r="F34" s="29"/>
      <c r="G34" s="29"/>
      <c r="H34" s="29"/>
      <c r="I34" s="29"/>
      <c r="J34" s="29"/>
      <c r="K34" s="28"/>
      <c r="L34" s="29"/>
      <c r="M34" s="29"/>
      <c r="N34" s="29"/>
      <c r="O34" s="29"/>
      <c r="P34" s="29"/>
      <c r="Q34" s="29"/>
      <c r="R34" s="32"/>
      <c r="S34" s="45"/>
    </row>
    <row r="35" spans="1:20" x14ac:dyDescent="0.3">
      <c r="A35" s="35" t="s">
        <v>297</v>
      </c>
      <c r="B35" s="48" t="s">
        <v>298</v>
      </c>
      <c r="C35" s="37">
        <f>+C36</f>
        <v>57664776962</v>
      </c>
      <c r="D35" s="37">
        <f>+D36</f>
        <v>-217835560</v>
      </c>
      <c r="E35" s="38">
        <f>+C35+D35</f>
        <v>57446941402</v>
      </c>
      <c r="F35" s="38">
        <f>+F36</f>
        <v>29380177280</v>
      </c>
      <c r="G35" s="38">
        <f>+G36</f>
        <v>5708554852</v>
      </c>
      <c r="H35" s="38">
        <f t="shared" ref="G35:R36" si="12">+H36</f>
        <v>3763623700</v>
      </c>
      <c r="I35" s="38">
        <f t="shared" si="12"/>
        <v>3783803540</v>
      </c>
      <c r="J35" s="49">
        <f t="shared" si="12"/>
        <v>1868973228</v>
      </c>
      <c r="K35" s="37">
        <f t="shared" si="12"/>
        <v>2329267072</v>
      </c>
      <c r="L35" s="49">
        <f t="shared" si="12"/>
        <v>0</v>
      </c>
      <c r="M35" s="49">
        <f t="shared" si="12"/>
        <v>0</v>
      </c>
      <c r="N35" s="49">
        <f t="shared" si="12"/>
        <v>0</v>
      </c>
      <c r="O35" s="49">
        <f t="shared" si="12"/>
        <v>0</v>
      </c>
      <c r="P35" s="49">
        <f t="shared" si="12"/>
        <v>0</v>
      </c>
      <c r="Q35" s="49">
        <f t="shared" si="12"/>
        <v>0</v>
      </c>
      <c r="R35" s="38">
        <f t="shared" si="12"/>
        <v>46834399672</v>
      </c>
      <c r="S35" s="50">
        <f t="shared" ref="S35:S38" si="13">+R35/E35*100</f>
        <v>81.526358982742067</v>
      </c>
    </row>
    <row r="36" spans="1:20" x14ac:dyDescent="0.3">
      <c r="A36" s="35" t="s">
        <v>299</v>
      </c>
      <c r="B36" s="36" t="s">
        <v>300</v>
      </c>
      <c r="C36" s="37">
        <f>+C37</f>
        <v>57664776962</v>
      </c>
      <c r="D36" s="37">
        <f>+D37</f>
        <v>-217835560</v>
      </c>
      <c r="E36" s="38">
        <f t="shared" ref="E36:E37" si="14">+C36+D36</f>
        <v>57446941402</v>
      </c>
      <c r="F36" s="38">
        <f>+F37</f>
        <v>29380177280</v>
      </c>
      <c r="G36" s="38">
        <f t="shared" si="12"/>
        <v>5708554852</v>
      </c>
      <c r="H36" s="38">
        <f t="shared" si="12"/>
        <v>3763623700</v>
      </c>
      <c r="I36" s="38">
        <f t="shared" si="12"/>
        <v>3783803540</v>
      </c>
      <c r="J36" s="49">
        <f t="shared" si="12"/>
        <v>1868973228</v>
      </c>
      <c r="K36" s="37">
        <f t="shared" si="12"/>
        <v>2329267072</v>
      </c>
      <c r="L36" s="49">
        <f t="shared" si="12"/>
        <v>0</v>
      </c>
      <c r="M36" s="49">
        <f t="shared" si="12"/>
        <v>0</v>
      </c>
      <c r="N36" s="49">
        <f t="shared" si="12"/>
        <v>0</v>
      </c>
      <c r="O36" s="49">
        <f t="shared" si="12"/>
        <v>0</v>
      </c>
      <c r="P36" s="49">
        <f t="shared" si="12"/>
        <v>0</v>
      </c>
      <c r="Q36" s="49">
        <f t="shared" si="12"/>
        <v>0</v>
      </c>
      <c r="R36" s="38">
        <f t="shared" si="12"/>
        <v>46834399672</v>
      </c>
      <c r="S36" s="50">
        <f t="shared" si="13"/>
        <v>81.526358982742067</v>
      </c>
    </row>
    <row r="37" spans="1:20" ht="15.6" x14ac:dyDescent="0.3">
      <c r="A37" s="35" t="s">
        <v>301</v>
      </c>
      <c r="B37" s="36" t="s">
        <v>302</v>
      </c>
      <c r="C37" s="37">
        <f>4080501820+53584275142</f>
        <v>57664776962</v>
      </c>
      <c r="D37" s="37">
        <f>-185870986-2546700-29417874</f>
        <v>-217835560</v>
      </c>
      <c r="E37" s="38">
        <f t="shared" si="14"/>
        <v>57446941402</v>
      </c>
      <c r="F37" s="38">
        <f>28955510622+424666658</f>
        <v>29380177280</v>
      </c>
      <c r="G37" s="38">
        <f>5153221530+555333322</f>
        <v>5708554852</v>
      </c>
      <c r="H37" s="38">
        <v>3763623700</v>
      </c>
      <c r="I37" s="38">
        <f>3514009679+269793861</f>
        <v>3783803540</v>
      </c>
      <c r="J37" s="38">
        <v>1868973228</v>
      </c>
      <c r="K37" s="51">
        <v>2329267072</v>
      </c>
      <c r="L37" s="38"/>
      <c r="M37" s="38"/>
      <c r="N37" s="38"/>
      <c r="O37" s="38"/>
      <c r="P37" s="38"/>
      <c r="Q37" s="38"/>
      <c r="R37" s="39">
        <f>SUM(F37:Q37)</f>
        <v>46834399672</v>
      </c>
      <c r="S37" s="50">
        <f t="shared" si="13"/>
        <v>81.526358982742067</v>
      </c>
    </row>
    <row r="38" spans="1:20" x14ac:dyDescent="0.3">
      <c r="A38" s="40" t="s">
        <v>21</v>
      </c>
      <c r="B38" s="34"/>
      <c r="C38" s="28">
        <f>+C35</f>
        <v>57664776962</v>
      </c>
      <c r="D38" s="28">
        <f>+D35</f>
        <v>-217835560</v>
      </c>
      <c r="E38" s="29">
        <f t="shared" ref="E38:R38" si="15">+E35</f>
        <v>57446941402</v>
      </c>
      <c r="F38" s="29">
        <f t="shared" si="15"/>
        <v>29380177280</v>
      </c>
      <c r="G38" s="29">
        <f t="shared" si="15"/>
        <v>5708554852</v>
      </c>
      <c r="H38" s="29">
        <f t="shared" si="15"/>
        <v>3763623700</v>
      </c>
      <c r="I38" s="29">
        <f>+I35</f>
        <v>3783803540</v>
      </c>
      <c r="J38" s="52">
        <f t="shared" si="15"/>
        <v>1868973228</v>
      </c>
      <c r="K38" s="28">
        <f t="shared" si="15"/>
        <v>2329267072</v>
      </c>
      <c r="L38" s="52">
        <f t="shared" si="15"/>
        <v>0</v>
      </c>
      <c r="M38" s="52">
        <f t="shared" si="15"/>
        <v>0</v>
      </c>
      <c r="N38" s="52">
        <f t="shared" si="15"/>
        <v>0</v>
      </c>
      <c r="O38" s="52">
        <f t="shared" si="15"/>
        <v>0</v>
      </c>
      <c r="P38" s="52">
        <f t="shared" si="15"/>
        <v>0</v>
      </c>
      <c r="Q38" s="52">
        <f t="shared" si="15"/>
        <v>0</v>
      </c>
      <c r="R38" s="29">
        <f t="shared" si="15"/>
        <v>46834399672</v>
      </c>
      <c r="S38" s="33">
        <f t="shared" si="13"/>
        <v>81.526358982742067</v>
      </c>
      <c r="T38" s="6"/>
    </row>
    <row r="39" spans="1:20" x14ac:dyDescent="0.3">
      <c r="A39" s="34"/>
      <c r="B39" s="34"/>
      <c r="C39" s="28"/>
      <c r="D39" s="28"/>
      <c r="E39" s="29"/>
      <c r="F39" s="29"/>
      <c r="G39" s="29"/>
      <c r="H39" s="29"/>
      <c r="I39" s="29"/>
      <c r="J39" s="29"/>
      <c r="K39" s="28"/>
      <c r="L39" s="29"/>
      <c r="M39" s="29"/>
      <c r="N39" s="29"/>
      <c r="O39" s="29"/>
      <c r="P39" s="29"/>
      <c r="Q39" s="29"/>
      <c r="R39" s="29"/>
      <c r="S39" s="45"/>
    </row>
    <row r="40" spans="1:20" s="2" customFormat="1" x14ac:dyDescent="0.3">
      <c r="A40" s="40" t="s">
        <v>303</v>
      </c>
      <c r="B40" s="27"/>
      <c r="C40" s="41">
        <f>+C38</f>
        <v>57664776962</v>
      </c>
      <c r="D40" s="41">
        <f t="shared" ref="D40:R40" si="16">+D38</f>
        <v>-217835560</v>
      </c>
      <c r="E40" s="42">
        <f t="shared" ref="E40" si="17">+C40+D40</f>
        <v>57446941402</v>
      </c>
      <c r="F40" s="42">
        <f t="shared" si="16"/>
        <v>29380177280</v>
      </c>
      <c r="G40" s="42">
        <f t="shared" si="16"/>
        <v>5708554852</v>
      </c>
      <c r="H40" s="42">
        <f t="shared" si="16"/>
        <v>3763623700</v>
      </c>
      <c r="I40" s="42">
        <f t="shared" si="16"/>
        <v>3783803540</v>
      </c>
      <c r="J40" s="42">
        <f t="shared" si="16"/>
        <v>1868973228</v>
      </c>
      <c r="K40" s="41">
        <f t="shared" si="16"/>
        <v>2329267072</v>
      </c>
      <c r="L40" s="42">
        <f t="shared" si="16"/>
        <v>0</v>
      </c>
      <c r="M40" s="42">
        <f t="shared" si="16"/>
        <v>0</v>
      </c>
      <c r="N40" s="42">
        <f t="shared" si="16"/>
        <v>0</v>
      </c>
      <c r="O40" s="42">
        <f t="shared" si="16"/>
        <v>0</v>
      </c>
      <c r="P40" s="42">
        <f t="shared" si="16"/>
        <v>0</v>
      </c>
      <c r="Q40" s="42">
        <f t="shared" si="16"/>
        <v>0</v>
      </c>
      <c r="R40" s="42">
        <f t="shared" si="16"/>
        <v>46834399672</v>
      </c>
      <c r="S40" s="43">
        <f>+R40/E40*100</f>
        <v>81.526358982742067</v>
      </c>
      <c r="T40" s="44"/>
    </row>
    <row r="41" spans="1:20" s="2" customFormat="1" x14ac:dyDescent="0.3">
      <c r="A41" s="53" t="s">
        <v>304</v>
      </c>
      <c r="B41" s="54"/>
      <c r="C41" s="55">
        <f>+C33+C40</f>
        <v>109490408871</v>
      </c>
      <c r="D41" s="55">
        <f>+D33+D40</f>
        <v>-238801270</v>
      </c>
      <c r="E41" s="56">
        <f t="shared" ref="E41:H41" si="18">+E33+E40</f>
        <v>109251607601</v>
      </c>
      <c r="F41" s="55">
        <f t="shared" si="18"/>
        <v>68953532525</v>
      </c>
      <c r="G41" s="56">
        <f t="shared" si="18"/>
        <v>7147509603</v>
      </c>
      <c r="H41" s="56">
        <f t="shared" si="18"/>
        <v>6037821309</v>
      </c>
      <c r="I41" s="56">
        <f>+I33+I40</f>
        <v>4854455532</v>
      </c>
      <c r="J41" s="55">
        <f t="shared" ref="J41:R41" si="19">+J33+J40</f>
        <v>3784223344</v>
      </c>
      <c r="K41" s="55">
        <f t="shared" si="19"/>
        <v>3298004484</v>
      </c>
      <c r="L41" s="57">
        <f t="shared" si="19"/>
        <v>0</v>
      </c>
      <c r="M41" s="57">
        <f t="shared" si="19"/>
        <v>0</v>
      </c>
      <c r="N41" s="57">
        <f t="shared" si="19"/>
        <v>0</v>
      </c>
      <c r="O41" s="57">
        <f t="shared" si="19"/>
        <v>0</v>
      </c>
      <c r="P41" s="57">
        <f t="shared" si="19"/>
        <v>0</v>
      </c>
      <c r="Q41" s="57">
        <f t="shared" si="19"/>
        <v>0</v>
      </c>
      <c r="R41" s="56">
        <f t="shared" si="19"/>
        <v>94075546797</v>
      </c>
      <c r="S41" s="58">
        <f>+R41/E41*100</f>
        <v>86.109073232656868</v>
      </c>
      <c r="T41" s="44"/>
    </row>
    <row r="42" spans="1:20" x14ac:dyDescent="0.3">
      <c r="R42" s="59"/>
    </row>
    <row r="43" spans="1:20" x14ac:dyDescent="0.3">
      <c r="R43" s="59"/>
    </row>
    <row r="44" spans="1:20" x14ac:dyDescent="0.3">
      <c r="R44" s="59"/>
    </row>
    <row r="45" spans="1:20" x14ac:dyDescent="0.3">
      <c r="R45" s="59"/>
    </row>
    <row r="46" spans="1:20" x14ac:dyDescent="0.3">
      <c r="R46" s="59"/>
    </row>
    <row r="47" spans="1:20" x14ac:dyDescent="0.3">
      <c r="B47" s="8"/>
      <c r="C47" s="60"/>
      <c r="D47" s="8"/>
    </row>
    <row r="50" spans="2:12" ht="19.5" customHeight="1" x14ac:dyDescent="0.3">
      <c r="B50" s="71" t="s">
        <v>305</v>
      </c>
      <c r="C50" s="61"/>
      <c r="D50" s="61"/>
      <c r="E50" s="68" t="s">
        <v>306</v>
      </c>
      <c r="F50" s="68"/>
      <c r="G50" s="68"/>
      <c r="H50" s="68"/>
      <c r="I50" s="68"/>
      <c r="J50" s="68"/>
      <c r="K50" s="68"/>
    </row>
    <row r="51" spans="2:12" ht="15.45" customHeight="1" x14ac:dyDescent="0.3">
      <c r="B51" s="62" t="s">
        <v>307</v>
      </c>
      <c r="C51" s="70"/>
      <c r="D51" s="70"/>
      <c r="E51" s="69" t="s">
        <v>308</v>
      </c>
      <c r="F51" s="69"/>
      <c r="G51" s="69"/>
      <c r="H51" s="69"/>
      <c r="I51" s="69"/>
      <c r="J51" s="69"/>
      <c r="K51" s="69"/>
      <c r="L51" s="63"/>
    </row>
  </sheetData>
  <mergeCells count="2">
    <mergeCell ref="E50:K50"/>
    <mergeCell ref="E51:K51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32E489-1F5D-4571-9933-A15EC543DC6C}">
  <ds:schemaRefs>
    <ds:schemaRef ds:uri="507158b3-b328-4063-8645-e5db4464334b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2006/metadata/properties"/>
    <ds:schemaRef ds:uri="http://schemas.microsoft.com/office/infopath/2007/PartnerControls"/>
    <ds:schemaRef ds:uri="69ac8a4a-1dd1-4bc6-8c3a-56bbaa276f25"/>
  </ds:schemaRefs>
</ds:datastoreItem>
</file>

<file path=customXml/itemProps2.xml><?xml version="1.0" encoding="utf-8"?>
<ds:datastoreItem xmlns:ds="http://schemas.openxmlformats.org/officeDocument/2006/customXml" ds:itemID="{B7C72845-DF8B-415C-BBD5-85967320D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B4AD6C-46DC-4839-813F-8414A696B6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 GASTOS</vt:lpstr>
      <vt:lpstr>EJE INGRESOS</vt:lpstr>
      <vt:lpstr>EJE RESERVAS</vt:lpstr>
      <vt:lpstr>EJE RESERVAS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Rubiela Ruiz Medellin</dc:creator>
  <cp:lastModifiedBy>Sandra Rubiela Ruiz Medellin</cp:lastModifiedBy>
  <cp:lastPrinted>2024-07-08T13:45:51Z</cp:lastPrinted>
  <dcterms:created xsi:type="dcterms:W3CDTF">2024-07-08T12:53:04Z</dcterms:created>
  <dcterms:modified xsi:type="dcterms:W3CDTF">2024-07-08T13:46:26Z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0x0101007AA4437172DC254CA7F5DEB6E3BFC98A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2024-07-08T13:14:30Z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78917203-88bb-4125-9fa6-3fcab3a88e5c</vt:lpwstr>
  </property>
  <property fmtid="{D5CDD505-2E9C-101B-9397-08002B2CF9AE}" pid="9" name="MSIP_Label_5fac521f-e930-485b-97f4-efbe7db8e98f_ContentBits">
    <vt:lpwstr>0</vt:lpwstr>
  </property>
  <property fmtid="{D5CDD505-2E9C-101B-9397-08002B2CF9AE}" pid="10" name="MediaServiceImageTags">
    <vt:lpwstr/>
  </property>
</Properties>
</file>