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11/DEFINITIVAS/"/>
    </mc:Choice>
  </mc:AlternateContent>
  <xr:revisionPtr revIDLastSave="7" documentId="8_{3E911674-51C3-4623-8C88-E9539F8F3479}" xr6:coauthVersionLast="47" xr6:coauthVersionMax="47" xr10:uidLastSave="{A9F12F7C-5CE3-4F35-9D8B-1189C2086411}"/>
  <bookViews>
    <workbookView xWindow="-108" yWindow="-108" windowWidth="23256" windowHeight="12576" xr2:uid="{00000000-000D-0000-FFFF-FFFF00000000}"/>
  </bookViews>
  <sheets>
    <sheet name="Ej Gastos" sheetId="1" r:id="rId1"/>
    <sheet name="Ej Ingresos" sheetId="2" r:id="rId2"/>
    <sheet name="Ej Reservas" sheetId="4" r:id="rId3"/>
    <sheet name="Ejecucion Reserva In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3" l="1"/>
  <c r="G40" i="3"/>
  <c r="P37" i="3"/>
  <c r="P36" i="3" s="1"/>
  <c r="P35" i="3" s="1"/>
  <c r="P38" i="3" s="1"/>
  <c r="P40" i="3" s="1"/>
  <c r="O37" i="3"/>
  <c r="I37" i="3"/>
  <c r="G37" i="3"/>
  <c r="F37" i="3"/>
  <c r="F36" i="3" s="1"/>
  <c r="F35" i="3" s="1"/>
  <c r="F38" i="3" s="1"/>
  <c r="F40" i="3" s="1"/>
  <c r="D37" i="3"/>
  <c r="C37" i="3"/>
  <c r="E37" i="3" s="1"/>
  <c r="Q36" i="3"/>
  <c r="O36" i="3"/>
  <c r="O35" i="3" s="1"/>
  <c r="O38" i="3" s="1"/>
  <c r="N36" i="3"/>
  <c r="M36" i="3"/>
  <c r="L36" i="3"/>
  <c r="K36" i="3"/>
  <c r="K35" i="3" s="1"/>
  <c r="K38" i="3" s="1"/>
  <c r="K40" i="3" s="1"/>
  <c r="J36" i="3"/>
  <c r="I36" i="3"/>
  <c r="H36" i="3"/>
  <c r="G36" i="3"/>
  <c r="G35" i="3" s="1"/>
  <c r="G38" i="3" s="1"/>
  <c r="D36" i="3"/>
  <c r="Q35" i="3"/>
  <c r="Q38" i="3" s="1"/>
  <c r="Q40" i="3" s="1"/>
  <c r="N35" i="3"/>
  <c r="N38" i="3" s="1"/>
  <c r="N40" i="3" s="1"/>
  <c r="M35" i="3"/>
  <c r="M38" i="3" s="1"/>
  <c r="M40" i="3" s="1"/>
  <c r="L35" i="3"/>
  <c r="L38" i="3" s="1"/>
  <c r="L40" i="3" s="1"/>
  <c r="J35" i="3"/>
  <c r="J38" i="3" s="1"/>
  <c r="J40" i="3" s="1"/>
  <c r="I35" i="3"/>
  <c r="I38" i="3" s="1"/>
  <c r="I40" i="3" s="1"/>
  <c r="H35" i="3"/>
  <c r="H38" i="3" s="1"/>
  <c r="H40" i="3" s="1"/>
  <c r="D35" i="3"/>
  <c r="D38" i="3" s="1"/>
  <c r="D40" i="3" s="1"/>
  <c r="N30" i="3"/>
  <c r="L30" i="3"/>
  <c r="L29" i="3" s="1"/>
  <c r="J30" i="3"/>
  <c r="G30" i="3"/>
  <c r="R30" i="3" s="1"/>
  <c r="D30" i="3"/>
  <c r="D29" i="3" s="1"/>
  <c r="C30" i="3"/>
  <c r="Q29" i="3"/>
  <c r="M29" i="3"/>
  <c r="M26" i="3" s="1"/>
  <c r="K29" i="3"/>
  <c r="J29" i="3"/>
  <c r="I29" i="3"/>
  <c r="H29" i="3"/>
  <c r="G29" i="3"/>
  <c r="F29" i="3"/>
  <c r="F26" i="3" s="1"/>
  <c r="F21" i="3" s="1"/>
  <c r="S28" i="3"/>
  <c r="R28" i="3"/>
  <c r="E28" i="3"/>
  <c r="Q27" i="3"/>
  <c r="P27" i="3"/>
  <c r="P26" i="3" s="1"/>
  <c r="O27" i="3"/>
  <c r="N27" i="3"/>
  <c r="M27" i="3"/>
  <c r="L27" i="3"/>
  <c r="L26" i="3" s="1"/>
  <c r="K27" i="3"/>
  <c r="J27" i="3"/>
  <c r="I27" i="3"/>
  <c r="I26" i="3" s="1"/>
  <c r="H27" i="3"/>
  <c r="H26" i="3" s="1"/>
  <c r="G27" i="3"/>
  <c r="F27" i="3"/>
  <c r="D27" i="3"/>
  <c r="D26" i="3" s="1"/>
  <c r="C27" i="3"/>
  <c r="Q26" i="3"/>
  <c r="O26" i="3"/>
  <c r="N26" i="3"/>
  <c r="K26" i="3"/>
  <c r="J26" i="3"/>
  <c r="J21" i="3" s="1"/>
  <c r="J31" i="3" s="1"/>
  <c r="J33" i="3" s="1"/>
  <c r="J41" i="3" s="1"/>
  <c r="G26" i="3"/>
  <c r="R25" i="3"/>
  <c r="S25" i="3" s="1"/>
  <c r="E25" i="3"/>
  <c r="R24" i="3"/>
  <c r="S24" i="3" s="1"/>
  <c r="E24" i="3"/>
  <c r="Q23" i="3"/>
  <c r="P23" i="3"/>
  <c r="P22" i="3" s="1"/>
  <c r="O23" i="3"/>
  <c r="N23" i="3"/>
  <c r="M23" i="3"/>
  <c r="M22" i="3" s="1"/>
  <c r="M21" i="3" s="1"/>
  <c r="M31" i="3" s="1"/>
  <c r="M33" i="3" s="1"/>
  <c r="M41" i="3" s="1"/>
  <c r="L23" i="3"/>
  <c r="L22" i="3" s="1"/>
  <c r="K23" i="3"/>
  <c r="J23" i="3"/>
  <c r="I23" i="3"/>
  <c r="H23" i="3"/>
  <c r="H22" i="3" s="1"/>
  <c r="G23" i="3"/>
  <c r="F23" i="3"/>
  <c r="E23" i="3"/>
  <c r="D23" i="3"/>
  <c r="D22" i="3" s="1"/>
  <c r="C23" i="3"/>
  <c r="Q22" i="3"/>
  <c r="Q21" i="3" s="1"/>
  <c r="Q31" i="3" s="1"/>
  <c r="Q33" i="3" s="1"/>
  <c r="Q41" i="3" s="1"/>
  <c r="O22" i="3"/>
  <c r="N22" i="3"/>
  <c r="K22" i="3"/>
  <c r="J22" i="3"/>
  <c r="I22" i="3"/>
  <c r="G22" i="3"/>
  <c r="F22" i="3"/>
  <c r="R22" i="3" s="1"/>
  <c r="S22" i="3" s="1"/>
  <c r="E22" i="3"/>
  <c r="C22" i="3"/>
  <c r="O21" i="3"/>
  <c r="O31" i="3" s="1"/>
  <c r="O33" i="3" s="1"/>
  <c r="O41" i="3" s="1"/>
  <c r="N21" i="3"/>
  <c r="N31" i="3" s="1"/>
  <c r="N33" i="3" s="1"/>
  <c r="N41" i="3" s="1"/>
  <c r="K21" i="3"/>
  <c r="K31" i="3" s="1"/>
  <c r="K33" i="3" s="1"/>
  <c r="G21" i="3"/>
  <c r="G31" i="3" s="1"/>
  <c r="G33" i="3" s="1"/>
  <c r="G41" i="3" s="1"/>
  <c r="F31" i="3" l="1"/>
  <c r="F33" i="3" s="1"/>
  <c r="K41" i="3"/>
  <c r="C36" i="3"/>
  <c r="D21" i="3"/>
  <c r="D31" i="3" s="1"/>
  <c r="D33" i="3" s="1"/>
  <c r="D41" i="3" s="1"/>
  <c r="H21" i="3"/>
  <c r="H31" i="3" s="1"/>
  <c r="H33" i="3" s="1"/>
  <c r="H41" i="3" s="1"/>
  <c r="L21" i="3"/>
  <c r="L31" i="3" s="1"/>
  <c r="L33" i="3" s="1"/>
  <c r="L41" i="3" s="1"/>
  <c r="P21" i="3"/>
  <c r="P31" i="3" s="1"/>
  <c r="P33" i="3" s="1"/>
  <c r="P41" i="3" s="1"/>
  <c r="E27" i="3"/>
  <c r="R37" i="3"/>
  <c r="I21" i="3"/>
  <c r="I31" i="3" s="1"/>
  <c r="I33" i="3" s="1"/>
  <c r="I41" i="3" s="1"/>
  <c r="R27" i="3"/>
  <c r="R26" i="3" s="1"/>
  <c r="R29" i="3"/>
  <c r="E30" i="3"/>
  <c r="S30" i="3" s="1"/>
  <c r="C29" i="3"/>
  <c r="R23" i="3"/>
  <c r="S23" i="3" s="1"/>
  <c r="C26" i="3" l="1"/>
  <c r="E29" i="3"/>
  <c r="S29" i="3" s="1"/>
  <c r="R36" i="3"/>
  <c r="S37" i="3"/>
  <c r="R21" i="3"/>
  <c r="R33" i="3"/>
  <c r="F41" i="3"/>
  <c r="C35" i="3"/>
  <c r="E36" i="3"/>
  <c r="R35" i="3" l="1"/>
  <c r="S36" i="3"/>
  <c r="C38" i="3"/>
  <c r="C40" i="3" s="1"/>
  <c r="E40" i="3" s="1"/>
  <c r="E35" i="3"/>
  <c r="E38" i="3" s="1"/>
  <c r="R31" i="3"/>
  <c r="C21" i="3"/>
  <c r="E26" i="3"/>
  <c r="S26" i="3" s="1"/>
  <c r="E21" i="3" l="1"/>
  <c r="C31" i="3"/>
  <c r="C33" i="3" s="1"/>
  <c r="C41" i="3" s="1"/>
  <c r="S35" i="3"/>
  <c r="R38" i="3"/>
  <c r="R40" i="3" l="1"/>
  <c r="S38" i="3"/>
  <c r="E31" i="3"/>
  <c r="S21" i="3"/>
  <c r="S40" i="3" l="1"/>
  <c r="R41" i="3"/>
  <c r="E33" i="3"/>
  <c r="S31" i="3"/>
  <c r="E41" i="3" l="1"/>
  <c r="S41" i="3" s="1"/>
  <c r="S33" i="3"/>
</calcChain>
</file>

<file path=xl/sharedStrings.xml><?xml version="1.0" encoding="utf-8"?>
<sst xmlns="http://schemas.openxmlformats.org/spreadsheetml/2006/main" count="1419" uniqueCount="737">
  <si>
    <t>ENTIDAD:     0228 UNIDAD ADMINISTRATIVA ESPECIAL DE SERVICIOS PÚBLICOS - UAESP</t>
  </si>
  <si>
    <t>MES:                           NOVIEMBRE</t>
  </si>
  <si>
    <t>UNIDAD EJECUTORA: UNIDAD EJECUTORA 01</t>
  </si>
  <si>
    <t>VIGENCIA FISCAL:   2024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</si>
  <si>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</si>
  <si>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</si>
  <si>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</si>
  <si>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</si>
  <si>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</si>
  <si>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</si>
  <si>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</si>
  <si>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</si>
  <si>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</si>
  <si>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</si>
  <si>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</si>
  <si>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</si>
  <si>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</si>
  <si>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</si>
  <si>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</si>
  <si>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</si>
  <si>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</si>
  <si>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</si>
  <si>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</si>
  <si>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</si>
  <si>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</si>
  <si>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</si>
  <si>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</si>
  <si>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</si>
  <si>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</si>
  <si>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</si>
  <si>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</si>
  <si>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</si>
  <si>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</si>
  <si>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</si>
  <si>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</si>
  <si>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</si>
  <si>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</si>
  <si>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</si>
  <si>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</si>
  <si>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</si>
  <si>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</si>
  <si>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</si>
  <si>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</si>
  <si>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</si>
  <si>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</si>
  <si>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</si>
  <si>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</si>
  <si>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</si>
  <si>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</si>
  <si>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</si>
  <si>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</si>
  <si>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</si>
  <si>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</si>
  <si>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</si>
  <si>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</si>
  <si>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</si>
  <si>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</si>
  <si>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</si>
  <si>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</si>
  <si>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</si>
  <si>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</si>
  <si>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</si>
  <si>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</si>
  <si>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</si>
  <si>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</si>
  <si>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</si>
  <si>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</si>
  <si>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</si>
  <si>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</si>
  <si>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</si>
  <si>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</si>
  <si>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</si>
  <si>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</si>
  <si>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</si>
  <si>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</si>
  <si>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</si>
  <si>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</si>
  <si>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</si>
  <si>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</si>
  <si>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</si>
  <si>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</si>
  <si>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</si>
  <si>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</si>
  <si>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</si>
  <si>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</si>
  <si>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</si>
  <si>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</si>
  <si>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</si>
  <si>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</si>
  <si>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</si>
  <si>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</si>
  <si>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</si>
  <si>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</si>
  <si>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</si>
  <si>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</si>
  <si>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</si>
  <si>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</si>
  <si>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</si>
  <si>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</si>
  <si>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</si>
  <si>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</si>
  <si>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</si>
  <si>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</si>
  <si>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</si>
  <si>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</si>
  <si>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</si>
  <si>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</si>
  <si>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</si>
  <si>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</si>
  <si>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</si>
  <si>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</si>
  <si>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</si>
  <si>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</si>
  <si>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</si>
  <si>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</si>
  <si>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</si>
  <si>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</si>
  <si>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</si>
  <si>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</si>
  <si>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</si>
  <si>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</si>
  <si>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</si>
  <si>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</si>
  <si>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</si>
  <si>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</si>
  <si>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</si>
  <si>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</si>
  <si>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</si>
  <si>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</si>
  <si>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</si>
  <si>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</si>
  <si>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</si>
  <si>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</si>
  <si>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</si>
  <si>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</si>
  <si>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</si>
  <si>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O211020300102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</si>
  <si>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</si>
  <si>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</si>
  <si>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</si>
  <si>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</si>
  <si>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</si>
  <si>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</si>
  <si>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</si>
  <si>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</si>
  <si>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</si>
  <si>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</si>
  <si>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</si>
  <si>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</si>
  <si>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</si>
  <si>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</si>
  <si>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</si>
  <si>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</si>
  <si>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</si>
  <si>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</si>
  <si>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</si>
  <si>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</si>
  <si>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</si>
  <si>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</si>
  <si>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</si>
  <si>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</si>
  <si>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</si>
  <si>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</si>
  <si>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</si>
  <si>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</si>
  <si>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</si>
  <si>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</si>
  <si>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</si>
  <si>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</si>
  <si>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</si>
  <si>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</si>
  <si>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</si>
  <si>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</si>
  <si>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</si>
  <si>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</si>
  <si>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</si>
  <si>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</si>
  <si>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</si>
  <si>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</si>
  <si>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</si>
  <si>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</si>
  <si>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</si>
  <si>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</si>
  <si>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</si>
  <si>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</si>
  <si>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</si>
  <si>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</si>
  <si>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</si>
  <si>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</si>
  <si>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</si>
  <si>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</si>
  <si>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</si>
  <si>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</si>
  <si>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</si>
  <si>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</si>
  <si>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</si>
  <si>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</si>
  <si>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</si>
  <si>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</si>
  <si>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</si>
  <si>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</si>
  <si>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</si>
  <si>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</si>
  <si>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</si>
  <si>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</si>
  <si>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</si>
  <si>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</si>
  <si>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</si>
  <si>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</si>
  <si>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</si>
  <si>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</si>
  <si>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</si>
  <si>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</si>
  <si>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</si>
  <si>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</si>
  <si>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</si>
  <si>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</si>
  <si>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</si>
  <si>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</si>
  <si>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</si>
  <si>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</si>
  <si>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</si>
  <si>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</si>
  <si>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O212020100307</t>
  </si>
  <si>
    <t>Vidrio y productos de vidrio y otros productos no metálicos n.c.p.</t>
  </si>
  <si>
    <t>O2120201003073722102</t>
  </si>
  <si>
    <t>Utensilios de loza para mesa y la cocina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</si>
  <si>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</si>
  <si>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</si>
  <si>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</si>
  <si>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</si>
  <si>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</si>
  <si>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</si>
  <si>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</si>
  <si>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</si>
  <si>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</si>
  <si>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</si>
  <si>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</si>
  <si>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</si>
  <si>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</si>
  <si>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</si>
  <si>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</si>
  <si>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</si>
  <si>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</si>
  <si>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</si>
  <si>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</si>
  <si>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</si>
  <si>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</si>
  <si>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</si>
  <si>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</si>
  <si>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</si>
  <si>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O2120201004044481616</t>
  </si>
  <si>
    <t>Cafetera eléctrica para uso doméstico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</si>
  <si>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</si>
  <si>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</si>
  <si>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</si>
  <si>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</si>
  <si>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</si>
  <si>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</si>
  <si>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</si>
  <si>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</si>
  <si>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</si>
  <si>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</si>
  <si>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</si>
  <si>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</si>
  <si>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</si>
  <si>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</si>
  <si>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</si>
  <si>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</si>
  <si>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</si>
  <si>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</si>
  <si>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</si>
  <si>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</si>
  <si>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</si>
  <si>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</si>
  <si>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</si>
  <si>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</si>
  <si>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</si>
  <si>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</si>
  <si>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</si>
  <si>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</si>
  <si>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</si>
  <si>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</si>
  <si>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</si>
  <si>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</si>
  <si>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</si>
  <si>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</si>
  <si>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</si>
  <si>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</si>
  <si>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</si>
  <si>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</si>
  <si>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</si>
  <si>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</si>
  <si>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</si>
  <si>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</si>
  <si>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</si>
  <si>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</si>
  <si>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</si>
  <si>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</si>
  <si>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</si>
  <si>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</si>
  <si>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</si>
  <si>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</si>
  <si>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</si>
  <si>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</si>
  <si>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</si>
  <si>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</si>
  <si>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</si>
  <si>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</si>
  <si>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</si>
  <si>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</si>
  <si>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</si>
  <si>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</si>
  <si>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</si>
  <si>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</si>
  <si>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</si>
  <si>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</si>
  <si>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</si>
  <si>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</si>
  <si>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</si>
  <si>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</si>
  <si>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</si>
  <si>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</si>
  <si>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</si>
  <si>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</si>
  <si>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</si>
  <si>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</si>
  <si>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</si>
  <si>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</si>
  <si>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</si>
  <si>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</si>
  <si>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</si>
  <si>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</si>
  <si>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</si>
  <si>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</si>
  <si>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</si>
  <si>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</si>
  <si>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</si>
  <si>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</si>
  <si>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</si>
  <si>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</si>
  <si>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</si>
  <si>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</si>
  <si>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</si>
  <si>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</si>
  <si>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</si>
  <si>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</si>
  <si>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</si>
  <si>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</si>
  <si>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</si>
  <si>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</si>
  <si>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</si>
  <si>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</si>
  <si>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</si>
  <si>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</si>
  <si>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</si>
  <si>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</si>
  <si>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</si>
  <si>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</si>
  <si>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</si>
  <si>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</si>
  <si>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</si>
  <si>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</si>
  <si>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</si>
  <si>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</si>
  <si>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</si>
  <si>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</si>
  <si>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</si>
  <si>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</si>
  <si>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</si>
  <si>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</si>
  <si>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O21202020080484392</t>
  </si>
  <si>
    <t>Servicios de software en línea (on-line)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</si>
  <si>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</si>
  <si>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</si>
  <si>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</si>
  <si>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</si>
  <si>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</si>
  <si>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</si>
  <si>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</si>
  <si>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</si>
  <si>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</si>
  <si>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</si>
  <si>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</si>
  <si>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</si>
  <si>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</si>
  <si>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</si>
  <si>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</si>
  <si>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</si>
  <si>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</si>
  <si>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</si>
  <si>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</si>
  <si>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</si>
  <si>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</si>
  <si>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</si>
  <si>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</si>
  <si>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</si>
  <si>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</si>
  <si>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</si>
  <si>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</si>
  <si>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</si>
  <si>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</si>
  <si>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</si>
  <si>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</si>
  <si>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</si>
  <si>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</si>
  <si>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</si>
  <si>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</si>
  <si>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</si>
  <si>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</si>
  <si>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</si>
  <si>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</si>
  <si>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</si>
  <si>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</si>
  <si>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</si>
  <si>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</si>
  <si>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</si>
  <si>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</si>
  <si>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</si>
  <si>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</si>
  <si>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</si>
  <si>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</si>
  <si>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</si>
  <si>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</si>
  <si>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</si>
  <si>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</si>
  <si>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</si>
  <si>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O2120202010</t>
  </si>
  <si>
    <t>Viáticos de los funcionarios en comisión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</si>
  <si>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</si>
  <si>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</si>
  <si>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</si>
  <si>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</si>
  <si>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</si>
  <si>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</si>
  <si>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</si>
  <si>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</si>
  <si>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</si>
  <si>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</si>
  <si>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</si>
  <si>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</si>
  <si>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</si>
  <si>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</si>
  <si>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</si>
  <si>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</si>
  <si>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</si>
  <si>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</si>
  <si>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</si>
  <si>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</si>
  <si>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</si>
  <si>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</si>
  <si>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</si>
  <si>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</si>
  <si>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</si>
  <si>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</si>
  <si>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</si>
  <si>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</si>
  <si>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</si>
  <si>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</si>
  <si>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</si>
  <si>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</si>
  <si>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</si>
  <si>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</si>
  <si>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</si>
  <si>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</si>
  <si>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</si>
  <si>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</si>
  <si>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</si>
  <si>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</si>
  <si>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</si>
  <si>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</si>
  <si>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</si>
  <si>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</si>
  <si>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</si>
  <si>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</si>
  <si>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</si>
  <si>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</si>
  <si>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</si>
  <si>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</si>
  <si>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</si>
  <si>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</si>
  <si>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</si>
  <si>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</si>
  <si>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</si>
  <si>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</si>
  <si>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</si>
  <si>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</si>
  <si>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</si>
  <si>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</si>
  <si>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</si>
  <si>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</si>
  <si>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</si>
  <si>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</si>
  <si>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</si>
  <si>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</si>
  <si>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</si>
  <si>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</si>
  <si>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</si>
  <si>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</si>
  <si>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</si>
  <si>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</si>
  <si>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</si>
  <si>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</si>
  <si>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</si>
  <si>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</si>
  <si>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DOLLY ARIAS CASAS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</si>
  <si>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</si>
  <si>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</si>
  <si>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</si>
  <si>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</si>
  <si>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</si>
  <si>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NOVIEMBRE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</si>
  <si>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</si>
  <si>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</si>
  <si>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</si>
  <si>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</si>
  <si>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</si>
  <si>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</si>
  <si>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</si>
  <si>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</si>
  <si>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</si>
  <si>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</si>
  <si>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</si>
  <si>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</si>
  <si>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</si>
  <si>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</si>
  <si>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</si>
  <si>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</si>
  <si>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</si>
  <si>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</si>
  <si>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</si>
  <si>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</si>
  <si>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</si>
  <si>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</si>
  <si>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</si>
  <si>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</si>
  <si>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</si>
  <si>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</si>
  <si>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</si>
  <si>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</si>
  <si>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</si>
  <si>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</si>
  <si>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</si>
  <si>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</si>
  <si>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</si>
  <si>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</si>
  <si>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</si>
  <si>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</si>
  <si>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</si>
  <si>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</si>
  <si>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</si>
  <si>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</si>
  <si>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</si>
  <si>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</si>
  <si>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</si>
  <si>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</si>
  <si>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</si>
  <si>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</si>
  <si>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</si>
  <si>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</si>
  <si>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</si>
  <si>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</si>
  <si>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</si>
  <si>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</si>
  <si>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</si>
  <si>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</si>
  <si>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</si>
  <si>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</si>
  <si>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</si>
  <si>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</si>
  <si>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</si>
  <si>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</si>
  <si>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</si>
  <si>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</si>
  <si>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</si>
  <si>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</si>
  <si>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</si>
  <si>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</si>
  <si>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</si>
  <si>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</si>
  <si>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</si>
  <si>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</si>
  <si>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</si>
  <si>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</si>
  <si>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</si>
  <si>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</si>
  <si>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</si>
  <si>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</si>
  <si>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</si>
  <si>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</si>
  <si>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</si>
  <si>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</si>
  <si>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</si>
  <si>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</si>
  <si>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</si>
  <si>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</si>
  <si>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</si>
  <si>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</si>
  <si>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</si>
  <si>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</si>
  <si>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</si>
  <si>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</si>
  <si>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</si>
  <si>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</si>
  <si>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</si>
  <si>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</si>
  <si>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</si>
  <si>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</si>
  <si>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</si>
  <si>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</si>
  <si>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</si>
  <si>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</si>
  <si>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</si>
  <si>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</si>
  <si>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</si>
  <si>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</si>
  <si>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</si>
  <si>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</si>
  <si>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</si>
  <si>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</si>
  <si>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</si>
  <si>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</si>
  <si>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</si>
  <si>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</si>
  <si>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</si>
  <si>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</si>
  <si>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</si>
  <si>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</si>
  <si>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</si>
  <si>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</si>
  <si>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</si>
  <si>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</si>
  <si>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</si>
  <si>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</si>
  <si>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</si>
  <si>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</si>
  <si>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</si>
  <si>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</si>
  <si>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</si>
  <si>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</si>
  <si>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</si>
  <si>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</si>
  <si>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</si>
  <si>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</si>
  <si>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</si>
  <si>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</si>
  <si>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</si>
  <si>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</si>
  <si>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</si>
  <si>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</si>
  <si>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</si>
  <si>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</si>
  <si>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</si>
  <si>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</si>
  <si>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</si>
  <si>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</si>
  <si>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</si>
  <si>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</si>
  <si>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</si>
  <si>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</si>
  <si>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</si>
  <si>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</si>
  <si>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</si>
  <si>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</si>
  <si>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</si>
  <si>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</si>
  <si>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</si>
  <si>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</si>
  <si>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</si>
  <si>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</si>
  <si>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</si>
  <si>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</si>
  <si>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</si>
  <si>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</si>
  <si>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</si>
  <si>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</si>
  <si>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</si>
  <si>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</si>
  <si>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</si>
  <si>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</si>
  <si>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</si>
  <si>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</si>
  <si>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</si>
  <si>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</si>
  <si>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</si>
  <si>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</si>
  <si>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</si>
  <si>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</si>
  <si>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</si>
  <si>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O232020200885250</t>
  </si>
  <si>
    <t>O232020200991191</t>
  </si>
  <si>
    <t>O232020200997310</t>
  </si>
  <si>
    <t>Servicios de mantenimiento de cementerios y servicios de cremación</t>
  </si>
  <si>
    <t>O2320201002072719005</t>
  </si>
  <si>
    <t>O2320201002082824401</t>
  </si>
  <si>
    <t>O2320201002092951001</t>
  </si>
  <si>
    <t>O2320201003043413999</t>
  </si>
  <si>
    <t>O2320201003063699046</t>
  </si>
  <si>
    <t>O2320201003083899918</t>
  </si>
  <si>
    <t>Guantes industriales</t>
  </si>
  <si>
    <t>O2320201003083899997</t>
  </si>
  <si>
    <t>O2320202005030253290</t>
  </si>
  <si>
    <t>Otras obras de ingeniería civil</t>
  </si>
  <si>
    <t>O232020200664119</t>
  </si>
  <si>
    <t>O232020200772112</t>
  </si>
  <si>
    <t>O232020200883326</t>
  </si>
  <si>
    <t>Servicios de ingeniería en proyectos de gestión de residuos (peligrosos y no peligrosos)</t>
  </si>
  <si>
    <t>O232020200885330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</si>
  <si>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</si>
  <si>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</si>
  <si>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</si>
  <si>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</si>
  <si>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</si>
  <si>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</si>
  <si>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</si>
  <si>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</si>
  <si>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</si>
  <si>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</si>
  <si>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</si>
  <si>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O23201010030503</t>
  </si>
  <si>
    <t>Radiorreceptores y receptores de televisión; aparatos para la grabación y reproducción de sonido y video; micrófonos, altavoces, amplificadores, etc.</t>
  </si>
  <si>
    <t>O2320201003053529901</t>
  </si>
  <si>
    <t>O2320201003083899998</t>
  </si>
  <si>
    <t>O2320202005040254290</t>
  </si>
  <si>
    <t>Servicios generales de construcción de otras obras de ingeniería civil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</si>
  <si>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</si>
  <si>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</si>
  <si>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</si>
  <si>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</si>
  <si>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</si>
  <si>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</si>
  <si>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</si>
  <si>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</si>
  <si>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O232020200885310</t>
  </si>
  <si>
    <t>O232020200887130</t>
  </si>
  <si>
    <t>Servicios de mantenimiento y reparación de computadores y equipos periféricos</t>
  </si>
  <si>
    <t>O232020200996990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</si>
</sst>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#,##0_ ;\-#,##0\ "/>
    <numFmt numFmtId="169" formatCode="_(* #,##0.0_);_(* \(#,##0.0\);_(* &quot;-&quot;??_);_(@_)"/>
    <numFmt numFmtId="170" formatCode="_(* #,##0_);_(* \(#,##0\);_(* &quot;-&quot;??_);_(@_)"/>
    <numFmt numFmtId="171" formatCode="#,##0.00_ ;\-#,##0.00\ "/>
  </numFmts>
  <fonts count="31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0" fillId="0" borderId="0"/>
  </cellStyleXfs>
  <cellXfs count="132">
    <xf numFmtId="0" fontId="0" fillId="0" borderId="0" xfId="0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165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/>
    </xf>
    <xf numFmtId="49" fontId="16" fillId="2" borderId="11" xfId="0" applyNumberFormat="1" applyFont="1" applyFill="1" applyBorder="1" applyAlignment="1">
      <alignment horizontal="left"/>
    </xf>
    <xf numFmtId="49" fontId="16" fillId="2" borderId="9" xfId="0" applyNumberFormat="1" applyFont="1" applyFill="1" applyBorder="1" applyAlignment="1">
      <alignment horizontal="left"/>
    </xf>
    <xf numFmtId="49" fontId="16" fillId="2" borderId="6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3" fontId="17" fillId="3" borderId="7" xfId="0" applyNumberFormat="1" applyFont="1" applyFill="1" applyBorder="1" applyAlignment="1">
      <alignment horizontal="right" vertical="center" wrapText="1"/>
    </xf>
    <xf numFmtId="164" fontId="17" fillId="3" borderId="7" xfId="0" applyNumberFormat="1" applyFont="1" applyFill="1" applyBorder="1" applyAlignment="1">
      <alignment horizontal="right" vertical="center" wrapText="1"/>
    </xf>
    <xf numFmtId="49" fontId="17" fillId="2" borderId="7" xfId="0" applyNumberFormat="1" applyFont="1" applyFill="1" applyBorder="1" applyAlignment="1">
      <alignment horizontal="left" vertical="center"/>
    </xf>
    <xf numFmtId="3" fontId="17" fillId="2" borderId="7" xfId="0" applyNumberFormat="1" applyFont="1" applyFill="1" applyBorder="1" applyAlignment="1">
      <alignment horizontal="right" vertical="center" wrapText="1"/>
    </xf>
    <xf numFmtId="164" fontId="17" fillId="2" borderId="7" xfId="0" applyNumberFormat="1" applyFont="1" applyFill="1" applyBorder="1" applyAlignment="1">
      <alignment horizontal="right" vertical="center" wrapText="1"/>
    </xf>
    <xf numFmtId="49" fontId="19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right" vertical="center" wrapText="1"/>
    </xf>
    <xf numFmtId="164" fontId="17" fillId="2" borderId="6" xfId="0" applyNumberFormat="1" applyFont="1" applyFill="1" applyBorder="1" applyAlignment="1">
      <alignment horizontal="right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left" vertical="center"/>
    </xf>
    <xf numFmtId="3" fontId="17" fillId="3" borderId="7" xfId="0" applyNumberFormat="1" applyFont="1" applyFill="1" applyBorder="1" applyAlignment="1">
      <alignment horizontal="right" vertical="center"/>
    </xf>
    <xf numFmtId="3" fontId="18" fillId="2" borderId="7" xfId="0" applyNumberFormat="1" applyFont="1" applyFill="1" applyBorder="1" applyAlignment="1">
      <alignment horizontal="right" vertical="center"/>
    </xf>
    <xf numFmtId="164" fontId="17" fillId="3" borderId="7" xfId="0" applyNumberFormat="1" applyFont="1" applyFill="1" applyBorder="1" applyAlignment="1">
      <alignment horizontal="right" vertical="center"/>
    </xf>
    <xf numFmtId="3" fontId="17" fillId="3" borderId="7" xfId="0" applyNumberFormat="1" applyFont="1" applyFill="1" applyBorder="1" applyAlignment="1">
      <alignment horizontal="right" vertical="center"/>
    </xf>
    <xf numFmtId="3" fontId="17" fillId="2" borderId="7" xfId="0" applyNumberFormat="1" applyFont="1" applyFill="1" applyBorder="1" applyAlignment="1">
      <alignment horizontal="right" vertical="center"/>
    </xf>
    <xf numFmtId="164" fontId="17" fillId="2" borderId="7" xfId="0" applyNumberFormat="1" applyFont="1" applyFill="1" applyBorder="1" applyAlignment="1">
      <alignment horizontal="right" vertical="center"/>
    </xf>
    <xf numFmtId="3" fontId="17" fillId="2" borderId="7" xfId="0" applyNumberFormat="1" applyFont="1" applyFill="1" applyBorder="1" applyAlignment="1">
      <alignment horizontal="right" vertical="center"/>
    </xf>
    <xf numFmtId="49" fontId="19" fillId="2" borderId="6" xfId="0" applyNumberFormat="1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3" fontId="20" fillId="2" borderId="6" xfId="0" applyNumberFormat="1" applyFont="1" applyFill="1" applyBorder="1" applyAlignment="1">
      <alignment horizontal="right" vertical="center"/>
    </xf>
    <xf numFmtId="49" fontId="19" fillId="3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right" vertical="center" wrapText="1"/>
    </xf>
    <xf numFmtId="164" fontId="16" fillId="2" borderId="6" xfId="0" applyNumberFormat="1" applyFont="1" applyFill="1" applyBorder="1" applyAlignment="1">
      <alignment horizontal="right" vertical="center" wrapText="1"/>
    </xf>
    <xf numFmtId="49" fontId="21" fillId="2" borderId="1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center"/>
    </xf>
    <xf numFmtId="49" fontId="22" fillId="2" borderId="0" xfId="0" applyNumberFormat="1" applyFont="1" applyFill="1" applyAlignment="1">
      <alignment horizontal="center"/>
    </xf>
    <xf numFmtId="0" fontId="23" fillId="0" borderId="0" xfId="1" applyFont="1"/>
    <xf numFmtId="0" fontId="1" fillId="0" borderId="0" xfId="1"/>
    <xf numFmtId="0" fontId="13" fillId="0" borderId="0" xfId="1" applyFont="1"/>
    <xf numFmtId="3" fontId="13" fillId="0" borderId="0" xfId="1" applyNumberFormat="1" applyFont="1"/>
    <xf numFmtId="4" fontId="13" fillId="0" borderId="0" xfId="1" applyNumberFormat="1" applyFont="1"/>
    <xf numFmtId="3" fontId="1" fillId="0" borderId="0" xfId="1" applyNumberFormat="1"/>
    <xf numFmtId="49" fontId="12" fillId="0" borderId="0" xfId="1" applyNumberFormat="1" applyFont="1"/>
    <xf numFmtId="0" fontId="23" fillId="0" borderId="0" xfId="1" quotePrefix="1" applyFont="1" applyAlignment="1">
      <alignment horizontal="left"/>
    </xf>
    <xf numFmtId="49" fontId="1" fillId="0" borderId="0" xfId="1" applyNumberFormat="1"/>
    <xf numFmtId="0" fontId="12" fillId="4" borderId="12" xfId="1" applyFont="1" applyFill="1" applyBorder="1" applyAlignment="1">
      <alignment vertical="center"/>
    </xf>
    <xf numFmtId="0" fontId="12" fillId="4" borderId="13" xfId="1" applyFont="1" applyFill="1" applyBorder="1" applyAlignment="1">
      <alignment vertical="center"/>
    </xf>
    <xf numFmtId="0" fontId="24" fillId="4" borderId="13" xfId="1" applyFont="1" applyFill="1" applyBorder="1" applyAlignment="1">
      <alignment horizontal="center" vertical="center" wrapText="1"/>
    </xf>
    <xf numFmtId="3" fontId="24" fillId="4" borderId="13" xfId="1" applyNumberFormat="1" applyFont="1" applyFill="1" applyBorder="1" applyAlignment="1">
      <alignment horizontal="center" vertical="center" wrapText="1"/>
    </xf>
    <xf numFmtId="3" fontId="24" fillId="4" borderId="13" xfId="1" quotePrefix="1" applyNumberFormat="1" applyFont="1" applyFill="1" applyBorder="1" applyAlignment="1">
      <alignment horizontal="center" vertical="center" wrapText="1"/>
    </xf>
    <xf numFmtId="4" fontId="24" fillId="4" borderId="14" xfId="1" applyNumberFormat="1" applyFont="1" applyFill="1" applyBorder="1" applyAlignment="1">
      <alignment horizontal="center" vertical="center" wrapText="1"/>
    </xf>
    <xf numFmtId="0" fontId="12" fillId="0" borderId="0" xfId="1" applyFont="1"/>
    <xf numFmtId="49" fontId="1" fillId="5" borderId="0" xfId="1" applyNumberFormat="1" applyFill="1"/>
    <xf numFmtId="0" fontId="1" fillId="5" borderId="0" xfId="1" applyFill="1"/>
    <xf numFmtId="49" fontId="12" fillId="6" borderId="15" xfId="1" applyNumberFormat="1" applyFont="1" applyFill="1" applyBorder="1"/>
    <xf numFmtId="0" fontId="12" fillId="6" borderId="15" xfId="1" applyFont="1" applyFill="1" applyBorder="1"/>
    <xf numFmtId="167" fontId="24" fillId="6" borderId="15" xfId="1" applyNumberFormat="1" applyFont="1" applyFill="1" applyBorder="1"/>
    <xf numFmtId="3" fontId="24" fillId="6" borderId="15" xfId="1" applyNumberFormat="1" applyFont="1" applyFill="1" applyBorder="1"/>
    <xf numFmtId="168" fontId="24" fillId="6" borderId="15" xfId="1" applyNumberFormat="1" applyFont="1" applyFill="1" applyBorder="1"/>
    <xf numFmtId="3" fontId="24" fillId="6" borderId="15" xfId="2" applyNumberFormat="1" applyFont="1" applyFill="1" applyBorder="1"/>
    <xf numFmtId="4" fontId="24" fillId="6" borderId="15" xfId="3" applyNumberFormat="1" applyFont="1" applyFill="1" applyBorder="1"/>
    <xf numFmtId="0" fontId="24" fillId="0" borderId="0" xfId="1" applyFont="1"/>
    <xf numFmtId="49" fontId="1" fillId="6" borderId="15" xfId="1" applyNumberFormat="1" applyFill="1" applyBorder="1"/>
    <xf numFmtId="0" fontId="1" fillId="6" borderId="15" xfId="1" applyFill="1" applyBorder="1"/>
    <xf numFmtId="167" fontId="13" fillId="6" borderId="15" xfId="1" applyNumberFormat="1" applyFont="1" applyFill="1" applyBorder="1"/>
    <xf numFmtId="3" fontId="13" fillId="6" borderId="15" xfId="1" applyNumberFormat="1" applyFont="1" applyFill="1" applyBorder="1"/>
    <xf numFmtId="168" fontId="13" fillId="6" borderId="15" xfId="1" applyNumberFormat="1" applyFont="1" applyFill="1" applyBorder="1"/>
    <xf numFmtId="3" fontId="13" fillId="6" borderId="15" xfId="2" applyNumberFormat="1" applyFont="1" applyFill="1" applyBorder="1"/>
    <xf numFmtId="4" fontId="13" fillId="6" borderId="15" xfId="3" applyNumberFormat="1" applyFont="1" applyFill="1" applyBorder="1"/>
    <xf numFmtId="49" fontId="26" fillId="6" borderId="15" xfId="1" applyNumberFormat="1" applyFont="1" applyFill="1" applyBorder="1"/>
    <xf numFmtId="0" fontId="26" fillId="6" borderId="15" xfId="1" applyFont="1" applyFill="1" applyBorder="1"/>
    <xf numFmtId="169" fontId="27" fillId="6" borderId="15" xfId="1" applyNumberFormat="1" applyFont="1" applyFill="1" applyBorder="1"/>
    <xf numFmtId="3" fontId="27" fillId="6" borderId="15" xfId="1" applyNumberFormat="1" applyFont="1" applyFill="1" applyBorder="1"/>
    <xf numFmtId="3" fontId="27" fillId="6" borderId="15" xfId="2" applyNumberFormat="1" applyFont="1" applyFill="1" applyBorder="1"/>
    <xf numFmtId="0" fontId="27" fillId="6" borderId="15" xfId="1" applyFont="1" applyFill="1" applyBorder="1"/>
    <xf numFmtId="0" fontId="12" fillId="6" borderId="15" xfId="1" applyFont="1" applyFill="1" applyBorder="1" applyAlignment="1">
      <alignment vertical="center"/>
    </xf>
    <xf numFmtId="169" fontId="24" fillId="6" borderId="15" xfId="1" applyNumberFormat="1" applyFont="1" applyFill="1" applyBorder="1"/>
    <xf numFmtId="0" fontId="24" fillId="6" borderId="15" xfId="1" applyFont="1" applyFill="1" applyBorder="1"/>
    <xf numFmtId="4" fontId="24" fillId="6" borderId="15" xfId="1" applyNumberFormat="1" applyFont="1" applyFill="1" applyBorder="1"/>
    <xf numFmtId="169" fontId="13" fillId="6" borderId="15" xfId="1" applyNumberFormat="1" applyFont="1" applyFill="1" applyBorder="1"/>
    <xf numFmtId="4" fontId="13" fillId="6" borderId="15" xfId="1" applyNumberFormat="1" applyFont="1" applyFill="1" applyBorder="1"/>
    <xf numFmtId="0" fontId="28" fillId="6" borderId="15" xfId="1" applyFont="1" applyFill="1" applyBorder="1"/>
    <xf numFmtId="170" fontId="27" fillId="6" borderId="15" xfId="1" applyNumberFormat="1" applyFont="1" applyFill="1" applyBorder="1"/>
    <xf numFmtId="4" fontId="27" fillId="6" borderId="15" xfId="3" applyNumberFormat="1" applyFont="1" applyFill="1" applyBorder="1"/>
    <xf numFmtId="170" fontId="29" fillId="6" borderId="15" xfId="1" applyNumberFormat="1" applyFont="1" applyFill="1" applyBorder="1"/>
    <xf numFmtId="4" fontId="24" fillId="0" borderId="0" xfId="1" applyNumberFormat="1" applyFont="1"/>
    <xf numFmtId="0" fontId="13" fillId="6" borderId="15" xfId="1" applyFont="1" applyFill="1" applyBorder="1"/>
    <xf numFmtId="171" fontId="13" fillId="0" borderId="0" xfId="4" applyNumberFormat="1" applyFont="1"/>
    <xf numFmtId="0" fontId="23" fillId="0" borderId="0" xfId="1" quotePrefix="1" applyFont="1" applyAlignment="1">
      <alignment horizontal="center" wrapText="1"/>
    </xf>
    <xf numFmtId="0" fontId="23" fillId="0" borderId="0" xfId="1" quotePrefix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7" fillId="7" borderId="15" xfId="5" applyFont="1" applyFill="1" applyBorder="1"/>
    <xf numFmtId="0" fontId="27" fillId="0" borderId="0" xfId="5" applyFont="1"/>
    <xf numFmtId="3" fontId="27" fillId="0" borderId="0" xfId="5" applyNumberFormat="1" applyFont="1" applyAlignment="1">
      <alignment horizontal="right"/>
    </xf>
    <xf numFmtId="4" fontId="27" fillId="0" borderId="0" xfId="5" applyNumberFormat="1" applyFont="1" applyAlignment="1">
      <alignment horizontal="right"/>
    </xf>
  </cellXfs>
  <cellStyles count="6">
    <cellStyle name="Millares [0] 2" xfId="4" xr:uid="{660C3BCF-6B97-495E-B5EB-D11E2A372427}"/>
    <cellStyle name="Millares 2" xfId="2" xr:uid="{64FA9461-2456-4A24-88AA-68DAC5E2114F}"/>
    <cellStyle name="Normal" xfId="0" builtinId="0"/>
    <cellStyle name="Normal 2" xfId="1" xr:uid="{0C01A5E3-09C9-4924-A861-20D252699A3F}"/>
    <cellStyle name="Normal 3" xfId="5" xr:uid="{A4F58485-473D-40BB-83F4-14BF888FC0A8}"/>
    <cellStyle name="Porcentaje 2" xfId="3" xr:uid="{E73C4ABE-F196-4B9B-A995-CEB20E149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3"/>
  <sheetViews>
    <sheetView tabSelected="1" workbookViewId="0">
      <selection activeCell="B17" sqref="B17"/>
    </sheetView>
  </sheetViews>
  <sheetFormatPr baseColWidth="10" defaultRowHeight="13.2" x14ac:dyDescent="0.25"/>
  <cols>
    <col min="1" max="1" width="19.33203125" style="31" customWidth="1"/>
    <col min="2" max="2" width="31.21875" style="31" customWidth="1"/>
    <col min="3" max="6" width="13" style="31" customWidth="1"/>
    <col min="7" max="7" width="13.5546875" style="31" customWidth="1"/>
    <col min="8" max="9" width="13" style="31" customWidth="1"/>
    <col min="10" max="10" width="12.6640625" style="31" customWidth="1"/>
    <col min="11" max="11" width="7.44140625" style="31" customWidth="1"/>
    <col min="12" max="13" width="13" style="31" customWidth="1"/>
    <col min="14" max="14" width="7.44140625" style="31" customWidth="1"/>
    <col min="15" max="16384" width="11.5546875" style="31"/>
  </cols>
  <sheetData>
    <row r="1" spans="1:14" s="3" customFormat="1" ht="12.3" customHeight="1" x14ac:dyDescent="0.2">
      <c r="A1" s="1"/>
      <c r="B1" s="2" t="s">
        <v>507</v>
      </c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2.3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M2" s="4">
        <v>45632.835997175898</v>
      </c>
    </row>
    <row r="3" spans="1:14" s="3" customFormat="1" ht="1.0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s="3" customFormat="1" ht="10.050000000000001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M4" s="5">
        <v>45632.835997175898</v>
      </c>
    </row>
    <row r="5" spans="1:14" s="3" customFormat="1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s="3" customFormat="1" ht="9.6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s="3" customFormat="1" ht="5.85" customHeight="1" x14ac:dyDescent="0.2">
      <c r="A7" s="6"/>
    </row>
    <row r="8" spans="1:14" s="3" customFormat="1" ht="17.55" customHeight="1" x14ac:dyDescent="0.2">
      <c r="A8" s="7" t="s">
        <v>0</v>
      </c>
      <c r="B8" s="7"/>
      <c r="C8" s="7"/>
      <c r="D8" s="7"/>
      <c r="E8" s="7"/>
      <c r="F8" s="8"/>
      <c r="G8" s="9"/>
      <c r="H8" s="9"/>
      <c r="I8" s="10" t="s">
        <v>1</v>
      </c>
      <c r="J8" s="10"/>
      <c r="K8" s="9"/>
      <c r="L8" s="9"/>
      <c r="M8" s="9"/>
      <c r="N8" s="11"/>
    </row>
    <row r="9" spans="1:14" s="3" customFormat="1" ht="17.55" customHeight="1" x14ac:dyDescent="0.2">
      <c r="A9" s="12" t="s">
        <v>2</v>
      </c>
      <c r="B9" s="12"/>
      <c r="C9" s="12"/>
      <c r="D9" s="12"/>
      <c r="E9" s="12"/>
      <c r="F9" s="13"/>
      <c r="G9" s="14"/>
      <c r="H9" s="14"/>
      <c r="I9" s="15" t="s">
        <v>3</v>
      </c>
      <c r="J9" s="15"/>
      <c r="K9" s="14"/>
      <c r="L9" s="14"/>
      <c r="M9" s="14"/>
      <c r="N9" s="16"/>
    </row>
    <row r="10" spans="1:14" s="3" customFormat="1" ht="21.3" customHeight="1" x14ac:dyDescent="0.2">
      <c r="A10" s="17" t="s">
        <v>4</v>
      </c>
      <c r="B10" s="17"/>
      <c r="C10" s="17" t="s">
        <v>5</v>
      </c>
      <c r="D10" s="17"/>
      <c r="E10" s="17"/>
      <c r="F10" s="17"/>
      <c r="G10" s="17"/>
      <c r="H10" s="17"/>
      <c r="I10" s="17" t="s">
        <v>6</v>
      </c>
      <c r="J10" s="17"/>
      <c r="K10" s="18" t="s">
        <v>7</v>
      </c>
      <c r="L10" s="17" t="s">
        <v>8</v>
      </c>
      <c r="M10" s="17"/>
      <c r="N10" s="18" t="s">
        <v>9</v>
      </c>
    </row>
    <row r="11" spans="1:14" s="3" customFormat="1" ht="20.25" customHeight="1" x14ac:dyDescent="0.2">
      <c r="A11" s="18" t="s">
        <v>10</v>
      </c>
      <c r="B11" s="18" t="s">
        <v>11</v>
      </c>
      <c r="C11" s="18" t="s">
        <v>12</v>
      </c>
      <c r="D11" s="17" t="s">
        <v>13</v>
      </c>
      <c r="E11" s="17"/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8"/>
      <c r="L11" s="18" t="s">
        <v>19</v>
      </c>
      <c r="M11" s="18" t="s">
        <v>20</v>
      </c>
      <c r="N11" s="18"/>
    </row>
    <row r="12" spans="1:14" s="3" customFormat="1" ht="21.3" customHeight="1" x14ac:dyDescent="0.2">
      <c r="A12" s="18"/>
      <c r="B12" s="18"/>
      <c r="C12" s="18"/>
      <c r="D12" s="19" t="s">
        <v>21</v>
      </c>
      <c r="E12" s="19" t="s">
        <v>22</v>
      </c>
      <c r="F12" s="18"/>
      <c r="G12" s="18"/>
      <c r="H12" s="18"/>
      <c r="I12" s="18"/>
      <c r="J12" s="18"/>
      <c r="K12" s="18"/>
      <c r="L12" s="18"/>
      <c r="M12" s="18"/>
      <c r="N12" s="18"/>
    </row>
    <row r="13" spans="1:14" s="3" customFormat="1" ht="17.100000000000001" customHeight="1" x14ac:dyDescent="0.2">
      <c r="A13" s="20" t="s">
        <v>23</v>
      </c>
      <c r="B13" s="21" t="s">
        <v>24</v>
      </c>
      <c r="C13" s="22">
        <v>559431523000</v>
      </c>
      <c r="D13" s="22">
        <v>0</v>
      </c>
      <c r="E13" s="22">
        <v>-13318259854</v>
      </c>
      <c r="F13" s="22">
        <v>546113263146</v>
      </c>
      <c r="G13" s="22">
        <v>0</v>
      </c>
      <c r="H13" s="22">
        <v>546113263146</v>
      </c>
      <c r="I13" s="22">
        <v>11290970973</v>
      </c>
      <c r="J13" s="22">
        <v>434332839146</v>
      </c>
      <c r="K13" s="23">
        <v>0.79531640862178399</v>
      </c>
      <c r="L13" s="22">
        <v>34252323842</v>
      </c>
      <c r="M13" s="22">
        <v>279292459172</v>
      </c>
      <c r="N13" s="23">
        <v>0.51141856098326099</v>
      </c>
    </row>
    <row r="14" spans="1:14" s="3" customFormat="1" ht="17.100000000000001" customHeight="1" x14ac:dyDescent="0.2">
      <c r="A14" s="20" t="s">
        <v>25</v>
      </c>
      <c r="B14" s="21" t="s">
        <v>26</v>
      </c>
      <c r="C14" s="22">
        <v>350159000000</v>
      </c>
      <c r="D14" s="22">
        <v>0</v>
      </c>
      <c r="E14" s="22">
        <v>-10000000000</v>
      </c>
      <c r="F14" s="22">
        <v>340159000000</v>
      </c>
      <c r="G14" s="22">
        <v>0</v>
      </c>
      <c r="H14" s="22">
        <v>340159000000</v>
      </c>
      <c r="I14" s="22">
        <v>1696788374</v>
      </c>
      <c r="J14" s="22">
        <v>331506169464</v>
      </c>
      <c r="K14" s="23">
        <v>0.97456239424504398</v>
      </c>
      <c r="L14" s="22">
        <v>24541010979</v>
      </c>
      <c r="M14" s="22">
        <v>228950415304</v>
      </c>
      <c r="N14" s="23">
        <v>0.67306881577144795</v>
      </c>
    </row>
    <row r="15" spans="1:14" s="3" customFormat="1" ht="17.100000000000001" customHeight="1" x14ac:dyDescent="0.2">
      <c r="A15" s="20" t="s">
        <v>27</v>
      </c>
      <c r="B15" s="21" t="s">
        <v>28</v>
      </c>
      <c r="C15" s="22">
        <v>23759963000</v>
      </c>
      <c r="D15" s="22">
        <v>5000000000</v>
      </c>
      <c r="E15" s="22">
        <v>0</v>
      </c>
      <c r="F15" s="22">
        <v>23759963000</v>
      </c>
      <c r="G15" s="22">
        <v>0</v>
      </c>
      <c r="H15" s="22">
        <v>23759963000</v>
      </c>
      <c r="I15" s="22">
        <v>1612900906</v>
      </c>
      <c r="J15" s="22">
        <v>18441659869</v>
      </c>
      <c r="K15" s="23">
        <v>0.776165344575663</v>
      </c>
      <c r="L15" s="22">
        <v>1608549375</v>
      </c>
      <c r="M15" s="22">
        <v>18337317270</v>
      </c>
      <c r="N15" s="23">
        <v>0.77177381421006397</v>
      </c>
    </row>
    <row r="16" spans="1:14" s="3" customFormat="1" ht="17.100000000000001" customHeight="1" x14ac:dyDescent="0.2">
      <c r="A16" s="20" t="s">
        <v>29</v>
      </c>
      <c r="B16" s="21" t="s">
        <v>30</v>
      </c>
      <c r="C16" s="22">
        <v>23673152000</v>
      </c>
      <c r="D16" s="22">
        <v>5000000000</v>
      </c>
      <c r="E16" s="22">
        <v>34579251</v>
      </c>
      <c r="F16" s="22">
        <v>23707731251</v>
      </c>
      <c r="G16" s="22">
        <v>0</v>
      </c>
      <c r="H16" s="22">
        <v>23707731251</v>
      </c>
      <c r="I16" s="22">
        <v>1597426272</v>
      </c>
      <c r="J16" s="22">
        <v>18390254631</v>
      </c>
      <c r="K16" s="23">
        <v>0.77570706518888399</v>
      </c>
      <c r="L16" s="22">
        <v>1593112741</v>
      </c>
      <c r="M16" s="22">
        <v>18286109018</v>
      </c>
      <c r="N16" s="23">
        <v>0.77131416854696699</v>
      </c>
    </row>
    <row r="17" spans="1:14" s="3" customFormat="1" ht="17.100000000000001" customHeight="1" x14ac:dyDescent="0.2">
      <c r="A17" s="20" t="s">
        <v>31</v>
      </c>
      <c r="B17" s="21" t="s">
        <v>32</v>
      </c>
      <c r="C17" s="22">
        <v>17248268000</v>
      </c>
      <c r="D17" s="22">
        <v>3396754164</v>
      </c>
      <c r="E17" s="22">
        <v>-353245836</v>
      </c>
      <c r="F17" s="22">
        <v>16895022164</v>
      </c>
      <c r="G17" s="22">
        <v>0</v>
      </c>
      <c r="H17" s="22">
        <v>16895022164</v>
      </c>
      <c r="I17" s="22">
        <v>1184729496</v>
      </c>
      <c r="J17" s="22">
        <v>14232549531</v>
      </c>
      <c r="K17" s="23">
        <v>0.84241082330905703</v>
      </c>
      <c r="L17" s="22">
        <v>1180415965</v>
      </c>
      <c r="M17" s="22">
        <v>14128928110</v>
      </c>
      <c r="N17" s="23">
        <v>0.83627757175163697</v>
      </c>
    </row>
    <row r="18" spans="1:14" s="3" customFormat="1" ht="17.100000000000001" customHeight="1" x14ac:dyDescent="0.2">
      <c r="A18" s="20" t="s">
        <v>33</v>
      </c>
      <c r="B18" s="21" t="s">
        <v>34</v>
      </c>
      <c r="C18" s="22">
        <v>15615642000</v>
      </c>
      <c r="D18" s="22">
        <v>3396754164</v>
      </c>
      <c r="E18" s="22">
        <v>-266202140</v>
      </c>
      <c r="F18" s="22">
        <v>15349439860</v>
      </c>
      <c r="G18" s="22">
        <v>0</v>
      </c>
      <c r="H18" s="22">
        <v>15349439860</v>
      </c>
      <c r="I18" s="22">
        <v>1175031039</v>
      </c>
      <c r="J18" s="22">
        <v>12783968667</v>
      </c>
      <c r="K18" s="23">
        <v>0.83286222713015701</v>
      </c>
      <c r="L18" s="22">
        <v>1170717508</v>
      </c>
      <c r="M18" s="22">
        <v>12680347246</v>
      </c>
      <c r="N18" s="23">
        <v>0.826111399611686</v>
      </c>
    </row>
    <row r="19" spans="1:14" s="3" customFormat="1" ht="17.100000000000001" customHeight="1" x14ac:dyDescent="0.2">
      <c r="A19" s="20" t="s">
        <v>35</v>
      </c>
      <c r="B19" s="21" t="s">
        <v>36</v>
      </c>
      <c r="C19" s="22">
        <v>9584782000</v>
      </c>
      <c r="D19" s="22">
        <v>1621342629</v>
      </c>
      <c r="E19" s="22">
        <v>-311613675</v>
      </c>
      <c r="F19" s="22">
        <v>9273168325</v>
      </c>
      <c r="G19" s="22">
        <v>0</v>
      </c>
      <c r="H19" s="22">
        <v>9273168325</v>
      </c>
      <c r="I19" s="22">
        <v>728346804</v>
      </c>
      <c r="J19" s="22">
        <v>8352475358</v>
      </c>
      <c r="K19" s="23">
        <v>0.90071430446076794</v>
      </c>
      <c r="L19" s="22">
        <v>724352473</v>
      </c>
      <c r="M19" s="22">
        <v>8249173137</v>
      </c>
      <c r="N19" s="23">
        <v>0.88957439872633803</v>
      </c>
    </row>
    <row r="20" spans="1:14" s="3" customFormat="1" ht="17.100000000000001" customHeight="1" x14ac:dyDescent="0.2">
      <c r="A20" s="20" t="s">
        <v>37</v>
      </c>
      <c r="B20" s="21" t="s">
        <v>38</v>
      </c>
      <c r="C20" s="22">
        <v>110628000</v>
      </c>
      <c r="D20" s="22">
        <v>4477102</v>
      </c>
      <c r="E20" s="22">
        <v>4477102</v>
      </c>
      <c r="F20" s="22">
        <v>115105102</v>
      </c>
      <c r="G20" s="22">
        <v>0</v>
      </c>
      <c r="H20" s="22">
        <v>115105102</v>
      </c>
      <c r="I20" s="22">
        <v>11865437</v>
      </c>
      <c r="J20" s="22">
        <v>100156405</v>
      </c>
      <c r="K20" s="23">
        <v>0.87013002255973004</v>
      </c>
      <c r="L20" s="22">
        <v>11865437</v>
      </c>
      <c r="M20" s="22">
        <v>100156405</v>
      </c>
      <c r="N20" s="23">
        <v>0.87013002255973004</v>
      </c>
    </row>
    <row r="21" spans="1:14" s="3" customFormat="1" ht="17.100000000000001" customHeight="1" x14ac:dyDescent="0.2">
      <c r="A21" s="20" t="s">
        <v>39</v>
      </c>
      <c r="B21" s="21" t="s">
        <v>40</v>
      </c>
      <c r="C21" s="22">
        <v>714353000</v>
      </c>
      <c r="D21" s="22">
        <v>113025994</v>
      </c>
      <c r="E21" s="22">
        <v>33025994</v>
      </c>
      <c r="F21" s="22">
        <v>747378994</v>
      </c>
      <c r="G21" s="22">
        <v>0</v>
      </c>
      <c r="H21" s="22">
        <v>747378994</v>
      </c>
      <c r="I21" s="22">
        <v>61020877</v>
      </c>
      <c r="J21" s="22">
        <v>674235572</v>
      </c>
      <c r="K21" s="23">
        <v>0.902133425494696</v>
      </c>
      <c r="L21" s="22">
        <v>61020877</v>
      </c>
      <c r="M21" s="22">
        <v>674235572</v>
      </c>
      <c r="N21" s="23">
        <v>0.902133425494696</v>
      </c>
    </row>
    <row r="22" spans="1:14" s="3" customFormat="1" ht="17.100000000000001" customHeight="1" x14ac:dyDescent="0.2">
      <c r="A22" s="20" t="s">
        <v>41</v>
      </c>
      <c r="B22" s="21" t="s">
        <v>42</v>
      </c>
      <c r="C22" s="22">
        <v>12221000</v>
      </c>
      <c r="D22" s="22">
        <v>0</v>
      </c>
      <c r="E22" s="22">
        <v>0</v>
      </c>
      <c r="F22" s="22">
        <v>12221000</v>
      </c>
      <c r="G22" s="22">
        <v>0</v>
      </c>
      <c r="H22" s="22">
        <v>12221000</v>
      </c>
      <c r="I22" s="22">
        <v>1017038</v>
      </c>
      <c r="J22" s="22">
        <v>8898464</v>
      </c>
      <c r="K22" s="23">
        <v>0.72812895835038105</v>
      </c>
      <c r="L22" s="22">
        <v>1017038</v>
      </c>
      <c r="M22" s="22">
        <v>8898464</v>
      </c>
      <c r="N22" s="23">
        <v>0.72812895835038105</v>
      </c>
    </row>
    <row r="23" spans="1:14" s="3" customFormat="1" ht="17.100000000000001" customHeight="1" x14ac:dyDescent="0.2">
      <c r="A23" s="20" t="s">
        <v>43</v>
      </c>
      <c r="B23" s="21" t="s">
        <v>44</v>
      </c>
      <c r="C23" s="22">
        <v>20603000</v>
      </c>
      <c r="D23" s="22">
        <v>0</v>
      </c>
      <c r="E23" s="22">
        <v>0</v>
      </c>
      <c r="F23" s="22">
        <v>20603000</v>
      </c>
      <c r="G23" s="22">
        <v>0</v>
      </c>
      <c r="H23" s="22">
        <v>20603000</v>
      </c>
      <c r="I23" s="22">
        <v>1782000</v>
      </c>
      <c r="J23" s="22">
        <v>17345509</v>
      </c>
      <c r="K23" s="23">
        <v>0.84189239431150797</v>
      </c>
      <c r="L23" s="22">
        <v>1782000</v>
      </c>
      <c r="M23" s="22">
        <v>17345509</v>
      </c>
      <c r="N23" s="23">
        <v>0.84189239431150797</v>
      </c>
    </row>
    <row r="24" spans="1:14" s="3" customFormat="1" ht="17.100000000000001" customHeight="1" x14ac:dyDescent="0.2">
      <c r="A24" s="20" t="s">
        <v>45</v>
      </c>
      <c r="B24" s="21" t="s">
        <v>46</v>
      </c>
      <c r="C24" s="22">
        <v>309308000</v>
      </c>
      <c r="D24" s="22">
        <v>0</v>
      </c>
      <c r="E24" s="22">
        <v>0</v>
      </c>
      <c r="F24" s="22">
        <v>309308000</v>
      </c>
      <c r="G24" s="22">
        <v>0</v>
      </c>
      <c r="H24" s="22">
        <v>309308000</v>
      </c>
      <c r="I24" s="22">
        <v>85514983</v>
      </c>
      <c r="J24" s="22">
        <v>265345599</v>
      </c>
      <c r="K24" s="23">
        <v>0.85786852910367695</v>
      </c>
      <c r="L24" s="22">
        <v>85195783</v>
      </c>
      <c r="M24" s="22">
        <v>265026399</v>
      </c>
      <c r="N24" s="23">
        <v>0.85683654803626197</v>
      </c>
    </row>
    <row r="25" spans="1:14" s="3" customFormat="1" ht="17.100000000000001" customHeight="1" x14ac:dyDescent="0.2">
      <c r="A25" s="20" t="s">
        <v>47</v>
      </c>
      <c r="B25" s="21" t="s">
        <v>48</v>
      </c>
      <c r="C25" s="22">
        <v>1951060000</v>
      </c>
      <c r="D25" s="22">
        <v>1170372366</v>
      </c>
      <c r="E25" s="22">
        <v>-29627634</v>
      </c>
      <c r="F25" s="22">
        <v>1921432366</v>
      </c>
      <c r="G25" s="22">
        <v>0</v>
      </c>
      <c r="H25" s="22">
        <v>1921432366</v>
      </c>
      <c r="I25" s="22">
        <v>49096591</v>
      </c>
      <c r="J25" s="22">
        <v>683187227</v>
      </c>
      <c r="K25" s="23">
        <v>0.35556142338865998</v>
      </c>
      <c r="L25" s="22">
        <v>49096591</v>
      </c>
      <c r="M25" s="22">
        <v>683187227</v>
      </c>
      <c r="N25" s="23">
        <v>0.35556142338865998</v>
      </c>
    </row>
    <row r="26" spans="1:14" s="3" customFormat="1" ht="17.100000000000001" customHeight="1" x14ac:dyDescent="0.2">
      <c r="A26" s="20" t="s">
        <v>49</v>
      </c>
      <c r="B26" s="21" t="s">
        <v>50</v>
      </c>
      <c r="C26" s="22">
        <v>1318290000</v>
      </c>
      <c r="D26" s="22">
        <v>1170372366</v>
      </c>
      <c r="E26" s="22">
        <v>-29627634</v>
      </c>
      <c r="F26" s="22">
        <v>1288662366</v>
      </c>
      <c r="G26" s="22">
        <v>0</v>
      </c>
      <c r="H26" s="22">
        <v>1288662366</v>
      </c>
      <c r="I26" s="22">
        <v>18172791</v>
      </c>
      <c r="J26" s="22">
        <v>102286543</v>
      </c>
      <c r="K26" s="23">
        <v>7.9374198935828894E-2</v>
      </c>
      <c r="L26" s="22">
        <v>18172791</v>
      </c>
      <c r="M26" s="22">
        <v>102286543</v>
      </c>
      <c r="N26" s="23">
        <v>7.9374198935828894E-2</v>
      </c>
    </row>
    <row r="27" spans="1:14" s="3" customFormat="1" ht="17.100000000000001" customHeight="1" x14ac:dyDescent="0.2">
      <c r="A27" s="20" t="s">
        <v>51</v>
      </c>
      <c r="B27" s="21" t="s">
        <v>52</v>
      </c>
      <c r="C27" s="22">
        <v>632770000</v>
      </c>
      <c r="D27" s="22">
        <v>0</v>
      </c>
      <c r="E27" s="22">
        <v>0</v>
      </c>
      <c r="F27" s="22">
        <v>632770000</v>
      </c>
      <c r="G27" s="22">
        <v>0</v>
      </c>
      <c r="H27" s="22">
        <v>632770000</v>
      </c>
      <c r="I27" s="22">
        <v>30923800</v>
      </c>
      <c r="J27" s="22">
        <v>580900684</v>
      </c>
      <c r="K27" s="23">
        <v>0.91802816821277899</v>
      </c>
      <c r="L27" s="22">
        <v>30923800</v>
      </c>
      <c r="M27" s="22">
        <v>580900684</v>
      </c>
      <c r="N27" s="23">
        <v>0.91802816821277899</v>
      </c>
    </row>
    <row r="28" spans="1:14" s="3" customFormat="1" ht="17.100000000000001" customHeight="1" x14ac:dyDescent="0.2">
      <c r="A28" s="20" t="s">
        <v>53</v>
      </c>
      <c r="B28" s="21" t="s">
        <v>54</v>
      </c>
      <c r="C28" s="22">
        <v>2912687000</v>
      </c>
      <c r="D28" s="22">
        <v>487536073</v>
      </c>
      <c r="E28" s="22">
        <v>37536073</v>
      </c>
      <c r="F28" s="22">
        <v>2950223073</v>
      </c>
      <c r="G28" s="22">
        <v>0</v>
      </c>
      <c r="H28" s="22">
        <v>2950223073</v>
      </c>
      <c r="I28" s="22">
        <v>236387309</v>
      </c>
      <c r="J28" s="22">
        <v>2682324533</v>
      </c>
      <c r="K28" s="23">
        <v>0.909193802173209</v>
      </c>
      <c r="L28" s="22">
        <v>236387309</v>
      </c>
      <c r="M28" s="22">
        <v>2682324533</v>
      </c>
      <c r="N28" s="23">
        <v>0.909193802173209</v>
      </c>
    </row>
    <row r="29" spans="1:14" s="3" customFormat="1" ht="17.100000000000001" customHeight="1" x14ac:dyDescent="0.2">
      <c r="A29" s="20" t="s">
        <v>55</v>
      </c>
      <c r="B29" s="21" t="s">
        <v>56</v>
      </c>
      <c r="C29" s="22">
        <v>1632626000</v>
      </c>
      <c r="D29" s="22">
        <v>0</v>
      </c>
      <c r="E29" s="22">
        <v>-87043696</v>
      </c>
      <c r="F29" s="22">
        <v>1545582304</v>
      </c>
      <c r="G29" s="22">
        <v>0</v>
      </c>
      <c r="H29" s="22">
        <v>1545582304</v>
      </c>
      <c r="I29" s="22">
        <v>9698457</v>
      </c>
      <c r="J29" s="22">
        <v>1448580864</v>
      </c>
      <c r="K29" s="23">
        <v>0.93723955058947195</v>
      </c>
      <c r="L29" s="22">
        <v>9698457</v>
      </c>
      <c r="M29" s="22">
        <v>1448580864</v>
      </c>
      <c r="N29" s="23">
        <v>0.93723955058947195</v>
      </c>
    </row>
    <row r="30" spans="1:14" s="3" customFormat="1" ht="17.100000000000001" customHeight="1" x14ac:dyDescent="0.2">
      <c r="A30" s="20" t="s">
        <v>57</v>
      </c>
      <c r="B30" s="21" t="s">
        <v>58</v>
      </c>
      <c r="C30" s="22">
        <v>1458766000</v>
      </c>
      <c r="D30" s="22">
        <v>0</v>
      </c>
      <c r="E30" s="22">
        <v>-87043696</v>
      </c>
      <c r="F30" s="22">
        <v>1371722304</v>
      </c>
      <c r="G30" s="22">
        <v>0</v>
      </c>
      <c r="H30" s="22">
        <v>1371722304</v>
      </c>
      <c r="I30" s="22">
        <v>0</v>
      </c>
      <c r="J30" s="22">
        <v>1371722304</v>
      </c>
      <c r="K30" s="23">
        <v>1</v>
      </c>
      <c r="L30" s="22">
        <v>0</v>
      </c>
      <c r="M30" s="22">
        <v>1371722304</v>
      </c>
      <c r="N30" s="23">
        <v>1</v>
      </c>
    </row>
    <row r="31" spans="1:14" s="3" customFormat="1" ht="17.100000000000001" customHeight="1" x14ac:dyDescent="0.2">
      <c r="A31" s="20" t="s">
        <v>59</v>
      </c>
      <c r="B31" s="21" t="s">
        <v>60</v>
      </c>
      <c r="C31" s="22">
        <v>173860000</v>
      </c>
      <c r="D31" s="22">
        <v>0</v>
      </c>
      <c r="E31" s="22">
        <v>0</v>
      </c>
      <c r="F31" s="22">
        <v>173860000</v>
      </c>
      <c r="G31" s="22">
        <v>0</v>
      </c>
      <c r="H31" s="22">
        <v>173860000</v>
      </c>
      <c r="I31" s="22">
        <v>9698457</v>
      </c>
      <c r="J31" s="22">
        <v>76858560</v>
      </c>
      <c r="K31" s="23">
        <v>0.44207155182330599</v>
      </c>
      <c r="L31" s="22">
        <v>9698457</v>
      </c>
      <c r="M31" s="22">
        <v>76858560</v>
      </c>
      <c r="N31" s="23">
        <v>0.44207155182330599</v>
      </c>
    </row>
    <row r="32" spans="1:14" s="3" customFormat="1" ht="17.100000000000001" customHeight="1" x14ac:dyDescent="0.2">
      <c r="A32" s="20" t="s">
        <v>61</v>
      </c>
      <c r="B32" s="21" t="s">
        <v>62</v>
      </c>
      <c r="C32" s="22">
        <v>173860000</v>
      </c>
      <c r="D32" s="22">
        <v>0</v>
      </c>
      <c r="E32" s="22">
        <v>0</v>
      </c>
      <c r="F32" s="22">
        <v>173860000</v>
      </c>
      <c r="G32" s="22">
        <v>0</v>
      </c>
      <c r="H32" s="22">
        <v>173860000</v>
      </c>
      <c r="I32" s="22">
        <v>9698457</v>
      </c>
      <c r="J32" s="22">
        <v>76858560</v>
      </c>
      <c r="K32" s="23">
        <v>0.44207155182330599</v>
      </c>
      <c r="L32" s="22">
        <v>9698457</v>
      </c>
      <c r="M32" s="22">
        <v>76858560</v>
      </c>
      <c r="N32" s="23">
        <v>0.44207155182330599</v>
      </c>
    </row>
    <row r="33" spans="1:14" s="3" customFormat="1" ht="17.100000000000001" customHeight="1" x14ac:dyDescent="0.2">
      <c r="A33" s="20" t="s">
        <v>63</v>
      </c>
      <c r="B33" s="21" t="s">
        <v>64</v>
      </c>
      <c r="C33" s="22">
        <v>5939082000</v>
      </c>
      <c r="D33" s="22">
        <v>1578967261</v>
      </c>
      <c r="E33" s="22">
        <v>363546512</v>
      </c>
      <c r="F33" s="22">
        <v>6302628512</v>
      </c>
      <c r="G33" s="22">
        <v>0</v>
      </c>
      <c r="H33" s="22">
        <v>6302628512</v>
      </c>
      <c r="I33" s="22">
        <v>390105174</v>
      </c>
      <c r="J33" s="22">
        <v>3742494383</v>
      </c>
      <c r="K33" s="23">
        <v>0.59379898019919997</v>
      </c>
      <c r="L33" s="22">
        <v>390105174</v>
      </c>
      <c r="M33" s="22">
        <v>3742048012</v>
      </c>
      <c r="N33" s="23">
        <v>0.59372815720857797</v>
      </c>
    </row>
    <row r="34" spans="1:14" s="3" customFormat="1" ht="17.100000000000001" customHeight="1" x14ac:dyDescent="0.2">
      <c r="A34" s="20" t="s">
        <v>65</v>
      </c>
      <c r="B34" s="21" t="s">
        <v>66</v>
      </c>
      <c r="C34" s="22">
        <v>1656675000</v>
      </c>
      <c r="D34" s="22">
        <v>94406441</v>
      </c>
      <c r="E34" s="22">
        <v>94406441</v>
      </c>
      <c r="F34" s="22">
        <v>1751081441</v>
      </c>
      <c r="G34" s="22">
        <v>0</v>
      </c>
      <c r="H34" s="22">
        <v>1751081441</v>
      </c>
      <c r="I34" s="22">
        <v>126706875</v>
      </c>
      <c r="J34" s="22">
        <v>1307042581</v>
      </c>
      <c r="K34" s="23">
        <v>0.74642021233094702</v>
      </c>
      <c r="L34" s="22">
        <v>126706875</v>
      </c>
      <c r="M34" s="22">
        <v>1307041310</v>
      </c>
      <c r="N34" s="23">
        <v>0.74641948649377499</v>
      </c>
    </row>
    <row r="35" spans="1:14" s="3" customFormat="1" ht="25.5" customHeight="1" x14ac:dyDescent="0.2">
      <c r="A35" s="20" t="s">
        <v>67</v>
      </c>
      <c r="B35" s="21" t="s">
        <v>68</v>
      </c>
      <c r="C35" s="22">
        <v>1053349000</v>
      </c>
      <c r="D35" s="22">
        <v>0</v>
      </c>
      <c r="E35" s="22">
        <v>0</v>
      </c>
      <c r="F35" s="22">
        <v>1053349000</v>
      </c>
      <c r="G35" s="22">
        <v>0</v>
      </c>
      <c r="H35" s="22">
        <v>1053349000</v>
      </c>
      <c r="I35" s="22">
        <v>86273775</v>
      </c>
      <c r="J35" s="22">
        <v>881144474</v>
      </c>
      <c r="K35" s="23">
        <v>0.83651712205546302</v>
      </c>
      <c r="L35" s="22">
        <v>86273775</v>
      </c>
      <c r="M35" s="22">
        <v>881144474</v>
      </c>
      <c r="N35" s="23">
        <v>0.83651712205546302</v>
      </c>
    </row>
    <row r="36" spans="1:14" s="3" customFormat="1" ht="25.5" customHeight="1" x14ac:dyDescent="0.2">
      <c r="A36" s="20" t="s">
        <v>69</v>
      </c>
      <c r="B36" s="21" t="s">
        <v>70</v>
      </c>
      <c r="C36" s="22">
        <v>603326000</v>
      </c>
      <c r="D36" s="22">
        <v>94406441</v>
      </c>
      <c r="E36" s="22">
        <v>94406441</v>
      </c>
      <c r="F36" s="22">
        <v>697732441</v>
      </c>
      <c r="G36" s="22">
        <v>0</v>
      </c>
      <c r="H36" s="22">
        <v>697732441</v>
      </c>
      <c r="I36" s="22">
        <v>40433100</v>
      </c>
      <c r="J36" s="22">
        <v>425898107</v>
      </c>
      <c r="K36" s="23">
        <v>0.61040318892095202</v>
      </c>
      <c r="L36" s="22">
        <v>40433100</v>
      </c>
      <c r="M36" s="22">
        <v>425896836</v>
      </c>
      <c r="N36" s="23">
        <v>0.61040136730578098</v>
      </c>
    </row>
    <row r="37" spans="1:14" s="3" customFormat="1" ht="17.100000000000001" customHeight="1" x14ac:dyDescent="0.2">
      <c r="A37" s="20" t="s">
        <v>71</v>
      </c>
      <c r="B37" s="21" t="s">
        <v>72</v>
      </c>
      <c r="C37" s="22">
        <v>1173487000</v>
      </c>
      <c r="D37" s="22">
        <v>159465742</v>
      </c>
      <c r="E37" s="22">
        <v>159465742</v>
      </c>
      <c r="F37" s="22">
        <v>1332952742</v>
      </c>
      <c r="G37" s="22">
        <v>0</v>
      </c>
      <c r="H37" s="22">
        <v>1332952742</v>
      </c>
      <c r="I37" s="22">
        <v>92088456</v>
      </c>
      <c r="J37" s="22">
        <v>935441238</v>
      </c>
      <c r="K37" s="23">
        <v>0.70178124739549097</v>
      </c>
      <c r="L37" s="22">
        <v>92088456</v>
      </c>
      <c r="M37" s="22">
        <v>935441238</v>
      </c>
      <c r="N37" s="23">
        <v>0.70178124739549097</v>
      </c>
    </row>
    <row r="38" spans="1:14" s="3" customFormat="1" ht="17.100000000000001" customHeight="1" x14ac:dyDescent="0.2">
      <c r="A38" s="20" t="s">
        <v>73</v>
      </c>
      <c r="B38" s="21" t="s">
        <v>74</v>
      </c>
      <c r="C38" s="22">
        <v>110192000</v>
      </c>
      <c r="D38" s="22">
        <v>0</v>
      </c>
      <c r="E38" s="22">
        <v>0</v>
      </c>
      <c r="F38" s="22">
        <v>110192000</v>
      </c>
      <c r="G38" s="22">
        <v>0</v>
      </c>
      <c r="H38" s="22">
        <v>110192000</v>
      </c>
      <c r="I38" s="22">
        <v>0</v>
      </c>
      <c r="J38" s="22">
        <v>0</v>
      </c>
      <c r="K38" s="23">
        <v>0</v>
      </c>
      <c r="L38" s="22">
        <v>0</v>
      </c>
      <c r="M38" s="22">
        <v>0</v>
      </c>
      <c r="N38" s="23">
        <v>0</v>
      </c>
    </row>
    <row r="39" spans="1:14" s="3" customFormat="1" ht="17.100000000000001" customHeight="1" x14ac:dyDescent="0.2">
      <c r="A39" s="20" t="s">
        <v>75</v>
      </c>
      <c r="B39" s="21" t="s">
        <v>76</v>
      </c>
      <c r="C39" s="22">
        <v>1063295000</v>
      </c>
      <c r="D39" s="22">
        <v>159465742</v>
      </c>
      <c r="E39" s="22">
        <v>159465742</v>
      </c>
      <c r="F39" s="22">
        <v>1222760742</v>
      </c>
      <c r="G39" s="22">
        <v>0</v>
      </c>
      <c r="H39" s="22">
        <v>1222760742</v>
      </c>
      <c r="I39" s="22">
        <v>92088456</v>
      </c>
      <c r="J39" s="22">
        <v>935441238</v>
      </c>
      <c r="K39" s="23">
        <v>0.76502393793732104</v>
      </c>
      <c r="L39" s="22">
        <v>92088456</v>
      </c>
      <c r="M39" s="22">
        <v>935441238</v>
      </c>
      <c r="N39" s="23">
        <v>0.76502393793732104</v>
      </c>
    </row>
    <row r="40" spans="1:14" s="3" customFormat="1" ht="17.100000000000001" customHeight="1" x14ac:dyDescent="0.2">
      <c r="A40" s="20" t="s">
        <v>77</v>
      </c>
      <c r="B40" s="21" t="s">
        <v>78</v>
      </c>
      <c r="C40" s="22">
        <v>1609381000</v>
      </c>
      <c r="D40" s="22">
        <v>1255005929</v>
      </c>
      <c r="E40" s="22">
        <v>5005929</v>
      </c>
      <c r="F40" s="22">
        <v>1614386929</v>
      </c>
      <c r="G40" s="22">
        <v>0</v>
      </c>
      <c r="H40" s="22">
        <v>1614386929</v>
      </c>
      <c r="I40" s="22">
        <v>55404843</v>
      </c>
      <c r="J40" s="22">
        <v>235327064</v>
      </c>
      <c r="K40" s="23">
        <v>0.145768687650221</v>
      </c>
      <c r="L40" s="22">
        <v>55404843</v>
      </c>
      <c r="M40" s="22">
        <v>234881964</v>
      </c>
      <c r="N40" s="23">
        <v>0.145492979273248</v>
      </c>
    </row>
    <row r="41" spans="1:14" s="3" customFormat="1" ht="17.100000000000001" customHeight="1" x14ac:dyDescent="0.2">
      <c r="A41" s="20" t="s">
        <v>79</v>
      </c>
      <c r="B41" s="21" t="s">
        <v>80</v>
      </c>
      <c r="C41" s="22">
        <v>1184495000</v>
      </c>
      <c r="D41" s="22">
        <v>931136134</v>
      </c>
      <c r="E41" s="22">
        <v>31136134</v>
      </c>
      <c r="F41" s="22">
        <v>1215631134</v>
      </c>
      <c r="G41" s="22">
        <v>0</v>
      </c>
      <c r="H41" s="22">
        <v>1215631134</v>
      </c>
      <c r="I41" s="22">
        <v>38053227</v>
      </c>
      <c r="J41" s="22">
        <v>176740213</v>
      </c>
      <c r="K41" s="23">
        <v>0.14538967294992</v>
      </c>
      <c r="L41" s="22">
        <v>38053227</v>
      </c>
      <c r="M41" s="22">
        <v>176740213</v>
      </c>
      <c r="N41" s="23">
        <v>0.14538967294992</v>
      </c>
    </row>
    <row r="42" spans="1:14" s="3" customFormat="1" ht="17.100000000000001" customHeight="1" x14ac:dyDescent="0.2">
      <c r="A42" s="20" t="s">
        <v>81</v>
      </c>
      <c r="B42" s="21" t="s">
        <v>82</v>
      </c>
      <c r="C42" s="22">
        <v>424886000</v>
      </c>
      <c r="D42" s="22">
        <v>323869795</v>
      </c>
      <c r="E42" s="22">
        <v>-26130205</v>
      </c>
      <c r="F42" s="22">
        <v>398755795</v>
      </c>
      <c r="G42" s="22">
        <v>0</v>
      </c>
      <c r="H42" s="22">
        <v>398755795</v>
      </c>
      <c r="I42" s="22">
        <v>17351616</v>
      </c>
      <c r="J42" s="22">
        <v>58586851</v>
      </c>
      <c r="K42" s="23">
        <v>0.146924136864268</v>
      </c>
      <c r="L42" s="22">
        <v>17351616</v>
      </c>
      <c r="M42" s="22">
        <v>58141751</v>
      </c>
      <c r="N42" s="23">
        <v>0.14580791484171399</v>
      </c>
    </row>
    <row r="43" spans="1:14" s="3" customFormat="1" ht="17.100000000000001" customHeight="1" x14ac:dyDescent="0.2">
      <c r="A43" s="20" t="s">
        <v>83</v>
      </c>
      <c r="B43" s="21" t="s">
        <v>84</v>
      </c>
      <c r="C43" s="22">
        <v>636369000</v>
      </c>
      <c r="D43" s="22">
        <v>24914000</v>
      </c>
      <c r="E43" s="22">
        <v>24914000</v>
      </c>
      <c r="F43" s="22">
        <v>661283000</v>
      </c>
      <c r="G43" s="22">
        <v>0</v>
      </c>
      <c r="H43" s="22">
        <v>661283000</v>
      </c>
      <c r="I43" s="22">
        <v>48245100</v>
      </c>
      <c r="J43" s="22">
        <v>525950800</v>
      </c>
      <c r="K43" s="23">
        <v>0.79534904118206595</v>
      </c>
      <c r="L43" s="22">
        <v>48245100</v>
      </c>
      <c r="M43" s="22">
        <v>525950800</v>
      </c>
      <c r="N43" s="23">
        <v>0.79534904118206595</v>
      </c>
    </row>
    <row r="44" spans="1:14" s="3" customFormat="1" ht="17.100000000000001" customHeight="1" x14ac:dyDescent="0.2">
      <c r="A44" s="20" t="s">
        <v>85</v>
      </c>
      <c r="B44" s="21" t="s">
        <v>86</v>
      </c>
      <c r="C44" s="22">
        <v>636369000</v>
      </c>
      <c r="D44" s="22">
        <v>24914000</v>
      </c>
      <c r="E44" s="22">
        <v>24914000</v>
      </c>
      <c r="F44" s="22">
        <v>661283000</v>
      </c>
      <c r="G44" s="22">
        <v>0</v>
      </c>
      <c r="H44" s="22">
        <v>661283000</v>
      </c>
      <c r="I44" s="22">
        <v>48245100</v>
      </c>
      <c r="J44" s="22">
        <v>525950800</v>
      </c>
      <c r="K44" s="23">
        <v>0.79534904118206595</v>
      </c>
      <c r="L44" s="22">
        <v>48245100</v>
      </c>
      <c r="M44" s="22">
        <v>525950800</v>
      </c>
      <c r="N44" s="23">
        <v>0.79534904118206595</v>
      </c>
    </row>
    <row r="45" spans="1:14" s="3" customFormat="1" ht="25.5" customHeight="1" x14ac:dyDescent="0.2">
      <c r="A45" s="20" t="s">
        <v>87</v>
      </c>
      <c r="B45" s="21" t="s">
        <v>88</v>
      </c>
      <c r="C45" s="22">
        <v>67700000</v>
      </c>
      <c r="D45" s="22">
        <v>5950149</v>
      </c>
      <c r="E45" s="22">
        <v>40529400</v>
      </c>
      <c r="F45" s="22">
        <v>108229400</v>
      </c>
      <c r="G45" s="22">
        <v>0</v>
      </c>
      <c r="H45" s="22">
        <v>108229400</v>
      </c>
      <c r="I45" s="22">
        <v>7349600</v>
      </c>
      <c r="J45" s="22">
        <v>81245700</v>
      </c>
      <c r="K45" s="23">
        <v>0.75068049901413103</v>
      </c>
      <c r="L45" s="22">
        <v>7349600</v>
      </c>
      <c r="M45" s="22">
        <v>81245700</v>
      </c>
      <c r="N45" s="23">
        <v>0.75068049901413103</v>
      </c>
    </row>
    <row r="46" spans="1:14" s="3" customFormat="1" ht="25.5" customHeight="1" x14ac:dyDescent="0.2">
      <c r="A46" s="20" t="s">
        <v>89</v>
      </c>
      <c r="B46" s="21" t="s">
        <v>90</v>
      </c>
      <c r="C46" s="22">
        <v>67700000</v>
      </c>
      <c r="D46" s="22">
        <v>5950149</v>
      </c>
      <c r="E46" s="22">
        <v>40529400</v>
      </c>
      <c r="F46" s="22">
        <v>108229400</v>
      </c>
      <c r="G46" s="22">
        <v>0</v>
      </c>
      <c r="H46" s="22">
        <v>108229400</v>
      </c>
      <c r="I46" s="22">
        <v>7349600</v>
      </c>
      <c r="J46" s="22">
        <v>81245700</v>
      </c>
      <c r="K46" s="23">
        <v>0.75068049901413103</v>
      </c>
      <c r="L46" s="22">
        <v>7349600</v>
      </c>
      <c r="M46" s="22">
        <v>81245700</v>
      </c>
      <c r="N46" s="23">
        <v>0.75068049901413103</v>
      </c>
    </row>
    <row r="47" spans="1:14" s="3" customFormat="1" ht="17.100000000000001" customHeight="1" x14ac:dyDescent="0.2">
      <c r="A47" s="20" t="s">
        <v>91</v>
      </c>
      <c r="B47" s="21" t="s">
        <v>92</v>
      </c>
      <c r="C47" s="22">
        <v>477281000</v>
      </c>
      <c r="D47" s="22">
        <v>0</v>
      </c>
      <c r="E47" s="22">
        <v>0</v>
      </c>
      <c r="F47" s="22">
        <v>477281000</v>
      </c>
      <c r="G47" s="22">
        <v>0</v>
      </c>
      <c r="H47" s="22">
        <v>477281000</v>
      </c>
      <c r="I47" s="22">
        <v>36185200</v>
      </c>
      <c r="J47" s="22">
        <v>367734100</v>
      </c>
      <c r="K47" s="23">
        <v>0.77047714030099701</v>
      </c>
      <c r="L47" s="22">
        <v>36185200</v>
      </c>
      <c r="M47" s="22">
        <v>367734100</v>
      </c>
      <c r="N47" s="23">
        <v>0.77047714030099701</v>
      </c>
    </row>
    <row r="48" spans="1:14" s="3" customFormat="1" ht="17.100000000000001" customHeight="1" x14ac:dyDescent="0.2">
      <c r="A48" s="20" t="s">
        <v>93</v>
      </c>
      <c r="B48" s="21" t="s">
        <v>94</v>
      </c>
      <c r="C48" s="22">
        <v>318189000</v>
      </c>
      <c r="D48" s="22">
        <v>39225000</v>
      </c>
      <c r="E48" s="22">
        <v>39225000</v>
      </c>
      <c r="F48" s="22">
        <v>357414000</v>
      </c>
      <c r="G48" s="22">
        <v>0</v>
      </c>
      <c r="H48" s="22">
        <v>357414000</v>
      </c>
      <c r="I48" s="22">
        <v>24125100</v>
      </c>
      <c r="J48" s="22">
        <v>289752900</v>
      </c>
      <c r="K48" s="23">
        <v>0.81069264214608305</v>
      </c>
      <c r="L48" s="22">
        <v>24125100</v>
      </c>
      <c r="M48" s="22">
        <v>289752900</v>
      </c>
      <c r="N48" s="23">
        <v>0.81069264214608305</v>
      </c>
    </row>
    <row r="49" spans="1:14" s="3" customFormat="1" ht="25.5" customHeight="1" x14ac:dyDescent="0.2">
      <c r="A49" s="20" t="s">
        <v>95</v>
      </c>
      <c r="B49" s="21" t="s">
        <v>96</v>
      </c>
      <c r="C49" s="22">
        <v>485802000</v>
      </c>
      <c r="D49" s="22">
        <v>24278575</v>
      </c>
      <c r="E49" s="22">
        <v>24278575</v>
      </c>
      <c r="F49" s="22">
        <v>510080575</v>
      </c>
      <c r="G49" s="22">
        <v>0</v>
      </c>
      <c r="H49" s="22">
        <v>510080575</v>
      </c>
      <c r="I49" s="22">
        <v>22591602</v>
      </c>
      <c r="J49" s="22">
        <v>415210717</v>
      </c>
      <c r="K49" s="23">
        <v>0.81401005517608704</v>
      </c>
      <c r="L49" s="22">
        <v>22591602</v>
      </c>
      <c r="M49" s="22">
        <v>415132896</v>
      </c>
      <c r="N49" s="23">
        <v>0.81385748908395505</v>
      </c>
    </row>
    <row r="50" spans="1:14" s="3" customFormat="1" ht="17.100000000000001" customHeight="1" x14ac:dyDescent="0.2">
      <c r="A50" s="20" t="s">
        <v>97</v>
      </c>
      <c r="B50" s="21" t="s">
        <v>48</v>
      </c>
      <c r="C50" s="22">
        <v>372263000</v>
      </c>
      <c r="D50" s="22">
        <v>24278575</v>
      </c>
      <c r="E50" s="22">
        <v>17278575</v>
      </c>
      <c r="F50" s="22">
        <v>389541575</v>
      </c>
      <c r="G50" s="22">
        <v>0</v>
      </c>
      <c r="H50" s="22">
        <v>389541575</v>
      </c>
      <c r="I50" s="22">
        <v>18095219</v>
      </c>
      <c r="J50" s="22">
        <v>361269325</v>
      </c>
      <c r="K50" s="23">
        <v>0.92742173925851201</v>
      </c>
      <c r="L50" s="22">
        <v>18095219</v>
      </c>
      <c r="M50" s="22">
        <v>361191504</v>
      </c>
      <c r="N50" s="23">
        <v>0.92722196340660201</v>
      </c>
    </row>
    <row r="51" spans="1:14" s="3" customFormat="1" ht="17.100000000000001" customHeight="1" x14ac:dyDescent="0.2">
      <c r="A51" s="20" t="s">
        <v>98</v>
      </c>
      <c r="B51" s="21" t="s">
        <v>99</v>
      </c>
      <c r="C51" s="22">
        <v>319000000</v>
      </c>
      <c r="D51" s="22">
        <v>21910125</v>
      </c>
      <c r="E51" s="22">
        <v>21910125</v>
      </c>
      <c r="F51" s="22">
        <v>340910125</v>
      </c>
      <c r="G51" s="22">
        <v>0</v>
      </c>
      <c r="H51" s="22">
        <v>340910125</v>
      </c>
      <c r="I51" s="22">
        <v>15527232</v>
      </c>
      <c r="J51" s="22">
        <v>316507228</v>
      </c>
      <c r="K51" s="23">
        <v>0.92841838593089598</v>
      </c>
      <c r="L51" s="22">
        <v>15527232</v>
      </c>
      <c r="M51" s="22">
        <v>316429407</v>
      </c>
      <c r="N51" s="23">
        <v>0.92819011168999499</v>
      </c>
    </row>
    <row r="52" spans="1:14" s="3" customFormat="1" ht="17.100000000000001" customHeight="1" x14ac:dyDescent="0.2">
      <c r="A52" s="20" t="s">
        <v>100</v>
      </c>
      <c r="B52" s="21" t="s">
        <v>101</v>
      </c>
      <c r="C52" s="22">
        <v>53263000</v>
      </c>
      <c r="D52" s="22">
        <v>2368450</v>
      </c>
      <c r="E52" s="22">
        <v>-4631550</v>
      </c>
      <c r="F52" s="22">
        <v>48631450</v>
      </c>
      <c r="G52" s="22">
        <v>0</v>
      </c>
      <c r="H52" s="22">
        <v>48631450</v>
      </c>
      <c r="I52" s="22">
        <v>2567987</v>
      </c>
      <c r="J52" s="22">
        <v>44762097</v>
      </c>
      <c r="K52" s="23">
        <v>0.92043517106728301</v>
      </c>
      <c r="L52" s="22">
        <v>2567987</v>
      </c>
      <c r="M52" s="22">
        <v>44762097</v>
      </c>
      <c r="N52" s="23">
        <v>0.92043517106728301</v>
      </c>
    </row>
    <row r="53" spans="1:14" s="3" customFormat="1" ht="25.5" customHeight="1" x14ac:dyDescent="0.2">
      <c r="A53" s="20" t="s">
        <v>102</v>
      </c>
      <c r="B53" s="21" t="s">
        <v>103</v>
      </c>
      <c r="C53" s="22">
        <v>36292000</v>
      </c>
      <c r="D53" s="22">
        <v>0</v>
      </c>
      <c r="E53" s="22">
        <v>10800000</v>
      </c>
      <c r="F53" s="22">
        <v>47092000</v>
      </c>
      <c r="G53" s="22">
        <v>0</v>
      </c>
      <c r="H53" s="22">
        <v>47092000</v>
      </c>
      <c r="I53" s="22">
        <v>3748212</v>
      </c>
      <c r="J53" s="22">
        <v>46808647</v>
      </c>
      <c r="K53" s="23">
        <v>0.99398299074152696</v>
      </c>
      <c r="L53" s="22">
        <v>3748212</v>
      </c>
      <c r="M53" s="22">
        <v>46808647</v>
      </c>
      <c r="N53" s="23">
        <v>0.99398299074152696</v>
      </c>
    </row>
    <row r="54" spans="1:14" s="3" customFormat="1" ht="17.100000000000001" customHeight="1" x14ac:dyDescent="0.2">
      <c r="A54" s="20" t="s">
        <v>104</v>
      </c>
      <c r="B54" s="21" t="s">
        <v>105</v>
      </c>
      <c r="C54" s="22">
        <v>8972000</v>
      </c>
      <c r="D54" s="22">
        <v>0</v>
      </c>
      <c r="E54" s="22">
        <v>0</v>
      </c>
      <c r="F54" s="22">
        <v>8972000</v>
      </c>
      <c r="G54" s="22">
        <v>0</v>
      </c>
      <c r="H54" s="22">
        <v>8972000</v>
      </c>
      <c r="I54" s="22">
        <v>748171</v>
      </c>
      <c r="J54" s="22">
        <v>7132745</v>
      </c>
      <c r="K54" s="23">
        <v>0.79500055728934504</v>
      </c>
      <c r="L54" s="22">
        <v>748171</v>
      </c>
      <c r="M54" s="22">
        <v>7132745</v>
      </c>
      <c r="N54" s="23">
        <v>0.79500055728934504</v>
      </c>
    </row>
    <row r="55" spans="1:14" s="3" customFormat="1" ht="17.100000000000001" customHeight="1" x14ac:dyDescent="0.2">
      <c r="A55" s="20" t="s">
        <v>106</v>
      </c>
      <c r="B55" s="21" t="s">
        <v>107</v>
      </c>
      <c r="C55" s="22">
        <v>68275000</v>
      </c>
      <c r="D55" s="22">
        <v>0</v>
      </c>
      <c r="E55" s="22">
        <v>-3800000</v>
      </c>
      <c r="F55" s="22">
        <v>64475000</v>
      </c>
      <c r="G55" s="22">
        <v>0</v>
      </c>
      <c r="H55" s="22">
        <v>64475000</v>
      </c>
      <c r="I55" s="22">
        <v>0</v>
      </c>
      <c r="J55" s="22">
        <v>0</v>
      </c>
      <c r="K55" s="23">
        <v>0</v>
      </c>
      <c r="L55" s="22">
        <v>0</v>
      </c>
      <c r="M55" s="22">
        <v>0</v>
      </c>
      <c r="N55" s="23">
        <v>0</v>
      </c>
    </row>
    <row r="56" spans="1:14" s="3" customFormat="1" ht="17.100000000000001" customHeight="1" x14ac:dyDescent="0.2">
      <c r="A56" s="20" t="s">
        <v>108</v>
      </c>
      <c r="B56" s="21" t="s">
        <v>109</v>
      </c>
      <c r="C56" s="22">
        <v>86811000</v>
      </c>
      <c r="D56" s="22">
        <v>0</v>
      </c>
      <c r="E56" s="22">
        <v>-34579251</v>
      </c>
      <c r="F56" s="22">
        <v>52231749</v>
      </c>
      <c r="G56" s="22">
        <v>0</v>
      </c>
      <c r="H56" s="22">
        <v>52231749</v>
      </c>
      <c r="I56" s="22">
        <v>15474634</v>
      </c>
      <c r="J56" s="22">
        <v>51405238</v>
      </c>
      <c r="K56" s="23">
        <v>0.98417608033765103</v>
      </c>
      <c r="L56" s="22">
        <v>15436634</v>
      </c>
      <c r="M56" s="22">
        <v>51208252</v>
      </c>
      <c r="N56" s="23">
        <v>0.98040469600204305</v>
      </c>
    </row>
    <row r="57" spans="1:14" s="3" customFormat="1" ht="17.100000000000001" customHeight="1" x14ac:dyDescent="0.2">
      <c r="A57" s="20" t="s">
        <v>110</v>
      </c>
      <c r="B57" s="21" t="s">
        <v>32</v>
      </c>
      <c r="C57" s="22">
        <v>63094000</v>
      </c>
      <c r="D57" s="22">
        <v>0</v>
      </c>
      <c r="E57" s="22">
        <v>-31939428</v>
      </c>
      <c r="F57" s="22">
        <v>31154572</v>
      </c>
      <c r="G57" s="22">
        <v>0</v>
      </c>
      <c r="H57" s="22">
        <v>31154572</v>
      </c>
      <c r="I57" s="22">
        <v>4826726</v>
      </c>
      <c r="J57" s="22">
        <v>31137743</v>
      </c>
      <c r="K57" s="23">
        <v>0.99945982246201304</v>
      </c>
      <c r="L57" s="22">
        <v>4788726</v>
      </c>
      <c r="M57" s="22">
        <v>30940907</v>
      </c>
      <c r="N57" s="23">
        <v>0.99314177707207796</v>
      </c>
    </row>
    <row r="58" spans="1:14" s="3" customFormat="1" ht="17.100000000000001" customHeight="1" x14ac:dyDescent="0.2">
      <c r="A58" s="20" t="s">
        <v>111</v>
      </c>
      <c r="B58" s="21" t="s">
        <v>34</v>
      </c>
      <c r="C58" s="22">
        <v>55458000</v>
      </c>
      <c r="D58" s="22">
        <v>0</v>
      </c>
      <c r="E58" s="22">
        <v>-29811417</v>
      </c>
      <c r="F58" s="22">
        <v>25646583</v>
      </c>
      <c r="G58" s="22">
        <v>0</v>
      </c>
      <c r="H58" s="22">
        <v>25646583</v>
      </c>
      <c r="I58" s="22">
        <v>4826726</v>
      </c>
      <c r="J58" s="22">
        <v>25629754</v>
      </c>
      <c r="K58" s="23">
        <v>0.99934381122038796</v>
      </c>
      <c r="L58" s="22">
        <v>4788726</v>
      </c>
      <c r="M58" s="22">
        <v>25432918</v>
      </c>
      <c r="N58" s="23">
        <v>0.99166887066397902</v>
      </c>
    </row>
    <row r="59" spans="1:14" s="3" customFormat="1" ht="17.100000000000001" customHeight="1" x14ac:dyDescent="0.2">
      <c r="A59" s="20" t="s">
        <v>112</v>
      </c>
      <c r="B59" s="21" t="s">
        <v>36</v>
      </c>
      <c r="C59" s="22">
        <v>46841000</v>
      </c>
      <c r="D59" s="22">
        <v>0</v>
      </c>
      <c r="E59" s="22">
        <v>-27471972</v>
      </c>
      <c r="F59" s="22">
        <v>19369028</v>
      </c>
      <c r="G59" s="22">
        <v>0</v>
      </c>
      <c r="H59" s="22">
        <v>19369028</v>
      </c>
      <c r="I59" s="22">
        <v>0</v>
      </c>
      <c r="J59" s="22">
        <v>19369028</v>
      </c>
      <c r="K59" s="23">
        <v>1</v>
      </c>
      <c r="L59" s="22">
        <v>0</v>
      </c>
      <c r="M59" s="22">
        <v>19210192</v>
      </c>
      <c r="N59" s="23">
        <v>0.99179948524004402</v>
      </c>
    </row>
    <row r="60" spans="1:14" s="3" customFormat="1" ht="17.100000000000001" customHeight="1" x14ac:dyDescent="0.2">
      <c r="A60" s="20" t="s">
        <v>113</v>
      </c>
      <c r="B60" s="21" t="s">
        <v>46</v>
      </c>
      <c r="C60" s="22">
        <v>1434000</v>
      </c>
      <c r="D60" s="22">
        <v>0</v>
      </c>
      <c r="E60" s="22">
        <v>204598</v>
      </c>
      <c r="F60" s="22">
        <v>1638598</v>
      </c>
      <c r="G60" s="22">
        <v>0</v>
      </c>
      <c r="H60" s="22">
        <v>1638598</v>
      </c>
      <c r="I60" s="22">
        <v>204598</v>
      </c>
      <c r="J60" s="22">
        <v>1638598</v>
      </c>
      <c r="K60" s="23">
        <v>1</v>
      </c>
      <c r="L60" s="22">
        <v>204598</v>
      </c>
      <c r="M60" s="22">
        <v>1638598</v>
      </c>
      <c r="N60" s="23">
        <v>1</v>
      </c>
    </row>
    <row r="61" spans="1:14" s="3" customFormat="1" ht="17.100000000000001" customHeight="1" x14ac:dyDescent="0.2">
      <c r="A61" s="20" t="s">
        <v>114</v>
      </c>
      <c r="B61" s="21" t="s">
        <v>48</v>
      </c>
      <c r="C61" s="22">
        <v>7183000</v>
      </c>
      <c r="D61" s="22">
        <v>0</v>
      </c>
      <c r="E61" s="22">
        <v>-2544043</v>
      </c>
      <c r="F61" s="22">
        <v>4638957</v>
      </c>
      <c r="G61" s="22">
        <v>0</v>
      </c>
      <c r="H61" s="22">
        <v>4638957</v>
      </c>
      <c r="I61" s="22">
        <v>4622128</v>
      </c>
      <c r="J61" s="22">
        <v>4622128</v>
      </c>
      <c r="K61" s="23">
        <v>0.99637224488177001</v>
      </c>
      <c r="L61" s="22">
        <v>4584128</v>
      </c>
      <c r="M61" s="22">
        <v>4584128</v>
      </c>
      <c r="N61" s="23">
        <v>0.98818074838805403</v>
      </c>
    </row>
    <row r="62" spans="1:14" s="3" customFormat="1" ht="17.100000000000001" customHeight="1" x14ac:dyDescent="0.2">
      <c r="A62" s="20" t="s">
        <v>115</v>
      </c>
      <c r="B62" s="21" t="s">
        <v>50</v>
      </c>
      <c r="C62" s="22">
        <v>4853000</v>
      </c>
      <c r="D62" s="22">
        <v>0</v>
      </c>
      <c r="E62" s="22">
        <v>-2850162</v>
      </c>
      <c r="F62" s="22">
        <v>2002838</v>
      </c>
      <c r="G62" s="22">
        <v>0</v>
      </c>
      <c r="H62" s="22">
        <v>2002838</v>
      </c>
      <c r="I62" s="22">
        <v>2002838</v>
      </c>
      <c r="J62" s="22">
        <v>2002838</v>
      </c>
      <c r="K62" s="23">
        <v>1</v>
      </c>
      <c r="L62" s="22">
        <v>1964838</v>
      </c>
      <c r="M62" s="22">
        <v>1964838</v>
      </c>
      <c r="N62" s="23">
        <v>0.98102692279655201</v>
      </c>
    </row>
    <row r="63" spans="1:14" s="3" customFormat="1" ht="17.100000000000001" customHeight="1" x14ac:dyDescent="0.2">
      <c r="A63" s="20" t="s">
        <v>116</v>
      </c>
      <c r="B63" s="21" t="s">
        <v>52</v>
      </c>
      <c r="C63" s="22">
        <v>2330000</v>
      </c>
      <c r="D63" s="22">
        <v>0</v>
      </c>
      <c r="E63" s="22">
        <v>306119</v>
      </c>
      <c r="F63" s="22">
        <v>2636119</v>
      </c>
      <c r="G63" s="22">
        <v>0</v>
      </c>
      <c r="H63" s="22">
        <v>2636119</v>
      </c>
      <c r="I63" s="22">
        <v>2619290</v>
      </c>
      <c r="J63" s="22">
        <v>2619290</v>
      </c>
      <c r="K63" s="23">
        <v>0.99361599381514998</v>
      </c>
      <c r="L63" s="22">
        <v>2619290</v>
      </c>
      <c r="M63" s="22">
        <v>2619290</v>
      </c>
      <c r="N63" s="23">
        <v>0.99361599381514998</v>
      </c>
    </row>
    <row r="64" spans="1:14" s="3" customFormat="1" ht="17.100000000000001" customHeight="1" x14ac:dyDescent="0.2">
      <c r="A64" s="20" t="s">
        <v>117</v>
      </c>
      <c r="B64" s="21" t="s">
        <v>56</v>
      </c>
      <c r="C64" s="22">
        <v>7636000</v>
      </c>
      <c r="D64" s="22">
        <v>0</v>
      </c>
      <c r="E64" s="22">
        <v>-2128011</v>
      </c>
      <c r="F64" s="22">
        <v>5507989</v>
      </c>
      <c r="G64" s="22">
        <v>0</v>
      </c>
      <c r="H64" s="22">
        <v>5507989</v>
      </c>
      <c r="I64" s="22">
        <v>0</v>
      </c>
      <c r="J64" s="22">
        <v>5507989</v>
      </c>
      <c r="K64" s="23">
        <v>1</v>
      </c>
      <c r="L64" s="22">
        <v>0</v>
      </c>
      <c r="M64" s="22">
        <v>5507989</v>
      </c>
      <c r="N64" s="23">
        <v>1</v>
      </c>
    </row>
    <row r="65" spans="1:14" s="3" customFormat="1" ht="17.100000000000001" customHeight="1" x14ac:dyDescent="0.2">
      <c r="A65" s="20" t="s">
        <v>118</v>
      </c>
      <c r="B65" s="21" t="s">
        <v>58</v>
      </c>
      <c r="C65" s="22">
        <v>5294000</v>
      </c>
      <c r="D65" s="22">
        <v>0</v>
      </c>
      <c r="E65" s="22">
        <v>-1079325</v>
      </c>
      <c r="F65" s="22">
        <v>4214675</v>
      </c>
      <c r="G65" s="22">
        <v>0</v>
      </c>
      <c r="H65" s="22">
        <v>4214675</v>
      </c>
      <c r="I65" s="22">
        <v>0</v>
      </c>
      <c r="J65" s="22">
        <v>4214675</v>
      </c>
      <c r="K65" s="23">
        <v>1</v>
      </c>
      <c r="L65" s="22">
        <v>0</v>
      </c>
      <c r="M65" s="22">
        <v>4214675</v>
      </c>
      <c r="N65" s="23">
        <v>1</v>
      </c>
    </row>
    <row r="66" spans="1:14" s="3" customFormat="1" ht="17.100000000000001" customHeight="1" x14ac:dyDescent="0.2">
      <c r="A66" s="20" t="s">
        <v>119</v>
      </c>
      <c r="B66" s="21" t="s">
        <v>60</v>
      </c>
      <c r="C66" s="22">
        <v>2342000</v>
      </c>
      <c r="D66" s="22">
        <v>0</v>
      </c>
      <c r="E66" s="22">
        <v>-1048686</v>
      </c>
      <c r="F66" s="22">
        <v>1293314</v>
      </c>
      <c r="G66" s="22">
        <v>0</v>
      </c>
      <c r="H66" s="22">
        <v>1293314</v>
      </c>
      <c r="I66" s="22">
        <v>0</v>
      </c>
      <c r="J66" s="22">
        <v>1293314</v>
      </c>
      <c r="K66" s="23">
        <v>1</v>
      </c>
      <c r="L66" s="22">
        <v>0</v>
      </c>
      <c r="M66" s="22">
        <v>1293314</v>
      </c>
      <c r="N66" s="23">
        <v>1</v>
      </c>
    </row>
    <row r="67" spans="1:14" s="3" customFormat="1" ht="17.100000000000001" customHeight="1" x14ac:dyDescent="0.2">
      <c r="A67" s="20" t="s">
        <v>120</v>
      </c>
      <c r="B67" s="21" t="s">
        <v>62</v>
      </c>
      <c r="C67" s="22">
        <v>2342000</v>
      </c>
      <c r="D67" s="22">
        <v>0</v>
      </c>
      <c r="E67" s="22">
        <v>-1048686</v>
      </c>
      <c r="F67" s="22">
        <v>1293314</v>
      </c>
      <c r="G67" s="22">
        <v>0</v>
      </c>
      <c r="H67" s="22">
        <v>1293314</v>
      </c>
      <c r="I67" s="22">
        <v>0</v>
      </c>
      <c r="J67" s="22">
        <v>1293314</v>
      </c>
      <c r="K67" s="23">
        <v>1</v>
      </c>
      <c r="L67" s="22">
        <v>0</v>
      </c>
      <c r="M67" s="22">
        <v>1293314</v>
      </c>
      <c r="N67" s="23">
        <v>1</v>
      </c>
    </row>
    <row r="68" spans="1:14" s="3" customFormat="1" ht="17.100000000000001" customHeight="1" x14ac:dyDescent="0.2">
      <c r="A68" s="20" t="s">
        <v>121</v>
      </c>
      <c r="B68" s="21" t="s">
        <v>64</v>
      </c>
      <c r="C68" s="22">
        <v>21771000</v>
      </c>
      <c r="D68" s="22">
        <v>0</v>
      </c>
      <c r="E68" s="22">
        <v>-10634757</v>
      </c>
      <c r="F68" s="22">
        <v>11136243</v>
      </c>
      <c r="G68" s="22">
        <v>0</v>
      </c>
      <c r="H68" s="22">
        <v>11136243</v>
      </c>
      <c r="I68" s="22">
        <v>2176000</v>
      </c>
      <c r="J68" s="22">
        <v>10351243</v>
      </c>
      <c r="K68" s="23">
        <v>0.92950944048185702</v>
      </c>
      <c r="L68" s="22">
        <v>2176000</v>
      </c>
      <c r="M68" s="22">
        <v>10351093</v>
      </c>
      <c r="N68" s="23">
        <v>0.92949597094819103</v>
      </c>
    </row>
    <row r="69" spans="1:14" s="3" customFormat="1" ht="17.100000000000001" customHeight="1" x14ac:dyDescent="0.2">
      <c r="A69" s="20" t="s">
        <v>122</v>
      </c>
      <c r="B69" s="21" t="s">
        <v>66</v>
      </c>
      <c r="C69" s="22">
        <v>6074000</v>
      </c>
      <c r="D69" s="22">
        <v>0</v>
      </c>
      <c r="E69" s="22">
        <v>-3466100</v>
      </c>
      <c r="F69" s="22">
        <v>2607900</v>
      </c>
      <c r="G69" s="22">
        <v>0</v>
      </c>
      <c r="H69" s="22">
        <v>2607900</v>
      </c>
      <c r="I69" s="22">
        <v>0</v>
      </c>
      <c r="J69" s="22">
        <v>2607900</v>
      </c>
      <c r="K69" s="23">
        <v>1</v>
      </c>
      <c r="L69" s="22">
        <v>0</v>
      </c>
      <c r="M69" s="22">
        <v>2607750</v>
      </c>
      <c r="N69" s="23">
        <v>0.99994248245714901</v>
      </c>
    </row>
    <row r="70" spans="1:14" s="3" customFormat="1" ht="25.5" customHeight="1" x14ac:dyDescent="0.2">
      <c r="A70" s="20" t="s">
        <v>123</v>
      </c>
      <c r="B70" s="21" t="s">
        <v>68</v>
      </c>
      <c r="C70" s="22">
        <v>6074000</v>
      </c>
      <c r="D70" s="22">
        <v>0</v>
      </c>
      <c r="E70" s="22">
        <v>-3466100</v>
      </c>
      <c r="F70" s="22">
        <v>2607900</v>
      </c>
      <c r="G70" s="22">
        <v>0</v>
      </c>
      <c r="H70" s="22">
        <v>2607900</v>
      </c>
      <c r="I70" s="22">
        <v>0</v>
      </c>
      <c r="J70" s="22">
        <v>2607900</v>
      </c>
      <c r="K70" s="23">
        <v>1</v>
      </c>
      <c r="L70" s="22">
        <v>0</v>
      </c>
      <c r="M70" s="22">
        <v>2607750</v>
      </c>
      <c r="N70" s="23">
        <v>0.99994248245714901</v>
      </c>
    </row>
    <row r="71" spans="1:14" s="3" customFormat="1" ht="17.100000000000001" customHeight="1" x14ac:dyDescent="0.2">
      <c r="A71" s="20" t="s">
        <v>124</v>
      </c>
      <c r="B71" s="21" t="s">
        <v>72</v>
      </c>
      <c r="C71" s="22">
        <v>4302000</v>
      </c>
      <c r="D71" s="22">
        <v>0</v>
      </c>
      <c r="E71" s="22">
        <v>-2093286</v>
      </c>
      <c r="F71" s="22">
        <v>2208714</v>
      </c>
      <c r="G71" s="22">
        <v>0</v>
      </c>
      <c r="H71" s="22">
        <v>2208714</v>
      </c>
      <c r="I71" s="22">
        <v>0</v>
      </c>
      <c r="J71" s="22">
        <v>2178714</v>
      </c>
      <c r="K71" s="23">
        <v>0.98641743566618401</v>
      </c>
      <c r="L71" s="22">
        <v>0</v>
      </c>
      <c r="M71" s="22">
        <v>2178714</v>
      </c>
      <c r="N71" s="23">
        <v>0.98641743566618401</v>
      </c>
    </row>
    <row r="72" spans="1:14" s="3" customFormat="1" ht="17.100000000000001" customHeight="1" x14ac:dyDescent="0.2">
      <c r="A72" s="20" t="s">
        <v>125</v>
      </c>
      <c r="B72" s="21" t="s">
        <v>76</v>
      </c>
      <c r="C72" s="22">
        <v>4302000</v>
      </c>
      <c r="D72" s="22">
        <v>0</v>
      </c>
      <c r="E72" s="22">
        <v>-2093286</v>
      </c>
      <c r="F72" s="22">
        <v>2208714</v>
      </c>
      <c r="G72" s="22">
        <v>0</v>
      </c>
      <c r="H72" s="22">
        <v>2208714</v>
      </c>
      <c r="I72" s="22">
        <v>0</v>
      </c>
      <c r="J72" s="22">
        <v>2178714</v>
      </c>
      <c r="K72" s="23">
        <v>0.98641743566618401</v>
      </c>
      <c r="L72" s="22">
        <v>0</v>
      </c>
      <c r="M72" s="22">
        <v>2178714</v>
      </c>
      <c r="N72" s="23">
        <v>0.98641743566618401</v>
      </c>
    </row>
    <row r="73" spans="1:14" s="3" customFormat="1" ht="17.100000000000001" customHeight="1" x14ac:dyDescent="0.2">
      <c r="A73" s="20" t="s">
        <v>126</v>
      </c>
      <c r="B73" s="21" t="s">
        <v>78</v>
      </c>
      <c r="C73" s="22">
        <v>5889000</v>
      </c>
      <c r="D73" s="22">
        <v>0</v>
      </c>
      <c r="E73" s="22">
        <v>-3145171</v>
      </c>
      <c r="F73" s="22">
        <v>2743829</v>
      </c>
      <c r="G73" s="22">
        <v>0</v>
      </c>
      <c r="H73" s="22">
        <v>2743829</v>
      </c>
      <c r="I73" s="22">
        <v>2176000</v>
      </c>
      <c r="J73" s="22">
        <v>2743829</v>
      </c>
      <c r="K73" s="23">
        <v>1</v>
      </c>
      <c r="L73" s="22">
        <v>2176000</v>
      </c>
      <c r="M73" s="22">
        <v>2743829</v>
      </c>
      <c r="N73" s="23">
        <v>1</v>
      </c>
    </row>
    <row r="74" spans="1:14" s="3" customFormat="1" ht="17.100000000000001" customHeight="1" x14ac:dyDescent="0.2">
      <c r="A74" s="20" t="s">
        <v>127</v>
      </c>
      <c r="B74" s="21" t="s">
        <v>80</v>
      </c>
      <c r="C74" s="22">
        <v>5889000</v>
      </c>
      <c r="D74" s="22">
        <v>0</v>
      </c>
      <c r="E74" s="22">
        <v>-3145171</v>
      </c>
      <c r="F74" s="22">
        <v>2743829</v>
      </c>
      <c r="G74" s="22">
        <v>0</v>
      </c>
      <c r="H74" s="22">
        <v>2743829</v>
      </c>
      <c r="I74" s="22">
        <v>2176000</v>
      </c>
      <c r="J74" s="22">
        <v>2743829</v>
      </c>
      <c r="K74" s="23">
        <v>1</v>
      </c>
      <c r="L74" s="22">
        <v>2176000</v>
      </c>
      <c r="M74" s="22">
        <v>2743829</v>
      </c>
      <c r="N74" s="23">
        <v>1</v>
      </c>
    </row>
    <row r="75" spans="1:14" s="3" customFormat="1" ht="17.100000000000001" customHeight="1" x14ac:dyDescent="0.2">
      <c r="A75" s="20" t="s">
        <v>128</v>
      </c>
      <c r="B75" s="21" t="s">
        <v>84</v>
      </c>
      <c r="C75" s="22">
        <v>2330000</v>
      </c>
      <c r="D75" s="22">
        <v>0</v>
      </c>
      <c r="E75" s="22">
        <v>-835800</v>
      </c>
      <c r="F75" s="22">
        <v>1494200</v>
      </c>
      <c r="G75" s="22">
        <v>0</v>
      </c>
      <c r="H75" s="22">
        <v>1494200</v>
      </c>
      <c r="I75" s="22">
        <v>0</v>
      </c>
      <c r="J75" s="22">
        <v>1194200</v>
      </c>
      <c r="K75" s="23">
        <v>0.79922366483737095</v>
      </c>
      <c r="L75" s="22">
        <v>0</v>
      </c>
      <c r="M75" s="22">
        <v>1194200</v>
      </c>
      <c r="N75" s="23">
        <v>0.79922366483737095</v>
      </c>
    </row>
    <row r="76" spans="1:14" s="3" customFormat="1" ht="17.100000000000001" customHeight="1" x14ac:dyDescent="0.2">
      <c r="A76" s="20" t="s">
        <v>129</v>
      </c>
      <c r="B76" s="21" t="s">
        <v>86</v>
      </c>
      <c r="C76" s="22">
        <v>2330000</v>
      </c>
      <c r="D76" s="22">
        <v>0</v>
      </c>
      <c r="E76" s="22">
        <v>-835800</v>
      </c>
      <c r="F76" s="22">
        <v>1494200</v>
      </c>
      <c r="G76" s="22">
        <v>0</v>
      </c>
      <c r="H76" s="22">
        <v>1494200</v>
      </c>
      <c r="I76" s="22">
        <v>0</v>
      </c>
      <c r="J76" s="22">
        <v>1194200</v>
      </c>
      <c r="K76" s="23">
        <v>0.79922366483737095</v>
      </c>
      <c r="L76" s="22">
        <v>0</v>
      </c>
      <c r="M76" s="22">
        <v>1194200</v>
      </c>
      <c r="N76" s="23">
        <v>0.79922366483737095</v>
      </c>
    </row>
    <row r="77" spans="1:14" s="3" customFormat="1" ht="25.5" customHeight="1" x14ac:dyDescent="0.2">
      <c r="A77" s="20" t="s">
        <v>130</v>
      </c>
      <c r="B77" s="21" t="s">
        <v>88</v>
      </c>
      <c r="C77" s="22">
        <v>264000</v>
      </c>
      <c r="D77" s="22">
        <v>0</v>
      </c>
      <c r="E77" s="22">
        <v>-124900</v>
      </c>
      <c r="F77" s="22">
        <v>139100</v>
      </c>
      <c r="G77" s="22">
        <v>0</v>
      </c>
      <c r="H77" s="22">
        <v>139100</v>
      </c>
      <c r="I77" s="22">
        <v>0</v>
      </c>
      <c r="J77" s="22">
        <v>134100</v>
      </c>
      <c r="K77" s="23">
        <v>0.96405463695183302</v>
      </c>
      <c r="L77" s="22">
        <v>0</v>
      </c>
      <c r="M77" s="22">
        <v>134100</v>
      </c>
      <c r="N77" s="23">
        <v>0.96405463695183302</v>
      </c>
    </row>
    <row r="78" spans="1:14" s="3" customFormat="1" ht="25.5" customHeight="1" x14ac:dyDescent="0.2">
      <c r="A78" s="20" t="s">
        <v>131</v>
      </c>
      <c r="B78" s="21" t="s">
        <v>90</v>
      </c>
      <c r="C78" s="22">
        <v>264000</v>
      </c>
      <c r="D78" s="22">
        <v>0</v>
      </c>
      <c r="E78" s="22">
        <v>-124900</v>
      </c>
      <c r="F78" s="22">
        <v>139100</v>
      </c>
      <c r="G78" s="22">
        <v>0</v>
      </c>
      <c r="H78" s="22">
        <v>139100</v>
      </c>
      <c r="I78" s="22">
        <v>0</v>
      </c>
      <c r="J78" s="22">
        <v>134100</v>
      </c>
      <c r="K78" s="23">
        <v>0.96405463695183302</v>
      </c>
      <c r="L78" s="22">
        <v>0</v>
      </c>
      <c r="M78" s="22">
        <v>134100</v>
      </c>
      <c r="N78" s="23">
        <v>0.96405463695183302</v>
      </c>
    </row>
    <row r="79" spans="1:14" s="3" customFormat="1" ht="17.100000000000001" customHeight="1" x14ac:dyDescent="0.2">
      <c r="A79" s="20" t="s">
        <v>132</v>
      </c>
      <c r="B79" s="21" t="s">
        <v>92</v>
      </c>
      <c r="C79" s="22">
        <v>1747000</v>
      </c>
      <c r="D79" s="22">
        <v>0</v>
      </c>
      <c r="E79" s="22">
        <v>-601600</v>
      </c>
      <c r="F79" s="22">
        <v>1145400</v>
      </c>
      <c r="G79" s="22">
        <v>0</v>
      </c>
      <c r="H79" s="22">
        <v>1145400</v>
      </c>
      <c r="I79" s="22">
        <v>0</v>
      </c>
      <c r="J79" s="22">
        <v>895400</v>
      </c>
      <c r="K79" s="23">
        <v>0.78173563820499403</v>
      </c>
      <c r="L79" s="22">
        <v>0</v>
      </c>
      <c r="M79" s="22">
        <v>895400</v>
      </c>
      <c r="N79" s="23">
        <v>0.78173563820499403</v>
      </c>
    </row>
    <row r="80" spans="1:14" s="3" customFormat="1" ht="17.100000000000001" customHeight="1" x14ac:dyDescent="0.2">
      <c r="A80" s="20" t="s">
        <v>133</v>
      </c>
      <c r="B80" s="21" t="s">
        <v>94</v>
      </c>
      <c r="C80" s="22">
        <v>1165000</v>
      </c>
      <c r="D80" s="22">
        <v>0</v>
      </c>
      <c r="E80" s="22">
        <v>-367900</v>
      </c>
      <c r="F80" s="22">
        <v>797100</v>
      </c>
      <c r="G80" s="22">
        <v>0</v>
      </c>
      <c r="H80" s="22">
        <v>797100</v>
      </c>
      <c r="I80" s="22">
        <v>0</v>
      </c>
      <c r="J80" s="22">
        <v>597100</v>
      </c>
      <c r="K80" s="23">
        <v>0.74909045289173304</v>
      </c>
      <c r="L80" s="22">
        <v>0</v>
      </c>
      <c r="M80" s="22">
        <v>597100</v>
      </c>
      <c r="N80" s="23">
        <v>0.74909045289173304</v>
      </c>
    </row>
    <row r="81" spans="1:14" s="3" customFormat="1" ht="25.5" customHeight="1" x14ac:dyDescent="0.2">
      <c r="A81" s="20" t="s">
        <v>134</v>
      </c>
      <c r="B81" s="21" t="s">
        <v>96</v>
      </c>
      <c r="C81" s="22">
        <v>1946000</v>
      </c>
      <c r="D81" s="22">
        <v>0</v>
      </c>
      <c r="E81" s="22">
        <v>7994934</v>
      </c>
      <c r="F81" s="22">
        <v>9940934</v>
      </c>
      <c r="G81" s="22">
        <v>0</v>
      </c>
      <c r="H81" s="22">
        <v>9940934</v>
      </c>
      <c r="I81" s="22">
        <v>8471908</v>
      </c>
      <c r="J81" s="22">
        <v>9916252</v>
      </c>
      <c r="K81" s="23">
        <v>0.99751713470786596</v>
      </c>
      <c r="L81" s="22">
        <v>8471908</v>
      </c>
      <c r="M81" s="22">
        <v>9916252</v>
      </c>
      <c r="N81" s="23">
        <v>0.99751713470786596</v>
      </c>
    </row>
    <row r="82" spans="1:14" s="3" customFormat="1" ht="17.100000000000001" customHeight="1" x14ac:dyDescent="0.2">
      <c r="A82" s="20" t="s">
        <v>135</v>
      </c>
      <c r="B82" s="21" t="s">
        <v>48</v>
      </c>
      <c r="C82" s="22">
        <v>260000</v>
      </c>
      <c r="D82" s="22">
        <v>0</v>
      </c>
      <c r="E82" s="22">
        <v>3903558</v>
      </c>
      <c r="F82" s="22">
        <v>4163558</v>
      </c>
      <c r="G82" s="22">
        <v>0</v>
      </c>
      <c r="H82" s="22">
        <v>4163558</v>
      </c>
      <c r="I82" s="22">
        <v>4138876</v>
      </c>
      <c r="J82" s="22">
        <v>4138876</v>
      </c>
      <c r="K82" s="23">
        <v>0.99407189716103395</v>
      </c>
      <c r="L82" s="22">
        <v>4138876</v>
      </c>
      <c r="M82" s="22">
        <v>4138876</v>
      </c>
      <c r="N82" s="23">
        <v>0.99407189716103395</v>
      </c>
    </row>
    <row r="83" spans="1:14" s="3" customFormat="1" ht="17.100000000000001" customHeight="1" x14ac:dyDescent="0.2">
      <c r="A83" s="20" t="s">
        <v>136</v>
      </c>
      <c r="B83" s="21" t="s">
        <v>99</v>
      </c>
      <c r="C83" s="22">
        <v>0</v>
      </c>
      <c r="D83" s="22">
        <v>0</v>
      </c>
      <c r="E83" s="22">
        <v>3866307</v>
      </c>
      <c r="F83" s="22">
        <v>3866307</v>
      </c>
      <c r="G83" s="22">
        <v>0</v>
      </c>
      <c r="H83" s="22">
        <v>3866307</v>
      </c>
      <c r="I83" s="22">
        <v>3841625</v>
      </c>
      <c r="J83" s="22">
        <v>3841625</v>
      </c>
      <c r="K83" s="23">
        <v>0.99361613032798501</v>
      </c>
      <c r="L83" s="22">
        <v>3841625</v>
      </c>
      <c r="M83" s="22">
        <v>3841625</v>
      </c>
      <c r="N83" s="23">
        <v>0.99361613032798501</v>
      </c>
    </row>
    <row r="84" spans="1:14" s="3" customFormat="1" ht="17.100000000000001" customHeight="1" x14ac:dyDescent="0.2">
      <c r="A84" s="20" t="s">
        <v>137</v>
      </c>
      <c r="B84" s="21" t="s">
        <v>101</v>
      </c>
      <c r="C84" s="22">
        <v>260000</v>
      </c>
      <c r="D84" s="22">
        <v>0</v>
      </c>
      <c r="E84" s="22">
        <v>37251</v>
      </c>
      <c r="F84" s="22">
        <v>297251</v>
      </c>
      <c r="G84" s="22">
        <v>0</v>
      </c>
      <c r="H84" s="22">
        <v>297251</v>
      </c>
      <c r="I84" s="22">
        <v>297251</v>
      </c>
      <c r="J84" s="22">
        <v>297251</v>
      </c>
      <c r="K84" s="23">
        <v>1</v>
      </c>
      <c r="L84" s="22">
        <v>297251</v>
      </c>
      <c r="M84" s="22">
        <v>297251</v>
      </c>
      <c r="N84" s="23">
        <v>1</v>
      </c>
    </row>
    <row r="85" spans="1:14" s="3" customFormat="1" ht="25.5" customHeight="1" x14ac:dyDescent="0.2">
      <c r="A85" s="20" t="s">
        <v>138</v>
      </c>
      <c r="B85" s="21" t="s">
        <v>103</v>
      </c>
      <c r="C85" s="22">
        <v>1686000</v>
      </c>
      <c r="D85" s="22">
        <v>0</v>
      </c>
      <c r="E85" s="22">
        <v>4091376</v>
      </c>
      <c r="F85" s="22">
        <v>5777376</v>
      </c>
      <c r="G85" s="22">
        <v>0</v>
      </c>
      <c r="H85" s="22">
        <v>5777376</v>
      </c>
      <c r="I85" s="22">
        <v>4333032</v>
      </c>
      <c r="J85" s="22">
        <v>5777376</v>
      </c>
      <c r="K85" s="23">
        <v>1</v>
      </c>
      <c r="L85" s="22">
        <v>4333032</v>
      </c>
      <c r="M85" s="22">
        <v>5777376</v>
      </c>
      <c r="N85" s="23">
        <v>1</v>
      </c>
    </row>
    <row r="86" spans="1:14" s="3" customFormat="1" ht="17.100000000000001" customHeight="1" x14ac:dyDescent="0.2">
      <c r="A86" s="20" t="s">
        <v>139</v>
      </c>
      <c r="B86" s="21" t="s">
        <v>140</v>
      </c>
      <c r="C86" s="22">
        <v>8399037000</v>
      </c>
      <c r="D86" s="22">
        <v>0</v>
      </c>
      <c r="E86" s="22">
        <v>0</v>
      </c>
      <c r="F86" s="22">
        <v>8399037000</v>
      </c>
      <c r="G86" s="22">
        <v>0</v>
      </c>
      <c r="H86" s="22">
        <v>8399037000</v>
      </c>
      <c r="I86" s="22">
        <v>83887468</v>
      </c>
      <c r="J86" s="22">
        <v>5064509595</v>
      </c>
      <c r="K86" s="23">
        <v>0.60298693707385698</v>
      </c>
      <c r="L86" s="22">
        <v>361387614</v>
      </c>
      <c r="M86" s="22">
        <v>2550716564</v>
      </c>
      <c r="N86" s="23">
        <v>0.303691549876492</v>
      </c>
    </row>
    <row r="87" spans="1:14" s="3" customFormat="1" ht="17.100000000000001" customHeight="1" x14ac:dyDescent="0.2">
      <c r="A87" s="20" t="s">
        <v>141</v>
      </c>
      <c r="B87" s="21" t="s">
        <v>142</v>
      </c>
      <c r="C87" s="22">
        <v>8399037000</v>
      </c>
      <c r="D87" s="22">
        <v>0</v>
      </c>
      <c r="E87" s="22">
        <v>0</v>
      </c>
      <c r="F87" s="22">
        <v>8399037000</v>
      </c>
      <c r="G87" s="22">
        <v>0</v>
      </c>
      <c r="H87" s="22">
        <v>8399037000</v>
      </c>
      <c r="I87" s="22">
        <v>83887468</v>
      </c>
      <c r="J87" s="22">
        <v>5064509595</v>
      </c>
      <c r="K87" s="23">
        <v>0.60298693707385698</v>
      </c>
      <c r="L87" s="22">
        <v>361387614</v>
      </c>
      <c r="M87" s="22">
        <v>2550716564</v>
      </c>
      <c r="N87" s="23">
        <v>0.303691549876492</v>
      </c>
    </row>
    <row r="88" spans="1:14" s="3" customFormat="1" ht="17.100000000000001" customHeight="1" x14ac:dyDescent="0.2">
      <c r="A88" s="20" t="s">
        <v>143</v>
      </c>
      <c r="B88" s="21" t="s">
        <v>144</v>
      </c>
      <c r="C88" s="22">
        <v>367425000</v>
      </c>
      <c r="D88" s="22">
        <v>0</v>
      </c>
      <c r="E88" s="22">
        <v>0</v>
      </c>
      <c r="F88" s="22">
        <v>367425000</v>
      </c>
      <c r="G88" s="22">
        <v>0</v>
      </c>
      <c r="H88" s="22">
        <v>367425000</v>
      </c>
      <c r="I88" s="22">
        <v>13689494</v>
      </c>
      <c r="J88" s="22">
        <v>110766411</v>
      </c>
      <c r="K88" s="23">
        <v>0.301466723821188</v>
      </c>
      <c r="L88" s="22">
        <v>5858135</v>
      </c>
      <c r="M88" s="22">
        <v>52820756</v>
      </c>
      <c r="N88" s="23">
        <v>0.14375928692930501</v>
      </c>
    </row>
    <row r="89" spans="1:14" s="3" customFormat="1" ht="25.5" customHeight="1" x14ac:dyDescent="0.2">
      <c r="A89" s="20" t="s">
        <v>145</v>
      </c>
      <c r="B89" s="21" t="s">
        <v>146</v>
      </c>
      <c r="C89" s="22">
        <v>28821000</v>
      </c>
      <c r="D89" s="22">
        <v>0</v>
      </c>
      <c r="E89" s="22">
        <v>11438606</v>
      </c>
      <c r="F89" s="22">
        <v>40259606</v>
      </c>
      <c r="G89" s="22">
        <v>0</v>
      </c>
      <c r="H89" s="22">
        <v>40259606</v>
      </c>
      <c r="I89" s="22">
        <v>12997688</v>
      </c>
      <c r="J89" s="22">
        <v>17185167</v>
      </c>
      <c r="K89" s="23">
        <v>0.42685879737620902</v>
      </c>
      <c r="L89" s="22">
        <v>0</v>
      </c>
      <c r="M89" s="22">
        <v>3995350</v>
      </c>
      <c r="N89" s="23">
        <v>9.9239669657969307E-2</v>
      </c>
    </row>
    <row r="90" spans="1:14" s="3" customFormat="1" ht="17.100000000000001" customHeight="1" x14ac:dyDescent="0.2">
      <c r="A90" s="20" t="s">
        <v>147</v>
      </c>
      <c r="B90" s="21" t="s">
        <v>148</v>
      </c>
      <c r="C90" s="22">
        <v>2000000</v>
      </c>
      <c r="D90" s="22">
        <v>0</v>
      </c>
      <c r="E90" s="22">
        <v>0</v>
      </c>
      <c r="F90" s="22">
        <v>2000000</v>
      </c>
      <c r="G90" s="22">
        <v>0</v>
      </c>
      <c r="H90" s="22">
        <v>2000000</v>
      </c>
      <c r="I90" s="22">
        <v>0</v>
      </c>
      <c r="J90" s="22">
        <v>842129</v>
      </c>
      <c r="K90" s="23">
        <v>0.42106450000000001</v>
      </c>
      <c r="L90" s="22">
        <v>0</v>
      </c>
      <c r="M90" s="22">
        <v>650000</v>
      </c>
      <c r="N90" s="23">
        <v>0.32500000000000001</v>
      </c>
    </row>
    <row r="91" spans="1:14" s="3" customFormat="1" ht="17.100000000000001" customHeight="1" x14ac:dyDescent="0.2">
      <c r="A91" s="20" t="s">
        <v>149</v>
      </c>
      <c r="B91" s="21" t="s">
        <v>150</v>
      </c>
      <c r="C91" s="22">
        <v>1000000</v>
      </c>
      <c r="D91" s="22">
        <v>0</v>
      </c>
      <c r="E91" s="22">
        <v>0</v>
      </c>
      <c r="F91" s="22">
        <v>1000000</v>
      </c>
      <c r="G91" s="22">
        <v>0</v>
      </c>
      <c r="H91" s="22">
        <v>1000000</v>
      </c>
      <c r="I91" s="22">
        <v>0</v>
      </c>
      <c r="J91" s="22">
        <v>517129</v>
      </c>
      <c r="K91" s="23">
        <v>0.51712899999999995</v>
      </c>
      <c r="L91" s="22">
        <v>0</v>
      </c>
      <c r="M91" s="22">
        <v>325000</v>
      </c>
      <c r="N91" s="23">
        <v>0.32500000000000001</v>
      </c>
    </row>
    <row r="92" spans="1:14" s="3" customFormat="1" ht="17.100000000000001" customHeight="1" x14ac:dyDescent="0.2">
      <c r="A92" s="20" t="s">
        <v>151</v>
      </c>
      <c r="B92" s="21" t="s">
        <v>152</v>
      </c>
      <c r="C92" s="22">
        <v>1000000</v>
      </c>
      <c r="D92" s="22">
        <v>0</v>
      </c>
      <c r="E92" s="22">
        <v>0</v>
      </c>
      <c r="F92" s="22">
        <v>1000000</v>
      </c>
      <c r="G92" s="22">
        <v>0</v>
      </c>
      <c r="H92" s="22">
        <v>1000000</v>
      </c>
      <c r="I92" s="22">
        <v>0</v>
      </c>
      <c r="J92" s="22">
        <v>325000</v>
      </c>
      <c r="K92" s="23">
        <v>0.32500000000000001</v>
      </c>
      <c r="L92" s="22">
        <v>0</v>
      </c>
      <c r="M92" s="22">
        <v>325000</v>
      </c>
      <c r="N92" s="23">
        <v>0.32500000000000001</v>
      </c>
    </row>
    <row r="93" spans="1:14" s="3" customFormat="1" ht="17.100000000000001" customHeight="1" x14ac:dyDescent="0.2">
      <c r="A93" s="20" t="s">
        <v>153</v>
      </c>
      <c r="B93" s="21" t="s">
        <v>154</v>
      </c>
      <c r="C93" s="22">
        <v>1000000</v>
      </c>
      <c r="D93" s="22">
        <v>0</v>
      </c>
      <c r="E93" s="22">
        <v>11438606</v>
      </c>
      <c r="F93" s="22">
        <v>12438606</v>
      </c>
      <c r="G93" s="22">
        <v>0</v>
      </c>
      <c r="H93" s="22">
        <v>12438606</v>
      </c>
      <c r="I93" s="22">
        <v>0</v>
      </c>
      <c r="J93" s="22">
        <v>3345350</v>
      </c>
      <c r="K93" s="23">
        <v>0.26894894813775799</v>
      </c>
      <c r="L93" s="22">
        <v>0</v>
      </c>
      <c r="M93" s="22">
        <v>3345350</v>
      </c>
      <c r="N93" s="23">
        <v>0.26894894813775799</v>
      </c>
    </row>
    <row r="94" spans="1:14" s="3" customFormat="1" ht="17.100000000000001" customHeight="1" x14ac:dyDescent="0.2">
      <c r="A94" s="20" t="s">
        <v>155</v>
      </c>
      <c r="B94" s="21" t="s">
        <v>156</v>
      </c>
      <c r="C94" s="22">
        <v>0</v>
      </c>
      <c r="D94" s="22">
        <v>0</v>
      </c>
      <c r="E94" s="22">
        <v>3000000</v>
      </c>
      <c r="F94" s="22">
        <v>3000000</v>
      </c>
      <c r="G94" s="22">
        <v>0</v>
      </c>
      <c r="H94" s="22">
        <v>3000000</v>
      </c>
      <c r="I94" s="22">
        <v>0</v>
      </c>
      <c r="J94" s="22">
        <v>2695350</v>
      </c>
      <c r="K94" s="23">
        <v>0.89844999999999997</v>
      </c>
      <c r="L94" s="22">
        <v>0</v>
      </c>
      <c r="M94" s="22">
        <v>2695350</v>
      </c>
      <c r="N94" s="23">
        <v>0.89844999999999997</v>
      </c>
    </row>
    <row r="95" spans="1:14" s="3" customFormat="1" ht="17.100000000000001" customHeight="1" x14ac:dyDescent="0.2">
      <c r="A95" s="20" t="s">
        <v>157</v>
      </c>
      <c r="B95" s="21" t="s">
        <v>158</v>
      </c>
      <c r="C95" s="22">
        <v>1000000</v>
      </c>
      <c r="D95" s="22">
        <v>0</v>
      </c>
      <c r="E95" s="22">
        <v>0</v>
      </c>
      <c r="F95" s="22">
        <v>1000000</v>
      </c>
      <c r="G95" s="22">
        <v>0</v>
      </c>
      <c r="H95" s="22">
        <v>1000000</v>
      </c>
      <c r="I95" s="22">
        <v>0</v>
      </c>
      <c r="J95" s="22">
        <v>650000</v>
      </c>
      <c r="K95" s="23">
        <v>0.65</v>
      </c>
      <c r="L95" s="22">
        <v>0</v>
      </c>
      <c r="M95" s="22">
        <v>650000</v>
      </c>
      <c r="N95" s="23">
        <v>0.65</v>
      </c>
    </row>
    <row r="96" spans="1:14" s="3" customFormat="1" ht="25.5" customHeight="1" x14ac:dyDescent="0.2">
      <c r="A96" s="20" t="s">
        <v>159</v>
      </c>
      <c r="B96" s="21" t="s">
        <v>160</v>
      </c>
      <c r="C96" s="22">
        <v>0</v>
      </c>
      <c r="D96" s="22">
        <v>0</v>
      </c>
      <c r="E96" s="22">
        <v>8438606</v>
      </c>
      <c r="F96" s="22">
        <v>8438606</v>
      </c>
      <c r="G96" s="22">
        <v>0</v>
      </c>
      <c r="H96" s="22">
        <v>8438606</v>
      </c>
      <c r="I96" s="22">
        <v>0</v>
      </c>
      <c r="J96" s="22">
        <v>0</v>
      </c>
      <c r="K96" s="23">
        <v>0</v>
      </c>
      <c r="L96" s="22">
        <v>0</v>
      </c>
      <c r="M96" s="22">
        <v>0</v>
      </c>
      <c r="N96" s="23">
        <v>0</v>
      </c>
    </row>
    <row r="97" spans="1:14" s="3" customFormat="1" ht="17.100000000000001" customHeight="1" x14ac:dyDescent="0.2">
      <c r="A97" s="20" t="s">
        <v>161</v>
      </c>
      <c r="B97" s="21" t="s">
        <v>162</v>
      </c>
      <c r="C97" s="22">
        <v>19485000</v>
      </c>
      <c r="D97" s="22">
        <v>0</v>
      </c>
      <c r="E97" s="22">
        <v>0</v>
      </c>
      <c r="F97" s="22">
        <v>19485000</v>
      </c>
      <c r="G97" s="22">
        <v>0</v>
      </c>
      <c r="H97" s="22">
        <v>19485000</v>
      </c>
      <c r="I97" s="22">
        <v>8818370</v>
      </c>
      <c r="J97" s="22">
        <v>8818370</v>
      </c>
      <c r="K97" s="23">
        <v>0.45257223505260502</v>
      </c>
      <c r="L97" s="22">
        <v>0</v>
      </c>
      <c r="M97" s="22">
        <v>0</v>
      </c>
      <c r="N97" s="23">
        <v>0</v>
      </c>
    </row>
    <row r="98" spans="1:14" s="3" customFormat="1" ht="25.5" customHeight="1" x14ac:dyDescent="0.2">
      <c r="A98" s="20" t="s">
        <v>163</v>
      </c>
      <c r="B98" s="21" t="s">
        <v>164</v>
      </c>
      <c r="C98" s="22">
        <v>5340000</v>
      </c>
      <c r="D98" s="22">
        <v>0</v>
      </c>
      <c r="E98" s="22">
        <v>0</v>
      </c>
      <c r="F98" s="22">
        <v>5340000</v>
      </c>
      <c r="G98" s="22">
        <v>0</v>
      </c>
      <c r="H98" s="22">
        <v>5340000</v>
      </c>
      <c r="I98" s="22">
        <v>3607515</v>
      </c>
      <c r="J98" s="22">
        <v>3607515</v>
      </c>
      <c r="K98" s="23">
        <v>0.67556460674157304</v>
      </c>
      <c r="L98" s="22">
        <v>0</v>
      </c>
      <c r="M98" s="22">
        <v>0</v>
      </c>
      <c r="N98" s="23">
        <v>0</v>
      </c>
    </row>
    <row r="99" spans="1:14" s="3" customFormat="1" ht="25.5" customHeight="1" x14ac:dyDescent="0.2">
      <c r="A99" s="20" t="s">
        <v>165</v>
      </c>
      <c r="B99" s="21" t="s">
        <v>166</v>
      </c>
      <c r="C99" s="22">
        <v>9345000</v>
      </c>
      <c r="D99" s="22">
        <v>0</v>
      </c>
      <c r="E99" s="22">
        <v>0</v>
      </c>
      <c r="F99" s="22">
        <v>9345000</v>
      </c>
      <c r="G99" s="22">
        <v>0</v>
      </c>
      <c r="H99" s="22">
        <v>9345000</v>
      </c>
      <c r="I99" s="22">
        <v>5210855</v>
      </c>
      <c r="J99" s="22">
        <v>5210855</v>
      </c>
      <c r="K99" s="23">
        <v>0.55760888175494905</v>
      </c>
      <c r="L99" s="22">
        <v>0</v>
      </c>
      <c r="M99" s="22">
        <v>0</v>
      </c>
      <c r="N99" s="23">
        <v>0</v>
      </c>
    </row>
    <row r="100" spans="1:14" s="3" customFormat="1" ht="17.100000000000001" customHeight="1" x14ac:dyDescent="0.2">
      <c r="A100" s="20" t="s">
        <v>167</v>
      </c>
      <c r="B100" s="21" t="s">
        <v>168</v>
      </c>
      <c r="C100" s="22">
        <v>4800000</v>
      </c>
      <c r="D100" s="22">
        <v>0</v>
      </c>
      <c r="E100" s="22">
        <v>0</v>
      </c>
      <c r="F100" s="22">
        <v>4800000</v>
      </c>
      <c r="G100" s="22">
        <v>0</v>
      </c>
      <c r="H100" s="22">
        <v>4800000</v>
      </c>
      <c r="I100" s="22">
        <v>0</v>
      </c>
      <c r="J100" s="22">
        <v>0</v>
      </c>
      <c r="K100" s="23">
        <v>0</v>
      </c>
      <c r="L100" s="22">
        <v>0</v>
      </c>
      <c r="M100" s="22">
        <v>0</v>
      </c>
      <c r="N100" s="23">
        <v>0</v>
      </c>
    </row>
    <row r="101" spans="1:14" s="3" customFormat="1" ht="17.100000000000001" customHeight="1" x14ac:dyDescent="0.2">
      <c r="A101" s="20" t="s">
        <v>169</v>
      </c>
      <c r="B101" s="21" t="s">
        <v>170</v>
      </c>
      <c r="C101" s="22">
        <v>6336000</v>
      </c>
      <c r="D101" s="22">
        <v>0</v>
      </c>
      <c r="E101" s="22">
        <v>0</v>
      </c>
      <c r="F101" s="22">
        <v>6336000</v>
      </c>
      <c r="G101" s="22">
        <v>0</v>
      </c>
      <c r="H101" s="22">
        <v>6336000</v>
      </c>
      <c r="I101" s="22">
        <v>4179318</v>
      </c>
      <c r="J101" s="22">
        <v>4179318</v>
      </c>
      <c r="K101" s="23">
        <v>0.659614583333333</v>
      </c>
      <c r="L101" s="22">
        <v>0</v>
      </c>
      <c r="M101" s="22">
        <v>0</v>
      </c>
      <c r="N101" s="23">
        <v>0</v>
      </c>
    </row>
    <row r="102" spans="1:14" s="3" customFormat="1" ht="17.100000000000001" customHeight="1" x14ac:dyDescent="0.2">
      <c r="A102" s="20" t="s">
        <v>171</v>
      </c>
      <c r="B102" s="21" t="s">
        <v>172</v>
      </c>
      <c r="C102" s="22">
        <v>2304000</v>
      </c>
      <c r="D102" s="22">
        <v>0</v>
      </c>
      <c r="E102" s="22">
        <v>0</v>
      </c>
      <c r="F102" s="22">
        <v>2304000</v>
      </c>
      <c r="G102" s="22">
        <v>0</v>
      </c>
      <c r="H102" s="22">
        <v>2304000</v>
      </c>
      <c r="I102" s="22">
        <v>1709721</v>
      </c>
      <c r="J102" s="22">
        <v>1709721</v>
      </c>
      <c r="K102" s="23">
        <v>0.74206640624999998</v>
      </c>
      <c r="L102" s="22">
        <v>0</v>
      </c>
      <c r="M102" s="22">
        <v>0</v>
      </c>
      <c r="N102" s="23">
        <v>0</v>
      </c>
    </row>
    <row r="103" spans="1:14" s="3" customFormat="1" ht="17.100000000000001" customHeight="1" x14ac:dyDescent="0.2">
      <c r="A103" s="20" t="s">
        <v>173</v>
      </c>
      <c r="B103" s="21" t="s">
        <v>174</v>
      </c>
      <c r="C103" s="22">
        <v>4032000</v>
      </c>
      <c r="D103" s="22">
        <v>0</v>
      </c>
      <c r="E103" s="22">
        <v>0</v>
      </c>
      <c r="F103" s="22">
        <v>4032000</v>
      </c>
      <c r="G103" s="22">
        <v>0</v>
      </c>
      <c r="H103" s="22">
        <v>4032000</v>
      </c>
      <c r="I103" s="22">
        <v>2469597</v>
      </c>
      <c r="J103" s="22">
        <v>2469597</v>
      </c>
      <c r="K103" s="23">
        <v>0.61249925595238097</v>
      </c>
      <c r="L103" s="22">
        <v>0</v>
      </c>
      <c r="M103" s="22">
        <v>0</v>
      </c>
      <c r="N103" s="23">
        <v>0</v>
      </c>
    </row>
    <row r="104" spans="1:14" s="3" customFormat="1" ht="25.5" customHeight="1" x14ac:dyDescent="0.2">
      <c r="A104" s="20" t="s">
        <v>175</v>
      </c>
      <c r="B104" s="21" t="s">
        <v>176</v>
      </c>
      <c r="C104" s="22">
        <v>277417000</v>
      </c>
      <c r="D104" s="22">
        <v>0</v>
      </c>
      <c r="E104" s="22">
        <v>5922032</v>
      </c>
      <c r="F104" s="22">
        <v>283339032</v>
      </c>
      <c r="G104" s="22">
        <v>0</v>
      </c>
      <c r="H104" s="22">
        <v>283339032</v>
      </c>
      <c r="I104" s="22">
        <v>0</v>
      </c>
      <c r="J104" s="22">
        <v>76364254</v>
      </c>
      <c r="K104" s="23">
        <v>0.269515475721679</v>
      </c>
      <c r="L104" s="22">
        <v>5858135</v>
      </c>
      <c r="M104" s="22">
        <v>33731028</v>
      </c>
      <c r="N104" s="23">
        <v>0.119048292647516</v>
      </c>
    </row>
    <row r="105" spans="1:14" s="3" customFormat="1" ht="25.5" customHeight="1" x14ac:dyDescent="0.2">
      <c r="A105" s="20" t="s">
        <v>177</v>
      </c>
      <c r="B105" s="21" t="s">
        <v>178</v>
      </c>
      <c r="C105" s="22">
        <v>51010000</v>
      </c>
      <c r="D105" s="22">
        <v>0</v>
      </c>
      <c r="E105" s="22">
        <v>5000000</v>
      </c>
      <c r="F105" s="22">
        <v>56010000</v>
      </c>
      <c r="G105" s="22">
        <v>0</v>
      </c>
      <c r="H105" s="22">
        <v>56010000</v>
      </c>
      <c r="I105" s="22">
        <v>0</v>
      </c>
      <c r="J105" s="22">
        <v>2765940</v>
      </c>
      <c r="K105" s="23">
        <v>4.9382967327263001E-2</v>
      </c>
      <c r="L105" s="22">
        <v>0</v>
      </c>
      <c r="M105" s="22">
        <v>2765940</v>
      </c>
      <c r="N105" s="23">
        <v>4.9382967327263001E-2</v>
      </c>
    </row>
    <row r="106" spans="1:14" s="3" customFormat="1" ht="17.100000000000001" customHeight="1" x14ac:dyDescent="0.2">
      <c r="A106" s="20" t="s">
        <v>179</v>
      </c>
      <c r="B106" s="21" t="s">
        <v>180</v>
      </c>
      <c r="C106" s="22">
        <v>9010000</v>
      </c>
      <c r="D106" s="22">
        <v>0</v>
      </c>
      <c r="E106" s="22">
        <v>0</v>
      </c>
      <c r="F106" s="22">
        <v>9010000</v>
      </c>
      <c r="G106" s="22">
        <v>0</v>
      </c>
      <c r="H106" s="22">
        <v>9010000</v>
      </c>
      <c r="I106" s="22">
        <v>0</v>
      </c>
      <c r="J106" s="22">
        <v>0</v>
      </c>
      <c r="K106" s="23">
        <v>0</v>
      </c>
      <c r="L106" s="22">
        <v>0</v>
      </c>
      <c r="M106" s="22">
        <v>0</v>
      </c>
      <c r="N106" s="23">
        <v>0</v>
      </c>
    </row>
    <row r="107" spans="1:14" s="3" customFormat="1" ht="17.100000000000001" customHeight="1" x14ac:dyDescent="0.2">
      <c r="A107" s="20" t="s">
        <v>181</v>
      </c>
      <c r="B107" s="21" t="s">
        <v>182</v>
      </c>
      <c r="C107" s="22">
        <v>24000000</v>
      </c>
      <c r="D107" s="22">
        <v>0</v>
      </c>
      <c r="E107" s="22">
        <v>0</v>
      </c>
      <c r="F107" s="22">
        <v>24000000</v>
      </c>
      <c r="G107" s="22">
        <v>0</v>
      </c>
      <c r="H107" s="22">
        <v>24000000</v>
      </c>
      <c r="I107" s="22">
        <v>0</v>
      </c>
      <c r="J107" s="22">
        <v>0</v>
      </c>
      <c r="K107" s="23">
        <v>0</v>
      </c>
      <c r="L107" s="22">
        <v>0</v>
      </c>
      <c r="M107" s="22">
        <v>0</v>
      </c>
      <c r="N107" s="23">
        <v>0</v>
      </c>
    </row>
    <row r="108" spans="1:14" s="3" customFormat="1" ht="17.100000000000001" customHeight="1" x14ac:dyDescent="0.2">
      <c r="A108" s="20" t="s">
        <v>183</v>
      </c>
      <c r="B108" s="21" t="s">
        <v>184</v>
      </c>
      <c r="C108" s="22">
        <v>18000000</v>
      </c>
      <c r="D108" s="22">
        <v>0</v>
      </c>
      <c r="E108" s="22">
        <v>0</v>
      </c>
      <c r="F108" s="22">
        <v>18000000</v>
      </c>
      <c r="G108" s="22">
        <v>0</v>
      </c>
      <c r="H108" s="22">
        <v>18000000</v>
      </c>
      <c r="I108" s="22">
        <v>0</v>
      </c>
      <c r="J108" s="22">
        <v>0</v>
      </c>
      <c r="K108" s="23">
        <v>0</v>
      </c>
      <c r="L108" s="22">
        <v>0</v>
      </c>
      <c r="M108" s="22">
        <v>0</v>
      </c>
      <c r="N108" s="23">
        <v>0</v>
      </c>
    </row>
    <row r="109" spans="1:14" s="3" customFormat="1" ht="17.100000000000001" customHeight="1" x14ac:dyDescent="0.2">
      <c r="A109" s="20" t="s">
        <v>185</v>
      </c>
      <c r="B109" s="21" t="s">
        <v>186</v>
      </c>
      <c r="C109" s="22">
        <v>0</v>
      </c>
      <c r="D109" s="22">
        <v>0</v>
      </c>
      <c r="E109" s="22">
        <v>5000000</v>
      </c>
      <c r="F109" s="22">
        <v>5000000</v>
      </c>
      <c r="G109" s="22">
        <v>0</v>
      </c>
      <c r="H109" s="22">
        <v>5000000</v>
      </c>
      <c r="I109" s="22">
        <v>0</v>
      </c>
      <c r="J109" s="22">
        <v>2765940</v>
      </c>
      <c r="K109" s="23">
        <v>0.55318800000000001</v>
      </c>
      <c r="L109" s="22">
        <v>0</v>
      </c>
      <c r="M109" s="22">
        <v>2765940</v>
      </c>
      <c r="N109" s="23">
        <v>0.55318800000000001</v>
      </c>
    </row>
    <row r="110" spans="1:14" s="3" customFormat="1" ht="25.5" customHeight="1" x14ac:dyDescent="0.2">
      <c r="A110" s="20" t="s">
        <v>187</v>
      </c>
      <c r="B110" s="21" t="s">
        <v>188</v>
      </c>
      <c r="C110" s="22">
        <v>70259000</v>
      </c>
      <c r="D110" s="22">
        <v>0</v>
      </c>
      <c r="E110" s="22">
        <v>0</v>
      </c>
      <c r="F110" s="22">
        <v>70259000</v>
      </c>
      <c r="G110" s="22">
        <v>0</v>
      </c>
      <c r="H110" s="22">
        <v>70259000</v>
      </c>
      <c r="I110" s="22">
        <v>0</v>
      </c>
      <c r="J110" s="22">
        <v>61749507</v>
      </c>
      <c r="K110" s="23">
        <v>0.87888394369404599</v>
      </c>
      <c r="L110" s="22">
        <v>5858135</v>
      </c>
      <c r="M110" s="22">
        <v>30182438</v>
      </c>
      <c r="N110" s="23">
        <v>0.42958820933972902</v>
      </c>
    </row>
    <row r="111" spans="1:14" s="3" customFormat="1" ht="17.100000000000001" customHeight="1" x14ac:dyDescent="0.2">
      <c r="A111" s="20" t="s">
        <v>189</v>
      </c>
      <c r="B111" s="21" t="s">
        <v>190</v>
      </c>
      <c r="C111" s="22">
        <v>56250000</v>
      </c>
      <c r="D111" s="22">
        <v>0</v>
      </c>
      <c r="E111" s="22">
        <v>0</v>
      </c>
      <c r="F111" s="22">
        <v>56250000</v>
      </c>
      <c r="G111" s="22">
        <v>0</v>
      </c>
      <c r="H111" s="22">
        <v>56250000</v>
      </c>
      <c r="I111" s="22">
        <v>0</v>
      </c>
      <c r="J111" s="22">
        <v>55964999</v>
      </c>
      <c r="K111" s="23">
        <v>0.99493331555555597</v>
      </c>
      <c r="L111" s="22">
        <v>4187546</v>
      </c>
      <c r="M111" s="22">
        <v>28151849</v>
      </c>
      <c r="N111" s="23">
        <v>0.50047731555555597</v>
      </c>
    </row>
    <row r="112" spans="1:14" s="3" customFormat="1" ht="17.100000000000001" customHeight="1" x14ac:dyDescent="0.2">
      <c r="A112" s="20" t="s">
        <v>191</v>
      </c>
      <c r="B112" s="21" t="s">
        <v>192</v>
      </c>
      <c r="C112" s="22">
        <v>9009000</v>
      </c>
      <c r="D112" s="22">
        <v>0</v>
      </c>
      <c r="E112" s="22">
        <v>0</v>
      </c>
      <c r="F112" s="22">
        <v>9009000</v>
      </c>
      <c r="G112" s="22">
        <v>0</v>
      </c>
      <c r="H112" s="22">
        <v>9009000</v>
      </c>
      <c r="I112" s="22">
        <v>0</v>
      </c>
      <c r="J112" s="22">
        <v>3000000</v>
      </c>
      <c r="K112" s="23">
        <v>0.33300033300033299</v>
      </c>
      <c r="L112" s="22">
        <v>259384</v>
      </c>
      <c r="M112" s="22">
        <v>259384</v>
      </c>
      <c r="N112" s="23">
        <v>2.87916527916528E-2</v>
      </c>
    </row>
    <row r="113" spans="1:14" s="3" customFormat="1" ht="17.100000000000001" customHeight="1" x14ac:dyDescent="0.2">
      <c r="A113" s="20" t="s">
        <v>193</v>
      </c>
      <c r="B113" s="21" t="s">
        <v>194</v>
      </c>
      <c r="C113" s="22">
        <v>5000000</v>
      </c>
      <c r="D113" s="22">
        <v>0</v>
      </c>
      <c r="E113" s="22">
        <v>0</v>
      </c>
      <c r="F113" s="22">
        <v>5000000</v>
      </c>
      <c r="G113" s="22">
        <v>0</v>
      </c>
      <c r="H113" s="22">
        <v>5000000</v>
      </c>
      <c r="I113" s="22">
        <v>0</v>
      </c>
      <c r="J113" s="22">
        <v>2784508</v>
      </c>
      <c r="K113" s="23">
        <v>0.5569016</v>
      </c>
      <c r="L113" s="22">
        <v>1411205</v>
      </c>
      <c r="M113" s="22">
        <v>1771205</v>
      </c>
      <c r="N113" s="23">
        <v>0.35424099999999997</v>
      </c>
    </row>
    <row r="114" spans="1:14" s="3" customFormat="1" ht="17.100000000000001" customHeight="1" x14ac:dyDescent="0.2">
      <c r="A114" s="20" t="s">
        <v>195</v>
      </c>
      <c r="B114" s="21" t="s">
        <v>196</v>
      </c>
      <c r="C114" s="22">
        <v>1000000</v>
      </c>
      <c r="D114" s="22">
        <v>0</v>
      </c>
      <c r="E114" s="22">
        <v>402032</v>
      </c>
      <c r="F114" s="22">
        <v>1402032</v>
      </c>
      <c r="G114" s="22">
        <v>0</v>
      </c>
      <c r="H114" s="22">
        <v>1402032</v>
      </c>
      <c r="I114" s="22">
        <v>0</v>
      </c>
      <c r="J114" s="22">
        <v>325000</v>
      </c>
      <c r="K114" s="23">
        <v>0.23180640670113101</v>
      </c>
      <c r="L114" s="22">
        <v>0</v>
      </c>
      <c r="M114" s="22">
        <v>325000</v>
      </c>
      <c r="N114" s="23">
        <v>0.23180640670113101</v>
      </c>
    </row>
    <row r="115" spans="1:14" s="3" customFormat="1" ht="17.100000000000001" customHeight="1" x14ac:dyDescent="0.2">
      <c r="A115" s="20" t="s">
        <v>197</v>
      </c>
      <c r="B115" s="21" t="s">
        <v>198</v>
      </c>
      <c r="C115" s="22">
        <v>1000000</v>
      </c>
      <c r="D115" s="22">
        <v>0</v>
      </c>
      <c r="E115" s="22">
        <v>402032</v>
      </c>
      <c r="F115" s="22">
        <v>1402032</v>
      </c>
      <c r="G115" s="22">
        <v>0</v>
      </c>
      <c r="H115" s="22">
        <v>1402032</v>
      </c>
      <c r="I115" s="22">
        <v>0</v>
      </c>
      <c r="J115" s="22">
        <v>325000</v>
      </c>
      <c r="K115" s="23">
        <v>0.23180640670113101</v>
      </c>
      <c r="L115" s="22">
        <v>0</v>
      </c>
      <c r="M115" s="22">
        <v>325000</v>
      </c>
      <c r="N115" s="23">
        <v>0.23180640670113101</v>
      </c>
    </row>
    <row r="116" spans="1:14" s="3" customFormat="1" ht="25.5" customHeight="1" x14ac:dyDescent="0.2">
      <c r="A116" s="20" t="s">
        <v>199</v>
      </c>
      <c r="B116" s="21" t="s">
        <v>200</v>
      </c>
      <c r="C116" s="22">
        <v>14000000</v>
      </c>
      <c r="D116" s="22">
        <v>0</v>
      </c>
      <c r="E116" s="22">
        <v>0</v>
      </c>
      <c r="F116" s="22">
        <v>14000000</v>
      </c>
      <c r="G116" s="22">
        <v>0</v>
      </c>
      <c r="H116" s="22">
        <v>14000000</v>
      </c>
      <c r="I116" s="22">
        <v>0</v>
      </c>
      <c r="J116" s="22">
        <v>0</v>
      </c>
      <c r="K116" s="23">
        <v>0</v>
      </c>
      <c r="L116" s="22">
        <v>0</v>
      </c>
      <c r="M116" s="22">
        <v>0</v>
      </c>
      <c r="N116" s="23">
        <v>0</v>
      </c>
    </row>
    <row r="117" spans="1:14" s="3" customFormat="1" ht="25.5" customHeight="1" x14ac:dyDescent="0.2">
      <c r="A117" s="20" t="s">
        <v>201</v>
      </c>
      <c r="B117" s="21" t="s">
        <v>202</v>
      </c>
      <c r="C117" s="22">
        <v>4000000</v>
      </c>
      <c r="D117" s="22">
        <v>0</v>
      </c>
      <c r="E117" s="22">
        <v>0</v>
      </c>
      <c r="F117" s="22">
        <v>4000000</v>
      </c>
      <c r="G117" s="22">
        <v>0</v>
      </c>
      <c r="H117" s="22">
        <v>4000000</v>
      </c>
      <c r="I117" s="22">
        <v>0</v>
      </c>
      <c r="J117" s="22">
        <v>0</v>
      </c>
      <c r="K117" s="23">
        <v>0</v>
      </c>
      <c r="L117" s="22">
        <v>0</v>
      </c>
      <c r="M117" s="22">
        <v>0</v>
      </c>
      <c r="N117" s="23">
        <v>0</v>
      </c>
    </row>
    <row r="118" spans="1:14" s="3" customFormat="1" ht="17.100000000000001" customHeight="1" x14ac:dyDescent="0.2">
      <c r="A118" s="20" t="s">
        <v>203</v>
      </c>
      <c r="B118" s="21" t="s">
        <v>204</v>
      </c>
      <c r="C118" s="22">
        <v>10000000</v>
      </c>
      <c r="D118" s="22">
        <v>0</v>
      </c>
      <c r="E118" s="22">
        <v>0</v>
      </c>
      <c r="F118" s="22">
        <v>10000000</v>
      </c>
      <c r="G118" s="22">
        <v>0</v>
      </c>
      <c r="H118" s="22">
        <v>10000000</v>
      </c>
      <c r="I118" s="22">
        <v>0</v>
      </c>
      <c r="J118" s="22">
        <v>0</v>
      </c>
      <c r="K118" s="23">
        <v>0</v>
      </c>
      <c r="L118" s="22">
        <v>0</v>
      </c>
      <c r="M118" s="22">
        <v>0</v>
      </c>
      <c r="N118" s="23">
        <v>0</v>
      </c>
    </row>
    <row r="119" spans="1:14" s="3" customFormat="1" ht="17.100000000000001" customHeight="1" x14ac:dyDescent="0.2">
      <c r="A119" s="20" t="s">
        <v>205</v>
      </c>
      <c r="B119" s="21" t="s">
        <v>206</v>
      </c>
      <c r="C119" s="22">
        <v>35848000</v>
      </c>
      <c r="D119" s="22">
        <v>0</v>
      </c>
      <c r="E119" s="22">
        <v>0</v>
      </c>
      <c r="F119" s="22">
        <v>35848000</v>
      </c>
      <c r="G119" s="22">
        <v>0</v>
      </c>
      <c r="H119" s="22">
        <v>35848000</v>
      </c>
      <c r="I119" s="22">
        <v>0</v>
      </c>
      <c r="J119" s="22">
        <v>11066157</v>
      </c>
      <c r="K119" s="23">
        <v>0.30869663579558099</v>
      </c>
      <c r="L119" s="22">
        <v>0</v>
      </c>
      <c r="M119" s="22">
        <v>0</v>
      </c>
      <c r="N119" s="23">
        <v>0</v>
      </c>
    </row>
    <row r="120" spans="1:14" s="3" customFormat="1" ht="17.100000000000001" customHeight="1" x14ac:dyDescent="0.2">
      <c r="A120" s="20" t="s">
        <v>207</v>
      </c>
      <c r="B120" s="21" t="s">
        <v>208</v>
      </c>
      <c r="C120" s="22">
        <v>12000000</v>
      </c>
      <c r="D120" s="22">
        <v>0</v>
      </c>
      <c r="E120" s="22">
        <v>0</v>
      </c>
      <c r="F120" s="22">
        <v>12000000</v>
      </c>
      <c r="G120" s="22">
        <v>0</v>
      </c>
      <c r="H120" s="22">
        <v>12000000</v>
      </c>
      <c r="I120" s="22">
        <v>0</v>
      </c>
      <c r="J120" s="22">
        <v>8282398</v>
      </c>
      <c r="K120" s="23">
        <v>0.69019983333333301</v>
      </c>
      <c r="L120" s="22">
        <v>0</v>
      </c>
      <c r="M120" s="22">
        <v>0</v>
      </c>
      <c r="N120" s="23">
        <v>0</v>
      </c>
    </row>
    <row r="121" spans="1:14" s="3" customFormat="1" ht="17.100000000000001" customHeight="1" x14ac:dyDescent="0.2">
      <c r="A121" s="20" t="s">
        <v>209</v>
      </c>
      <c r="B121" s="21" t="s">
        <v>210</v>
      </c>
      <c r="C121" s="22">
        <v>7000000</v>
      </c>
      <c r="D121" s="22">
        <v>0</v>
      </c>
      <c r="E121" s="22">
        <v>0</v>
      </c>
      <c r="F121" s="22">
        <v>7000000</v>
      </c>
      <c r="G121" s="22">
        <v>0</v>
      </c>
      <c r="H121" s="22">
        <v>7000000</v>
      </c>
      <c r="I121" s="22">
        <v>0</v>
      </c>
      <c r="J121" s="22">
        <v>2783759</v>
      </c>
      <c r="K121" s="23">
        <v>0.39767985714285697</v>
      </c>
      <c r="L121" s="22">
        <v>0</v>
      </c>
      <c r="M121" s="22">
        <v>0</v>
      </c>
      <c r="N121" s="23">
        <v>0</v>
      </c>
    </row>
    <row r="122" spans="1:14" s="3" customFormat="1" ht="17.100000000000001" customHeight="1" x14ac:dyDescent="0.2">
      <c r="A122" s="20" t="s">
        <v>211</v>
      </c>
      <c r="B122" s="21" t="s">
        <v>212</v>
      </c>
      <c r="C122" s="22">
        <v>3000000</v>
      </c>
      <c r="D122" s="22">
        <v>0</v>
      </c>
      <c r="E122" s="22">
        <v>0</v>
      </c>
      <c r="F122" s="22">
        <v>3000000</v>
      </c>
      <c r="G122" s="22">
        <v>0</v>
      </c>
      <c r="H122" s="22">
        <v>3000000</v>
      </c>
      <c r="I122" s="22">
        <v>0</v>
      </c>
      <c r="J122" s="22">
        <v>0</v>
      </c>
      <c r="K122" s="23">
        <v>0</v>
      </c>
      <c r="L122" s="22">
        <v>0</v>
      </c>
      <c r="M122" s="22">
        <v>0</v>
      </c>
      <c r="N122" s="23">
        <v>0</v>
      </c>
    </row>
    <row r="123" spans="1:14" s="3" customFormat="1" ht="17.100000000000001" customHeight="1" x14ac:dyDescent="0.2">
      <c r="A123" s="20" t="s">
        <v>213</v>
      </c>
      <c r="B123" s="21" t="s">
        <v>214</v>
      </c>
      <c r="C123" s="22">
        <v>3300000</v>
      </c>
      <c r="D123" s="22">
        <v>0</v>
      </c>
      <c r="E123" s="22">
        <v>0</v>
      </c>
      <c r="F123" s="22">
        <v>3300000</v>
      </c>
      <c r="G123" s="22">
        <v>0</v>
      </c>
      <c r="H123" s="22">
        <v>3300000</v>
      </c>
      <c r="I123" s="22">
        <v>0</v>
      </c>
      <c r="J123" s="22">
        <v>0</v>
      </c>
      <c r="K123" s="23">
        <v>0</v>
      </c>
      <c r="L123" s="22">
        <v>0</v>
      </c>
      <c r="M123" s="22">
        <v>0</v>
      </c>
      <c r="N123" s="23">
        <v>0</v>
      </c>
    </row>
    <row r="124" spans="1:14" s="3" customFormat="1" ht="17.100000000000001" customHeight="1" x14ac:dyDescent="0.2">
      <c r="A124" s="20" t="s">
        <v>215</v>
      </c>
      <c r="B124" s="21" t="s">
        <v>216</v>
      </c>
      <c r="C124" s="22">
        <v>1500000</v>
      </c>
      <c r="D124" s="22">
        <v>0</v>
      </c>
      <c r="E124" s="22">
        <v>0</v>
      </c>
      <c r="F124" s="22">
        <v>1500000</v>
      </c>
      <c r="G124" s="22">
        <v>0</v>
      </c>
      <c r="H124" s="22">
        <v>1500000</v>
      </c>
      <c r="I124" s="22">
        <v>0</v>
      </c>
      <c r="J124" s="22">
        <v>0</v>
      </c>
      <c r="K124" s="23">
        <v>0</v>
      </c>
      <c r="L124" s="22">
        <v>0</v>
      </c>
      <c r="M124" s="22">
        <v>0</v>
      </c>
      <c r="N124" s="23">
        <v>0</v>
      </c>
    </row>
    <row r="125" spans="1:14" s="3" customFormat="1" ht="17.100000000000001" customHeight="1" x14ac:dyDescent="0.2">
      <c r="A125" s="20" t="s">
        <v>217</v>
      </c>
      <c r="B125" s="21" t="s">
        <v>218</v>
      </c>
      <c r="C125" s="22">
        <v>5400000</v>
      </c>
      <c r="D125" s="22">
        <v>0</v>
      </c>
      <c r="E125" s="22">
        <v>0</v>
      </c>
      <c r="F125" s="22">
        <v>5400000</v>
      </c>
      <c r="G125" s="22">
        <v>0</v>
      </c>
      <c r="H125" s="22">
        <v>5400000</v>
      </c>
      <c r="I125" s="22">
        <v>0</v>
      </c>
      <c r="J125" s="22">
        <v>0</v>
      </c>
      <c r="K125" s="23">
        <v>0</v>
      </c>
      <c r="L125" s="22">
        <v>0</v>
      </c>
      <c r="M125" s="22">
        <v>0</v>
      </c>
      <c r="N125" s="23">
        <v>0</v>
      </c>
    </row>
    <row r="126" spans="1:14" s="3" customFormat="1" ht="17.100000000000001" customHeight="1" x14ac:dyDescent="0.2">
      <c r="A126" s="20" t="s">
        <v>219</v>
      </c>
      <c r="B126" s="21" t="s">
        <v>220</v>
      </c>
      <c r="C126" s="22">
        <v>2000000</v>
      </c>
      <c r="D126" s="22">
        <v>0</v>
      </c>
      <c r="E126" s="22">
        <v>0</v>
      </c>
      <c r="F126" s="22">
        <v>2000000</v>
      </c>
      <c r="G126" s="22">
        <v>0</v>
      </c>
      <c r="H126" s="22">
        <v>2000000</v>
      </c>
      <c r="I126" s="22">
        <v>0</v>
      </c>
      <c r="J126" s="22">
        <v>0</v>
      </c>
      <c r="K126" s="23">
        <v>0</v>
      </c>
      <c r="L126" s="22">
        <v>0</v>
      </c>
      <c r="M126" s="22">
        <v>0</v>
      </c>
      <c r="N126" s="23">
        <v>0</v>
      </c>
    </row>
    <row r="127" spans="1:14" s="3" customFormat="1" ht="17.100000000000001" customHeight="1" x14ac:dyDescent="0.2">
      <c r="A127" s="20" t="s">
        <v>221</v>
      </c>
      <c r="B127" s="21" t="s">
        <v>222</v>
      </c>
      <c r="C127" s="22">
        <v>1648000</v>
      </c>
      <c r="D127" s="22">
        <v>0</v>
      </c>
      <c r="E127" s="22">
        <v>0</v>
      </c>
      <c r="F127" s="22">
        <v>1648000</v>
      </c>
      <c r="G127" s="22">
        <v>0</v>
      </c>
      <c r="H127" s="22">
        <v>1648000</v>
      </c>
      <c r="I127" s="22">
        <v>0</v>
      </c>
      <c r="J127" s="22">
        <v>0</v>
      </c>
      <c r="K127" s="23">
        <v>0</v>
      </c>
      <c r="L127" s="22">
        <v>0</v>
      </c>
      <c r="M127" s="22">
        <v>0</v>
      </c>
      <c r="N127" s="23">
        <v>0</v>
      </c>
    </row>
    <row r="128" spans="1:14" s="3" customFormat="1" ht="25.5" customHeight="1" x14ac:dyDescent="0.2">
      <c r="A128" s="20" t="s">
        <v>223</v>
      </c>
      <c r="B128" s="21" t="s">
        <v>224</v>
      </c>
      <c r="C128" s="22">
        <v>0</v>
      </c>
      <c r="D128" s="22">
        <v>0</v>
      </c>
      <c r="E128" s="22">
        <v>520000</v>
      </c>
      <c r="F128" s="22">
        <v>520000</v>
      </c>
      <c r="G128" s="22">
        <v>0</v>
      </c>
      <c r="H128" s="22">
        <v>520000</v>
      </c>
      <c r="I128" s="22">
        <v>0</v>
      </c>
      <c r="J128" s="22">
        <v>457650</v>
      </c>
      <c r="K128" s="23">
        <v>0.88009615384615403</v>
      </c>
      <c r="L128" s="22">
        <v>0</v>
      </c>
      <c r="M128" s="22">
        <v>457650</v>
      </c>
      <c r="N128" s="23">
        <v>0.88009615384615403</v>
      </c>
    </row>
    <row r="129" spans="1:14" s="3" customFormat="1" ht="17.100000000000001" customHeight="1" x14ac:dyDescent="0.2">
      <c r="A129" s="20" t="s">
        <v>225</v>
      </c>
      <c r="B129" s="21" t="s">
        <v>226</v>
      </c>
      <c r="C129" s="22">
        <v>0</v>
      </c>
      <c r="D129" s="22">
        <v>0</v>
      </c>
      <c r="E129" s="22">
        <v>520000</v>
      </c>
      <c r="F129" s="22">
        <v>520000</v>
      </c>
      <c r="G129" s="22">
        <v>0</v>
      </c>
      <c r="H129" s="22">
        <v>520000</v>
      </c>
      <c r="I129" s="22">
        <v>0</v>
      </c>
      <c r="J129" s="22">
        <v>457650</v>
      </c>
      <c r="K129" s="23">
        <v>0.88009615384615403</v>
      </c>
      <c r="L129" s="22">
        <v>0</v>
      </c>
      <c r="M129" s="22">
        <v>457650</v>
      </c>
      <c r="N129" s="23">
        <v>0.88009615384615403</v>
      </c>
    </row>
    <row r="130" spans="1:14" s="3" customFormat="1" ht="17.100000000000001" customHeight="1" x14ac:dyDescent="0.2">
      <c r="A130" s="20" t="s">
        <v>227</v>
      </c>
      <c r="B130" s="21" t="s">
        <v>228</v>
      </c>
      <c r="C130" s="22">
        <v>105300000</v>
      </c>
      <c r="D130" s="22">
        <v>0</v>
      </c>
      <c r="E130" s="22">
        <v>0</v>
      </c>
      <c r="F130" s="22">
        <v>105300000</v>
      </c>
      <c r="G130" s="22">
        <v>0</v>
      </c>
      <c r="H130" s="22">
        <v>105300000</v>
      </c>
      <c r="I130" s="22">
        <v>0</v>
      </c>
      <c r="J130" s="22">
        <v>0</v>
      </c>
      <c r="K130" s="23">
        <v>0</v>
      </c>
      <c r="L130" s="22">
        <v>0</v>
      </c>
      <c r="M130" s="22">
        <v>0</v>
      </c>
      <c r="N130" s="23">
        <v>0</v>
      </c>
    </row>
    <row r="131" spans="1:14" s="3" customFormat="1" ht="17.100000000000001" customHeight="1" x14ac:dyDescent="0.2">
      <c r="A131" s="20" t="s">
        <v>229</v>
      </c>
      <c r="B131" s="21" t="s">
        <v>230</v>
      </c>
      <c r="C131" s="22">
        <v>100000000</v>
      </c>
      <c r="D131" s="22">
        <v>0</v>
      </c>
      <c r="E131" s="22">
        <v>0</v>
      </c>
      <c r="F131" s="22">
        <v>100000000</v>
      </c>
      <c r="G131" s="22">
        <v>0</v>
      </c>
      <c r="H131" s="22">
        <v>100000000</v>
      </c>
      <c r="I131" s="22">
        <v>0</v>
      </c>
      <c r="J131" s="22">
        <v>0</v>
      </c>
      <c r="K131" s="23">
        <v>0</v>
      </c>
      <c r="L131" s="22">
        <v>0</v>
      </c>
      <c r="M131" s="22">
        <v>0</v>
      </c>
      <c r="N131" s="23">
        <v>0</v>
      </c>
    </row>
    <row r="132" spans="1:14" s="3" customFormat="1" ht="17.100000000000001" customHeight="1" x14ac:dyDescent="0.2">
      <c r="A132" s="20" t="s">
        <v>231</v>
      </c>
      <c r="B132" s="21" t="s">
        <v>232</v>
      </c>
      <c r="C132" s="22">
        <v>1800000</v>
      </c>
      <c r="D132" s="22">
        <v>0</v>
      </c>
      <c r="E132" s="22">
        <v>0</v>
      </c>
      <c r="F132" s="22">
        <v>1800000</v>
      </c>
      <c r="G132" s="22">
        <v>0</v>
      </c>
      <c r="H132" s="22">
        <v>1800000</v>
      </c>
      <c r="I132" s="22">
        <v>0</v>
      </c>
      <c r="J132" s="22">
        <v>0</v>
      </c>
      <c r="K132" s="23">
        <v>0</v>
      </c>
      <c r="L132" s="22">
        <v>0</v>
      </c>
      <c r="M132" s="22">
        <v>0</v>
      </c>
      <c r="N132" s="23">
        <v>0</v>
      </c>
    </row>
    <row r="133" spans="1:14" s="3" customFormat="1" ht="17.100000000000001" customHeight="1" x14ac:dyDescent="0.2">
      <c r="A133" s="20" t="s">
        <v>233</v>
      </c>
      <c r="B133" s="21" t="s">
        <v>234</v>
      </c>
      <c r="C133" s="22">
        <v>1000000</v>
      </c>
      <c r="D133" s="22">
        <v>0</v>
      </c>
      <c r="E133" s="22">
        <v>0</v>
      </c>
      <c r="F133" s="22">
        <v>1000000</v>
      </c>
      <c r="G133" s="22">
        <v>0</v>
      </c>
      <c r="H133" s="22">
        <v>1000000</v>
      </c>
      <c r="I133" s="22">
        <v>0</v>
      </c>
      <c r="J133" s="22">
        <v>0</v>
      </c>
      <c r="K133" s="23">
        <v>0</v>
      </c>
      <c r="L133" s="22">
        <v>0</v>
      </c>
      <c r="M133" s="22">
        <v>0</v>
      </c>
      <c r="N133" s="23">
        <v>0</v>
      </c>
    </row>
    <row r="134" spans="1:14" s="3" customFormat="1" ht="17.100000000000001" customHeight="1" x14ac:dyDescent="0.2">
      <c r="A134" s="20" t="s">
        <v>235</v>
      </c>
      <c r="B134" s="21" t="s">
        <v>236</v>
      </c>
      <c r="C134" s="22">
        <v>1200000</v>
      </c>
      <c r="D134" s="22">
        <v>0</v>
      </c>
      <c r="E134" s="22">
        <v>0</v>
      </c>
      <c r="F134" s="22">
        <v>1200000</v>
      </c>
      <c r="G134" s="22">
        <v>0</v>
      </c>
      <c r="H134" s="22">
        <v>1200000</v>
      </c>
      <c r="I134" s="22">
        <v>0</v>
      </c>
      <c r="J134" s="22">
        <v>0</v>
      </c>
      <c r="K134" s="23">
        <v>0</v>
      </c>
      <c r="L134" s="22">
        <v>0</v>
      </c>
      <c r="M134" s="22">
        <v>0</v>
      </c>
      <c r="N134" s="23">
        <v>0</v>
      </c>
    </row>
    <row r="135" spans="1:14" s="3" customFormat="1" ht="17.100000000000001" customHeight="1" x14ac:dyDescent="0.2">
      <c r="A135" s="20" t="s">
        <v>237</v>
      </c>
      <c r="B135" s="21" t="s">
        <v>238</v>
      </c>
      <c r="C135" s="22">
        <v>1300000</v>
      </c>
      <c r="D135" s="22">
        <v>0</v>
      </c>
      <c r="E135" s="22">
        <v>0</v>
      </c>
      <c r="F135" s="22">
        <v>1300000</v>
      </c>
      <c r="G135" s="22">
        <v>0</v>
      </c>
      <c r="H135" s="22">
        <v>1300000</v>
      </c>
      <c r="I135" s="22">
        <v>0</v>
      </c>
      <c r="J135" s="22">
        <v>0</v>
      </c>
      <c r="K135" s="23">
        <v>0</v>
      </c>
      <c r="L135" s="22">
        <v>0</v>
      </c>
      <c r="M135" s="22">
        <v>0</v>
      </c>
      <c r="N135" s="23">
        <v>0</v>
      </c>
    </row>
    <row r="136" spans="1:14" s="3" customFormat="1" ht="17.100000000000001" customHeight="1" x14ac:dyDescent="0.2">
      <c r="A136" s="20" t="s">
        <v>239</v>
      </c>
      <c r="B136" s="21" t="s">
        <v>240</v>
      </c>
      <c r="C136" s="22">
        <v>61187000</v>
      </c>
      <c r="D136" s="22">
        <v>0</v>
      </c>
      <c r="E136" s="22">
        <v>-17360638</v>
      </c>
      <c r="F136" s="22">
        <v>43826362</v>
      </c>
      <c r="G136" s="22">
        <v>0</v>
      </c>
      <c r="H136" s="22">
        <v>43826362</v>
      </c>
      <c r="I136" s="22">
        <v>691806</v>
      </c>
      <c r="J136" s="22">
        <v>17216990</v>
      </c>
      <c r="K136" s="23">
        <v>0.392845520693687</v>
      </c>
      <c r="L136" s="22">
        <v>0</v>
      </c>
      <c r="M136" s="22">
        <v>15094378</v>
      </c>
      <c r="N136" s="23">
        <v>0.34441320956551202</v>
      </c>
    </row>
    <row r="137" spans="1:14" s="3" customFormat="1" ht="25.5" customHeight="1" x14ac:dyDescent="0.2">
      <c r="A137" s="20" t="s">
        <v>241</v>
      </c>
      <c r="B137" s="21" t="s">
        <v>242</v>
      </c>
      <c r="C137" s="22">
        <v>25000000</v>
      </c>
      <c r="D137" s="22">
        <v>0</v>
      </c>
      <c r="E137" s="22">
        <v>-18010638</v>
      </c>
      <c r="F137" s="22">
        <v>6989362</v>
      </c>
      <c r="G137" s="22">
        <v>0</v>
      </c>
      <c r="H137" s="22">
        <v>6989362</v>
      </c>
      <c r="I137" s="22">
        <v>0</v>
      </c>
      <c r="J137" s="22">
        <v>6500000</v>
      </c>
      <c r="K137" s="23">
        <v>0.92998473966579498</v>
      </c>
      <c r="L137" s="22">
        <v>0</v>
      </c>
      <c r="M137" s="22">
        <v>6500000</v>
      </c>
      <c r="N137" s="23">
        <v>0.92998473966579498</v>
      </c>
    </row>
    <row r="138" spans="1:14" s="3" customFormat="1" ht="17.100000000000001" customHeight="1" x14ac:dyDescent="0.2">
      <c r="A138" s="20" t="s">
        <v>243</v>
      </c>
      <c r="B138" s="21" t="s">
        <v>244</v>
      </c>
      <c r="C138" s="22">
        <v>25000000</v>
      </c>
      <c r="D138" s="22">
        <v>0</v>
      </c>
      <c r="E138" s="22">
        <v>-18010638</v>
      </c>
      <c r="F138" s="22">
        <v>6989362</v>
      </c>
      <c r="G138" s="22">
        <v>0</v>
      </c>
      <c r="H138" s="22">
        <v>6989362</v>
      </c>
      <c r="I138" s="22">
        <v>0</v>
      </c>
      <c r="J138" s="22">
        <v>6500000</v>
      </c>
      <c r="K138" s="23">
        <v>0.92998473966579498</v>
      </c>
      <c r="L138" s="22">
        <v>0</v>
      </c>
      <c r="M138" s="22">
        <v>6500000</v>
      </c>
      <c r="N138" s="23">
        <v>0.92998473966579498</v>
      </c>
    </row>
    <row r="139" spans="1:14" s="3" customFormat="1" ht="17.100000000000001" customHeight="1" x14ac:dyDescent="0.2">
      <c r="A139" s="20" t="s">
        <v>245</v>
      </c>
      <c r="B139" s="21" t="s">
        <v>246</v>
      </c>
      <c r="C139" s="22">
        <v>2500000</v>
      </c>
      <c r="D139" s="22">
        <v>0</v>
      </c>
      <c r="E139" s="22">
        <v>0</v>
      </c>
      <c r="F139" s="22">
        <v>2500000</v>
      </c>
      <c r="G139" s="22">
        <v>0</v>
      </c>
      <c r="H139" s="22">
        <v>2500000</v>
      </c>
      <c r="I139" s="22">
        <v>0</v>
      </c>
      <c r="J139" s="22">
        <v>585000</v>
      </c>
      <c r="K139" s="23">
        <v>0.23400000000000001</v>
      </c>
      <c r="L139" s="22">
        <v>0</v>
      </c>
      <c r="M139" s="22">
        <v>585000</v>
      </c>
      <c r="N139" s="23">
        <v>0.23400000000000001</v>
      </c>
    </row>
    <row r="140" spans="1:14" s="3" customFormat="1" ht="17.100000000000001" customHeight="1" x14ac:dyDescent="0.2">
      <c r="A140" s="20" t="s">
        <v>247</v>
      </c>
      <c r="B140" s="21" t="s">
        <v>248</v>
      </c>
      <c r="C140" s="22">
        <v>2500000</v>
      </c>
      <c r="D140" s="22">
        <v>0</v>
      </c>
      <c r="E140" s="22">
        <v>0</v>
      </c>
      <c r="F140" s="22">
        <v>2500000</v>
      </c>
      <c r="G140" s="22">
        <v>0</v>
      </c>
      <c r="H140" s="22">
        <v>2500000</v>
      </c>
      <c r="I140" s="22">
        <v>0</v>
      </c>
      <c r="J140" s="22">
        <v>585000</v>
      </c>
      <c r="K140" s="23">
        <v>0.23400000000000001</v>
      </c>
      <c r="L140" s="22">
        <v>0</v>
      </c>
      <c r="M140" s="22">
        <v>585000</v>
      </c>
      <c r="N140" s="23">
        <v>0.23400000000000001</v>
      </c>
    </row>
    <row r="141" spans="1:14" s="3" customFormat="1" ht="17.100000000000001" customHeight="1" x14ac:dyDescent="0.2">
      <c r="A141" s="20" t="s">
        <v>249</v>
      </c>
      <c r="B141" s="21" t="s">
        <v>250</v>
      </c>
      <c r="C141" s="22">
        <v>0</v>
      </c>
      <c r="D141" s="22">
        <v>0</v>
      </c>
      <c r="E141" s="22">
        <v>650000</v>
      </c>
      <c r="F141" s="22">
        <v>650000</v>
      </c>
      <c r="G141" s="22">
        <v>0</v>
      </c>
      <c r="H141" s="22">
        <v>650000</v>
      </c>
      <c r="I141" s="22">
        <v>0</v>
      </c>
      <c r="J141" s="22">
        <v>628478</v>
      </c>
      <c r="K141" s="23">
        <v>0.96688923076923095</v>
      </c>
      <c r="L141" s="22">
        <v>0</v>
      </c>
      <c r="M141" s="22">
        <v>628478</v>
      </c>
      <c r="N141" s="23">
        <v>0.96688923076923095</v>
      </c>
    </row>
    <row r="142" spans="1:14" s="3" customFormat="1" ht="17.100000000000001" customHeight="1" x14ac:dyDescent="0.2">
      <c r="A142" s="20" t="s">
        <v>251</v>
      </c>
      <c r="B142" s="21" t="s">
        <v>252</v>
      </c>
      <c r="C142" s="22">
        <v>0</v>
      </c>
      <c r="D142" s="22">
        <v>0</v>
      </c>
      <c r="E142" s="22">
        <v>650000</v>
      </c>
      <c r="F142" s="22">
        <v>650000</v>
      </c>
      <c r="G142" s="22">
        <v>0</v>
      </c>
      <c r="H142" s="22">
        <v>650000</v>
      </c>
      <c r="I142" s="22">
        <v>0</v>
      </c>
      <c r="J142" s="22">
        <v>628478</v>
      </c>
      <c r="K142" s="23">
        <v>0.96688923076923095</v>
      </c>
      <c r="L142" s="22">
        <v>0</v>
      </c>
      <c r="M142" s="22">
        <v>628478</v>
      </c>
      <c r="N142" s="23">
        <v>0.96688923076923095</v>
      </c>
    </row>
    <row r="143" spans="1:14" s="3" customFormat="1" ht="25.5" customHeight="1" x14ac:dyDescent="0.2">
      <c r="A143" s="20" t="s">
        <v>253</v>
      </c>
      <c r="B143" s="21" t="s">
        <v>254</v>
      </c>
      <c r="C143" s="22">
        <v>25762000</v>
      </c>
      <c r="D143" s="22">
        <v>0</v>
      </c>
      <c r="E143" s="22">
        <v>0</v>
      </c>
      <c r="F143" s="22">
        <v>25762000</v>
      </c>
      <c r="G143" s="22">
        <v>0</v>
      </c>
      <c r="H143" s="22">
        <v>25762000</v>
      </c>
      <c r="I143" s="22">
        <v>691806</v>
      </c>
      <c r="J143" s="22">
        <v>8398512</v>
      </c>
      <c r="K143" s="23">
        <v>0.32600388168620498</v>
      </c>
      <c r="L143" s="22">
        <v>0</v>
      </c>
      <c r="M143" s="22">
        <v>6275900</v>
      </c>
      <c r="N143" s="23">
        <v>0.24361074450741399</v>
      </c>
    </row>
    <row r="144" spans="1:14" s="3" customFormat="1" ht="17.100000000000001" customHeight="1" x14ac:dyDescent="0.2">
      <c r="A144" s="20" t="s">
        <v>255</v>
      </c>
      <c r="B144" s="21" t="s">
        <v>256</v>
      </c>
      <c r="C144" s="22">
        <v>780000</v>
      </c>
      <c r="D144" s="22">
        <v>0</v>
      </c>
      <c r="E144" s="22">
        <v>0</v>
      </c>
      <c r="F144" s="22">
        <v>780000</v>
      </c>
      <c r="G144" s="22">
        <v>0</v>
      </c>
      <c r="H144" s="22">
        <v>780000</v>
      </c>
      <c r="I144" s="22">
        <v>0</v>
      </c>
      <c r="J144" s="22">
        <v>0</v>
      </c>
      <c r="K144" s="23">
        <v>0</v>
      </c>
      <c r="L144" s="22">
        <v>0</v>
      </c>
      <c r="M144" s="22">
        <v>0</v>
      </c>
      <c r="N144" s="23">
        <v>0</v>
      </c>
    </row>
    <row r="145" spans="1:14" s="3" customFormat="1" ht="17.100000000000001" customHeight="1" x14ac:dyDescent="0.2">
      <c r="A145" s="20" t="s">
        <v>257</v>
      </c>
      <c r="B145" s="21" t="s">
        <v>258</v>
      </c>
      <c r="C145" s="22">
        <v>1000000</v>
      </c>
      <c r="D145" s="22">
        <v>0</v>
      </c>
      <c r="E145" s="22">
        <v>0</v>
      </c>
      <c r="F145" s="22">
        <v>1000000</v>
      </c>
      <c r="G145" s="22">
        <v>0</v>
      </c>
      <c r="H145" s="22">
        <v>1000000</v>
      </c>
      <c r="I145" s="22">
        <v>0</v>
      </c>
      <c r="J145" s="22">
        <v>0</v>
      </c>
      <c r="K145" s="23">
        <v>0</v>
      </c>
      <c r="L145" s="22">
        <v>0</v>
      </c>
      <c r="M145" s="22">
        <v>0</v>
      </c>
      <c r="N145" s="23">
        <v>0</v>
      </c>
    </row>
    <row r="146" spans="1:14" s="3" customFormat="1" ht="17.100000000000001" customHeight="1" x14ac:dyDescent="0.2">
      <c r="A146" s="20" t="s">
        <v>259</v>
      </c>
      <c r="B146" s="21" t="s">
        <v>260</v>
      </c>
      <c r="C146" s="22">
        <v>300000</v>
      </c>
      <c r="D146" s="22">
        <v>0</v>
      </c>
      <c r="E146" s="22">
        <v>0</v>
      </c>
      <c r="F146" s="22">
        <v>300000</v>
      </c>
      <c r="G146" s="22">
        <v>0</v>
      </c>
      <c r="H146" s="22">
        <v>300000</v>
      </c>
      <c r="I146" s="22">
        <v>0</v>
      </c>
      <c r="J146" s="22">
        <v>0</v>
      </c>
      <c r="K146" s="23">
        <v>0</v>
      </c>
      <c r="L146" s="22">
        <v>0</v>
      </c>
      <c r="M146" s="22">
        <v>0</v>
      </c>
      <c r="N146" s="23">
        <v>0</v>
      </c>
    </row>
    <row r="147" spans="1:14" s="3" customFormat="1" ht="17.100000000000001" customHeight="1" x14ac:dyDescent="0.2">
      <c r="A147" s="20" t="s">
        <v>261</v>
      </c>
      <c r="B147" s="21" t="s">
        <v>262</v>
      </c>
      <c r="C147" s="22">
        <v>182000</v>
      </c>
      <c r="D147" s="22">
        <v>0</v>
      </c>
      <c r="E147" s="22">
        <v>0</v>
      </c>
      <c r="F147" s="22">
        <v>182000</v>
      </c>
      <c r="G147" s="22">
        <v>0</v>
      </c>
      <c r="H147" s="22">
        <v>182000</v>
      </c>
      <c r="I147" s="22">
        <v>0</v>
      </c>
      <c r="J147" s="22">
        <v>0</v>
      </c>
      <c r="K147" s="23">
        <v>0</v>
      </c>
      <c r="L147" s="22">
        <v>0</v>
      </c>
      <c r="M147" s="22">
        <v>0</v>
      </c>
      <c r="N147" s="23">
        <v>0</v>
      </c>
    </row>
    <row r="148" spans="1:14" s="3" customFormat="1" ht="17.100000000000001" customHeight="1" x14ac:dyDescent="0.2">
      <c r="A148" s="20" t="s">
        <v>263</v>
      </c>
      <c r="B148" s="21" t="s">
        <v>264</v>
      </c>
      <c r="C148" s="22">
        <v>7000000</v>
      </c>
      <c r="D148" s="22">
        <v>0</v>
      </c>
      <c r="E148" s="22">
        <v>0</v>
      </c>
      <c r="F148" s="22">
        <v>7000000</v>
      </c>
      <c r="G148" s="22">
        <v>0</v>
      </c>
      <c r="H148" s="22">
        <v>7000000</v>
      </c>
      <c r="I148" s="22">
        <v>0</v>
      </c>
      <c r="J148" s="22">
        <v>2600000</v>
      </c>
      <c r="K148" s="23">
        <v>0.371428571428571</v>
      </c>
      <c r="L148" s="22">
        <v>0</v>
      </c>
      <c r="M148" s="22">
        <v>1861000</v>
      </c>
      <c r="N148" s="23">
        <v>0.26585714285714301</v>
      </c>
    </row>
    <row r="149" spans="1:14" s="3" customFormat="1" ht="17.100000000000001" customHeight="1" x14ac:dyDescent="0.2">
      <c r="A149" s="20" t="s">
        <v>265</v>
      </c>
      <c r="B149" s="21" t="s">
        <v>266</v>
      </c>
      <c r="C149" s="22">
        <v>10500000</v>
      </c>
      <c r="D149" s="22">
        <v>0</v>
      </c>
      <c r="E149" s="22">
        <v>0</v>
      </c>
      <c r="F149" s="22">
        <v>10500000</v>
      </c>
      <c r="G149" s="22">
        <v>0</v>
      </c>
      <c r="H149" s="22">
        <v>10500000</v>
      </c>
      <c r="I149" s="22">
        <v>691806</v>
      </c>
      <c r="J149" s="22">
        <v>3198512</v>
      </c>
      <c r="K149" s="23">
        <v>0.30462019047619099</v>
      </c>
      <c r="L149" s="22">
        <v>0</v>
      </c>
      <c r="M149" s="22">
        <v>1814900</v>
      </c>
      <c r="N149" s="23">
        <v>0.172847619047619</v>
      </c>
    </row>
    <row r="150" spans="1:14" s="3" customFormat="1" ht="25.5" customHeight="1" x14ac:dyDescent="0.2">
      <c r="A150" s="20" t="s">
        <v>267</v>
      </c>
      <c r="B150" s="21" t="s">
        <v>268</v>
      </c>
      <c r="C150" s="22">
        <v>6000000</v>
      </c>
      <c r="D150" s="22">
        <v>0</v>
      </c>
      <c r="E150" s="22">
        <v>0</v>
      </c>
      <c r="F150" s="22">
        <v>6000000</v>
      </c>
      <c r="G150" s="22">
        <v>0</v>
      </c>
      <c r="H150" s="22">
        <v>6000000</v>
      </c>
      <c r="I150" s="22">
        <v>0</v>
      </c>
      <c r="J150" s="22">
        <v>2600000</v>
      </c>
      <c r="K150" s="23">
        <v>0.43333333333333302</v>
      </c>
      <c r="L150" s="22">
        <v>0</v>
      </c>
      <c r="M150" s="22">
        <v>2600000</v>
      </c>
      <c r="N150" s="23">
        <v>0.43333333333333302</v>
      </c>
    </row>
    <row r="151" spans="1:14" s="3" customFormat="1" ht="17.100000000000001" customHeight="1" x14ac:dyDescent="0.2">
      <c r="A151" s="20" t="s">
        <v>269</v>
      </c>
      <c r="B151" s="21" t="s">
        <v>270</v>
      </c>
      <c r="C151" s="22">
        <v>1700000</v>
      </c>
      <c r="D151" s="22">
        <v>0</v>
      </c>
      <c r="E151" s="22">
        <v>0</v>
      </c>
      <c r="F151" s="22">
        <v>1700000</v>
      </c>
      <c r="G151" s="22">
        <v>0</v>
      </c>
      <c r="H151" s="22">
        <v>1700000</v>
      </c>
      <c r="I151" s="22">
        <v>0</v>
      </c>
      <c r="J151" s="22">
        <v>1105000</v>
      </c>
      <c r="K151" s="23">
        <v>0.65</v>
      </c>
      <c r="L151" s="22">
        <v>0</v>
      </c>
      <c r="M151" s="22">
        <v>1105000</v>
      </c>
      <c r="N151" s="23">
        <v>0.65</v>
      </c>
    </row>
    <row r="152" spans="1:14" s="3" customFormat="1" ht="17.100000000000001" customHeight="1" x14ac:dyDescent="0.2">
      <c r="A152" s="20" t="s">
        <v>271</v>
      </c>
      <c r="B152" s="21" t="s">
        <v>272</v>
      </c>
      <c r="C152" s="22">
        <v>1200000</v>
      </c>
      <c r="D152" s="22">
        <v>0</v>
      </c>
      <c r="E152" s="22">
        <v>0</v>
      </c>
      <c r="F152" s="22">
        <v>1200000</v>
      </c>
      <c r="G152" s="22">
        <v>0</v>
      </c>
      <c r="H152" s="22">
        <v>1200000</v>
      </c>
      <c r="I152" s="22">
        <v>0</v>
      </c>
      <c r="J152" s="22">
        <v>975000</v>
      </c>
      <c r="K152" s="23">
        <v>0.8125</v>
      </c>
      <c r="L152" s="22">
        <v>0</v>
      </c>
      <c r="M152" s="22">
        <v>975000</v>
      </c>
      <c r="N152" s="23">
        <v>0.8125</v>
      </c>
    </row>
    <row r="153" spans="1:14" s="3" customFormat="1" ht="17.100000000000001" customHeight="1" x14ac:dyDescent="0.2">
      <c r="A153" s="20" t="s">
        <v>273</v>
      </c>
      <c r="B153" s="21" t="s">
        <v>274</v>
      </c>
      <c r="C153" s="22">
        <v>500000</v>
      </c>
      <c r="D153" s="22">
        <v>0</v>
      </c>
      <c r="E153" s="22">
        <v>0</v>
      </c>
      <c r="F153" s="22">
        <v>500000</v>
      </c>
      <c r="G153" s="22">
        <v>0</v>
      </c>
      <c r="H153" s="22">
        <v>500000</v>
      </c>
      <c r="I153" s="22">
        <v>0</v>
      </c>
      <c r="J153" s="22">
        <v>130000</v>
      </c>
      <c r="K153" s="23">
        <v>0.26</v>
      </c>
      <c r="L153" s="22">
        <v>0</v>
      </c>
      <c r="M153" s="22">
        <v>130000</v>
      </c>
      <c r="N153" s="23">
        <v>0.26</v>
      </c>
    </row>
    <row r="154" spans="1:14" s="3" customFormat="1" ht="25.5" customHeight="1" x14ac:dyDescent="0.2">
      <c r="A154" s="20" t="s">
        <v>275</v>
      </c>
      <c r="B154" s="21" t="s">
        <v>276</v>
      </c>
      <c r="C154" s="22">
        <v>6000000</v>
      </c>
      <c r="D154" s="22">
        <v>0</v>
      </c>
      <c r="E154" s="22">
        <v>0</v>
      </c>
      <c r="F154" s="22">
        <v>6000000</v>
      </c>
      <c r="G154" s="22">
        <v>0</v>
      </c>
      <c r="H154" s="22">
        <v>6000000</v>
      </c>
      <c r="I154" s="22">
        <v>0</v>
      </c>
      <c r="J154" s="22">
        <v>0</v>
      </c>
      <c r="K154" s="23">
        <v>0</v>
      </c>
      <c r="L154" s="22">
        <v>0</v>
      </c>
      <c r="M154" s="22">
        <v>0</v>
      </c>
      <c r="N154" s="23">
        <v>0</v>
      </c>
    </row>
    <row r="155" spans="1:14" s="3" customFormat="1" ht="17.100000000000001" customHeight="1" x14ac:dyDescent="0.2">
      <c r="A155" s="20" t="s">
        <v>277</v>
      </c>
      <c r="B155" s="21" t="s">
        <v>278</v>
      </c>
      <c r="C155" s="22">
        <v>6000000</v>
      </c>
      <c r="D155" s="22">
        <v>0</v>
      </c>
      <c r="E155" s="22">
        <v>0</v>
      </c>
      <c r="F155" s="22">
        <v>6000000</v>
      </c>
      <c r="G155" s="22">
        <v>0</v>
      </c>
      <c r="H155" s="22">
        <v>6000000</v>
      </c>
      <c r="I155" s="22">
        <v>0</v>
      </c>
      <c r="J155" s="22">
        <v>0</v>
      </c>
      <c r="K155" s="23">
        <v>0</v>
      </c>
      <c r="L155" s="22">
        <v>0</v>
      </c>
      <c r="M155" s="22">
        <v>0</v>
      </c>
      <c r="N155" s="23">
        <v>0</v>
      </c>
    </row>
    <row r="156" spans="1:14" s="3" customFormat="1" ht="25.5" customHeight="1" x14ac:dyDescent="0.2">
      <c r="A156" s="20" t="s">
        <v>279</v>
      </c>
      <c r="B156" s="21" t="s">
        <v>280</v>
      </c>
      <c r="C156" s="22">
        <v>225000</v>
      </c>
      <c r="D156" s="22">
        <v>0</v>
      </c>
      <c r="E156" s="22">
        <v>0</v>
      </c>
      <c r="F156" s="22">
        <v>225000</v>
      </c>
      <c r="G156" s="22">
        <v>0</v>
      </c>
      <c r="H156" s="22">
        <v>225000</v>
      </c>
      <c r="I156" s="22">
        <v>0</v>
      </c>
      <c r="J156" s="22">
        <v>0</v>
      </c>
      <c r="K156" s="23">
        <v>0</v>
      </c>
      <c r="L156" s="22">
        <v>0</v>
      </c>
      <c r="M156" s="22">
        <v>0</v>
      </c>
      <c r="N156" s="23">
        <v>0</v>
      </c>
    </row>
    <row r="157" spans="1:14" s="3" customFormat="1" ht="25.5" customHeight="1" x14ac:dyDescent="0.2">
      <c r="A157" s="20" t="s">
        <v>281</v>
      </c>
      <c r="B157" s="21" t="s">
        <v>282</v>
      </c>
      <c r="C157" s="22">
        <v>105000</v>
      </c>
      <c r="D157" s="22">
        <v>0</v>
      </c>
      <c r="E157" s="22">
        <v>0</v>
      </c>
      <c r="F157" s="22">
        <v>105000</v>
      </c>
      <c r="G157" s="22">
        <v>0</v>
      </c>
      <c r="H157" s="22">
        <v>105000</v>
      </c>
      <c r="I157" s="22">
        <v>0</v>
      </c>
      <c r="J157" s="22">
        <v>0</v>
      </c>
      <c r="K157" s="23">
        <v>0</v>
      </c>
      <c r="L157" s="22">
        <v>0</v>
      </c>
      <c r="M157" s="22">
        <v>0</v>
      </c>
      <c r="N157" s="23">
        <v>0</v>
      </c>
    </row>
    <row r="158" spans="1:14" s="3" customFormat="1" ht="17.100000000000001" customHeight="1" x14ac:dyDescent="0.2">
      <c r="A158" s="20" t="s">
        <v>283</v>
      </c>
      <c r="B158" s="21" t="s">
        <v>284</v>
      </c>
      <c r="C158" s="22">
        <v>120000</v>
      </c>
      <c r="D158" s="22">
        <v>0</v>
      </c>
      <c r="E158" s="22">
        <v>0</v>
      </c>
      <c r="F158" s="22">
        <v>120000</v>
      </c>
      <c r="G158" s="22">
        <v>0</v>
      </c>
      <c r="H158" s="22">
        <v>120000</v>
      </c>
      <c r="I158" s="22">
        <v>0</v>
      </c>
      <c r="J158" s="22">
        <v>0</v>
      </c>
      <c r="K158" s="23">
        <v>0</v>
      </c>
      <c r="L158" s="22">
        <v>0</v>
      </c>
      <c r="M158" s="22">
        <v>0</v>
      </c>
      <c r="N158" s="23">
        <v>0</v>
      </c>
    </row>
    <row r="159" spans="1:14" s="3" customFormat="1" ht="17.100000000000001" customHeight="1" x14ac:dyDescent="0.2">
      <c r="A159" s="20" t="s">
        <v>285</v>
      </c>
      <c r="B159" s="21" t="s">
        <v>286</v>
      </c>
      <c r="C159" s="22">
        <v>8031612000</v>
      </c>
      <c r="D159" s="22">
        <v>0</v>
      </c>
      <c r="E159" s="22">
        <v>0</v>
      </c>
      <c r="F159" s="22">
        <v>8031612000</v>
      </c>
      <c r="G159" s="22">
        <v>0</v>
      </c>
      <c r="H159" s="22">
        <v>8031612000</v>
      </c>
      <c r="I159" s="22">
        <v>70197974</v>
      </c>
      <c r="J159" s="22">
        <v>4953743184</v>
      </c>
      <c r="K159" s="23">
        <v>0.61678068910699402</v>
      </c>
      <c r="L159" s="22">
        <v>355529479</v>
      </c>
      <c r="M159" s="22">
        <v>2497895808</v>
      </c>
      <c r="N159" s="23">
        <v>0.311008027778234</v>
      </c>
    </row>
    <row r="160" spans="1:14" s="3" customFormat="1" ht="17.100000000000001" customHeight="1" x14ac:dyDescent="0.2">
      <c r="A160" s="20" t="s">
        <v>287</v>
      </c>
      <c r="B160" s="21" t="s">
        <v>288</v>
      </c>
      <c r="C160" s="22">
        <v>407000000</v>
      </c>
      <c r="D160" s="22">
        <v>-73365000</v>
      </c>
      <c r="E160" s="22">
        <v>-373365000</v>
      </c>
      <c r="F160" s="22">
        <v>33635000</v>
      </c>
      <c r="G160" s="22">
        <v>0</v>
      </c>
      <c r="H160" s="22">
        <v>33635000</v>
      </c>
      <c r="I160" s="22">
        <v>144000</v>
      </c>
      <c r="J160" s="22">
        <v>9648000</v>
      </c>
      <c r="K160" s="23">
        <v>0.28684406124572598</v>
      </c>
      <c r="L160" s="22">
        <v>0</v>
      </c>
      <c r="M160" s="22">
        <v>8616627</v>
      </c>
      <c r="N160" s="23">
        <v>0.25618037758287499</v>
      </c>
    </row>
    <row r="161" spans="1:14" s="3" customFormat="1" ht="17.100000000000001" customHeight="1" x14ac:dyDescent="0.2">
      <c r="A161" s="20" t="s">
        <v>289</v>
      </c>
      <c r="B161" s="21" t="s">
        <v>290</v>
      </c>
      <c r="C161" s="22">
        <v>407000000</v>
      </c>
      <c r="D161" s="22">
        <v>-73365000</v>
      </c>
      <c r="E161" s="22">
        <v>-373365000</v>
      </c>
      <c r="F161" s="22">
        <v>33635000</v>
      </c>
      <c r="G161" s="22">
        <v>0</v>
      </c>
      <c r="H161" s="22">
        <v>33635000</v>
      </c>
      <c r="I161" s="22">
        <v>144000</v>
      </c>
      <c r="J161" s="22">
        <v>9648000</v>
      </c>
      <c r="K161" s="23">
        <v>0.28684406124572598</v>
      </c>
      <c r="L161" s="22">
        <v>0</v>
      </c>
      <c r="M161" s="22">
        <v>8616627</v>
      </c>
      <c r="N161" s="23">
        <v>0.25618037758287499</v>
      </c>
    </row>
    <row r="162" spans="1:14" s="3" customFormat="1" ht="17.100000000000001" customHeight="1" x14ac:dyDescent="0.2">
      <c r="A162" s="20" t="s">
        <v>291</v>
      </c>
      <c r="B162" s="21" t="s">
        <v>292</v>
      </c>
      <c r="C162" s="22">
        <v>5500000</v>
      </c>
      <c r="D162" s="22">
        <v>0</v>
      </c>
      <c r="E162" s="22">
        <v>0</v>
      </c>
      <c r="F162" s="22">
        <v>5500000</v>
      </c>
      <c r="G162" s="22">
        <v>0</v>
      </c>
      <c r="H162" s="22">
        <v>5500000</v>
      </c>
      <c r="I162" s="22">
        <v>144000</v>
      </c>
      <c r="J162" s="22">
        <v>4448000</v>
      </c>
      <c r="K162" s="23">
        <v>0.80872727272727296</v>
      </c>
      <c r="L162" s="22">
        <v>0</v>
      </c>
      <c r="M162" s="22">
        <v>3995000</v>
      </c>
      <c r="N162" s="23">
        <v>0.72636363636363599</v>
      </c>
    </row>
    <row r="163" spans="1:14" s="3" customFormat="1" ht="17.100000000000001" customHeight="1" x14ac:dyDescent="0.2">
      <c r="A163" s="20" t="s">
        <v>293</v>
      </c>
      <c r="B163" s="21" t="s">
        <v>294</v>
      </c>
      <c r="C163" s="22">
        <v>2000000</v>
      </c>
      <c r="D163" s="22">
        <v>0</v>
      </c>
      <c r="E163" s="22">
        <v>0</v>
      </c>
      <c r="F163" s="22">
        <v>2000000</v>
      </c>
      <c r="G163" s="22">
        <v>0</v>
      </c>
      <c r="H163" s="22">
        <v>2000000</v>
      </c>
      <c r="I163" s="22">
        <v>144000</v>
      </c>
      <c r="J163" s="22">
        <v>1393000</v>
      </c>
      <c r="K163" s="23">
        <v>0.69650000000000001</v>
      </c>
      <c r="L163" s="22">
        <v>0</v>
      </c>
      <c r="M163" s="22">
        <v>1105000</v>
      </c>
      <c r="N163" s="23">
        <v>0.55249999999999999</v>
      </c>
    </row>
    <row r="164" spans="1:14" s="3" customFormat="1" ht="17.100000000000001" customHeight="1" x14ac:dyDescent="0.2">
      <c r="A164" s="20" t="s">
        <v>295</v>
      </c>
      <c r="B164" s="21" t="s">
        <v>296</v>
      </c>
      <c r="C164" s="22">
        <v>1500000</v>
      </c>
      <c r="D164" s="22">
        <v>0</v>
      </c>
      <c r="E164" s="22">
        <v>0</v>
      </c>
      <c r="F164" s="22">
        <v>1500000</v>
      </c>
      <c r="G164" s="22">
        <v>0</v>
      </c>
      <c r="H164" s="22">
        <v>1500000</v>
      </c>
      <c r="I164" s="22">
        <v>0</v>
      </c>
      <c r="J164" s="22">
        <v>1105000</v>
      </c>
      <c r="K164" s="23">
        <v>0.73666666666666702</v>
      </c>
      <c r="L164" s="22">
        <v>0</v>
      </c>
      <c r="M164" s="22">
        <v>1105000</v>
      </c>
      <c r="N164" s="23">
        <v>0.73666666666666702</v>
      </c>
    </row>
    <row r="165" spans="1:14" s="3" customFormat="1" ht="17.100000000000001" customHeight="1" x14ac:dyDescent="0.2">
      <c r="A165" s="20" t="s">
        <v>297</v>
      </c>
      <c r="B165" s="21" t="s">
        <v>298</v>
      </c>
      <c r="C165" s="22">
        <v>2000000</v>
      </c>
      <c r="D165" s="22">
        <v>0</v>
      </c>
      <c r="E165" s="22">
        <v>0</v>
      </c>
      <c r="F165" s="22">
        <v>2000000</v>
      </c>
      <c r="G165" s="22">
        <v>0</v>
      </c>
      <c r="H165" s="22">
        <v>2000000</v>
      </c>
      <c r="I165" s="22">
        <v>0</v>
      </c>
      <c r="J165" s="22">
        <v>1950000</v>
      </c>
      <c r="K165" s="23">
        <v>0.97499999999999998</v>
      </c>
      <c r="L165" s="22">
        <v>0</v>
      </c>
      <c r="M165" s="22">
        <v>1785000</v>
      </c>
      <c r="N165" s="23">
        <v>0.89249999999999996</v>
      </c>
    </row>
    <row r="166" spans="1:14" s="3" customFormat="1" ht="17.100000000000001" customHeight="1" x14ac:dyDescent="0.2">
      <c r="A166" s="20" t="s">
        <v>299</v>
      </c>
      <c r="B166" s="21" t="s">
        <v>300</v>
      </c>
      <c r="C166" s="22">
        <v>401500000</v>
      </c>
      <c r="D166" s="22">
        <v>-73365000</v>
      </c>
      <c r="E166" s="22">
        <v>-373365000</v>
      </c>
      <c r="F166" s="22">
        <v>28135000</v>
      </c>
      <c r="G166" s="22">
        <v>0</v>
      </c>
      <c r="H166" s="22">
        <v>28135000</v>
      </c>
      <c r="I166" s="22">
        <v>0</v>
      </c>
      <c r="J166" s="22">
        <v>5200000</v>
      </c>
      <c r="K166" s="23">
        <v>0.18482317398258399</v>
      </c>
      <c r="L166" s="22">
        <v>0</v>
      </c>
      <c r="M166" s="22">
        <v>4621627</v>
      </c>
      <c r="N166" s="23">
        <v>0.164266109827617</v>
      </c>
    </row>
    <row r="167" spans="1:14" s="3" customFormat="1" ht="17.100000000000001" customHeight="1" x14ac:dyDescent="0.2">
      <c r="A167" s="20" t="s">
        <v>301</v>
      </c>
      <c r="B167" s="21" t="s">
        <v>302</v>
      </c>
      <c r="C167" s="22">
        <v>1500000</v>
      </c>
      <c r="D167" s="22">
        <v>0</v>
      </c>
      <c r="E167" s="22">
        <v>0</v>
      </c>
      <c r="F167" s="22">
        <v>1500000</v>
      </c>
      <c r="G167" s="22">
        <v>0</v>
      </c>
      <c r="H167" s="22">
        <v>1500000</v>
      </c>
      <c r="I167" s="22">
        <v>0</v>
      </c>
      <c r="J167" s="22">
        <v>520000</v>
      </c>
      <c r="K167" s="23">
        <v>0.34666666666666701</v>
      </c>
      <c r="L167" s="22">
        <v>0</v>
      </c>
      <c r="M167" s="22">
        <v>520000</v>
      </c>
      <c r="N167" s="23">
        <v>0.34666666666666701</v>
      </c>
    </row>
    <row r="168" spans="1:14" s="3" customFormat="1" ht="25.5" customHeight="1" x14ac:dyDescent="0.2">
      <c r="A168" s="20" t="s">
        <v>303</v>
      </c>
      <c r="B168" s="21" t="s">
        <v>304</v>
      </c>
      <c r="C168" s="22">
        <v>400000000</v>
      </c>
      <c r="D168" s="22">
        <v>-73365000</v>
      </c>
      <c r="E168" s="22">
        <v>-373365000</v>
      </c>
      <c r="F168" s="22">
        <v>26635000</v>
      </c>
      <c r="G168" s="22">
        <v>0</v>
      </c>
      <c r="H168" s="22">
        <v>26635000</v>
      </c>
      <c r="I168" s="22">
        <v>0</v>
      </c>
      <c r="J168" s="22">
        <v>4680000</v>
      </c>
      <c r="K168" s="23">
        <v>0.175708654026657</v>
      </c>
      <c r="L168" s="22">
        <v>0</v>
      </c>
      <c r="M168" s="22">
        <v>4101627</v>
      </c>
      <c r="N168" s="23">
        <v>0.15399388023277599</v>
      </c>
    </row>
    <row r="169" spans="1:14" s="3" customFormat="1" ht="42.6" customHeight="1" x14ac:dyDescent="0.2">
      <c r="A169" s="20" t="s">
        <v>305</v>
      </c>
      <c r="B169" s="21" t="s">
        <v>306</v>
      </c>
      <c r="C169" s="22">
        <v>74000000</v>
      </c>
      <c r="D169" s="22">
        <v>0</v>
      </c>
      <c r="E169" s="22">
        <v>0</v>
      </c>
      <c r="F169" s="22">
        <v>74000000</v>
      </c>
      <c r="G169" s="22">
        <v>0</v>
      </c>
      <c r="H169" s="22">
        <v>74000000</v>
      </c>
      <c r="I169" s="22">
        <v>0</v>
      </c>
      <c r="J169" s="22">
        <v>650000</v>
      </c>
      <c r="K169" s="23">
        <v>8.7837837837837808E-3</v>
      </c>
      <c r="L169" s="22">
        <v>0</v>
      </c>
      <c r="M169" s="22">
        <v>650000</v>
      </c>
      <c r="N169" s="23">
        <v>8.7837837837837808E-3</v>
      </c>
    </row>
    <row r="170" spans="1:14" s="3" customFormat="1" ht="17.100000000000001" customHeight="1" x14ac:dyDescent="0.2">
      <c r="A170" s="20" t="s">
        <v>307</v>
      </c>
      <c r="B170" s="21" t="s">
        <v>308</v>
      </c>
      <c r="C170" s="22">
        <v>4000000</v>
      </c>
      <c r="D170" s="22">
        <v>0</v>
      </c>
      <c r="E170" s="22">
        <v>0</v>
      </c>
      <c r="F170" s="22">
        <v>4000000</v>
      </c>
      <c r="G170" s="22">
        <v>0</v>
      </c>
      <c r="H170" s="22">
        <v>4000000</v>
      </c>
      <c r="I170" s="22">
        <v>0</v>
      </c>
      <c r="J170" s="22">
        <v>650000</v>
      </c>
      <c r="K170" s="23">
        <v>0.16250000000000001</v>
      </c>
      <c r="L170" s="22">
        <v>0</v>
      </c>
      <c r="M170" s="22">
        <v>650000</v>
      </c>
      <c r="N170" s="23">
        <v>0.16250000000000001</v>
      </c>
    </row>
    <row r="171" spans="1:14" s="3" customFormat="1" ht="25.5" customHeight="1" x14ac:dyDescent="0.2">
      <c r="A171" s="20" t="s">
        <v>309</v>
      </c>
      <c r="B171" s="21" t="s">
        <v>310</v>
      </c>
      <c r="C171" s="22">
        <v>4000000</v>
      </c>
      <c r="D171" s="22">
        <v>0</v>
      </c>
      <c r="E171" s="22">
        <v>0</v>
      </c>
      <c r="F171" s="22">
        <v>4000000</v>
      </c>
      <c r="G171" s="22">
        <v>0</v>
      </c>
      <c r="H171" s="22">
        <v>4000000</v>
      </c>
      <c r="I171" s="22">
        <v>0</v>
      </c>
      <c r="J171" s="22">
        <v>650000</v>
      </c>
      <c r="K171" s="23">
        <v>0.16250000000000001</v>
      </c>
      <c r="L171" s="22">
        <v>0</v>
      </c>
      <c r="M171" s="22">
        <v>650000</v>
      </c>
      <c r="N171" s="23">
        <v>0.16250000000000001</v>
      </c>
    </row>
    <row r="172" spans="1:14" s="3" customFormat="1" ht="17.100000000000001" customHeight="1" x14ac:dyDescent="0.2">
      <c r="A172" s="20" t="s">
        <v>311</v>
      </c>
      <c r="B172" s="21" t="s">
        <v>312</v>
      </c>
      <c r="C172" s="22">
        <v>70000000</v>
      </c>
      <c r="D172" s="22">
        <v>0</v>
      </c>
      <c r="E172" s="22">
        <v>0</v>
      </c>
      <c r="F172" s="22">
        <v>70000000</v>
      </c>
      <c r="G172" s="22">
        <v>0</v>
      </c>
      <c r="H172" s="22">
        <v>70000000</v>
      </c>
      <c r="I172" s="22">
        <v>0</v>
      </c>
      <c r="J172" s="22">
        <v>0</v>
      </c>
      <c r="K172" s="23">
        <v>0</v>
      </c>
      <c r="L172" s="22">
        <v>0</v>
      </c>
      <c r="M172" s="22">
        <v>0</v>
      </c>
      <c r="N172" s="23">
        <v>0</v>
      </c>
    </row>
    <row r="173" spans="1:14" s="3" customFormat="1" ht="17.100000000000001" customHeight="1" x14ac:dyDescent="0.2">
      <c r="A173" s="20" t="s">
        <v>313</v>
      </c>
      <c r="B173" s="21" t="s">
        <v>314</v>
      </c>
      <c r="C173" s="22">
        <v>70000000</v>
      </c>
      <c r="D173" s="22">
        <v>0</v>
      </c>
      <c r="E173" s="22">
        <v>0</v>
      </c>
      <c r="F173" s="22">
        <v>70000000</v>
      </c>
      <c r="G173" s="22">
        <v>0</v>
      </c>
      <c r="H173" s="22">
        <v>70000000</v>
      </c>
      <c r="I173" s="22">
        <v>0</v>
      </c>
      <c r="J173" s="22">
        <v>0</v>
      </c>
      <c r="K173" s="23">
        <v>0</v>
      </c>
      <c r="L173" s="22">
        <v>0</v>
      </c>
      <c r="M173" s="22">
        <v>0</v>
      </c>
      <c r="N173" s="23">
        <v>0</v>
      </c>
    </row>
    <row r="174" spans="1:14" s="3" customFormat="1" ht="25.5" customHeight="1" x14ac:dyDescent="0.2">
      <c r="A174" s="20" t="s">
        <v>315</v>
      </c>
      <c r="B174" s="21" t="s">
        <v>316</v>
      </c>
      <c r="C174" s="22">
        <v>1843840000</v>
      </c>
      <c r="D174" s="22">
        <v>-204016524</v>
      </c>
      <c r="E174" s="22">
        <v>-290742207</v>
      </c>
      <c r="F174" s="22">
        <v>1553097793</v>
      </c>
      <c r="G174" s="22">
        <v>0</v>
      </c>
      <c r="H174" s="22">
        <v>1553097793</v>
      </c>
      <c r="I174" s="22">
        <v>689667</v>
      </c>
      <c r="J174" s="22">
        <v>1022988561</v>
      </c>
      <c r="K174" s="23">
        <v>0.65867620545900796</v>
      </c>
      <c r="L174" s="22">
        <v>689667</v>
      </c>
      <c r="M174" s="22">
        <v>276482938</v>
      </c>
      <c r="N174" s="23">
        <v>0.17802030190638499</v>
      </c>
    </row>
    <row r="175" spans="1:14" s="3" customFormat="1" ht="17.100000000000001" customHeight="1" x14ac:dyDescent="0.2">
      <c r="A175" s="20" t="s">
        <v>317</v>
      </c>
      <c r="B175" s="21" t="s">
        <v>318</v>
      </c>
      <c r="C175" s="22">
        <v>1443840000</v>
      </c>
      <c r="D175" s="22">
        <v>0</v>
      </c>
      <c r="E175" s="22">
        <v>2232817</v>
      </c>
      <c r="F175" s="22">
        <v>1446072817</v>
      </c>
      <c r="G175" s="22">
        <v>0</v>
      </c>
      <c r="H175" s="22">
        <v>1446072817</v>
      </c>
      <c r="I175" s="22">
        <v>689667</v>
      </c>
      <c r="J175" s="22">
        <v>1022988561</v>
      </c>
      <c r="K175" s="23">
        <v>0.70742534468096596</v>
      </c>
      <c r="L175" s="22">
        <v>689667</v>
      </c>
      <c r="M175" s="22">
        <v>276482938</v>
      </c>
      <c r="N175" s="23">
        <v>0.19119572316806799</v>
      </c>
    </row>
    <row r="176" spans="1:14" s="3" customFormat="1" ht="34.049999999999997" customHeight="1" x14ac:dyDescent="0.2">
      <c r="A176" s="20" t="s">
        <v>319</v>
      </c>
      <c r="B176" s="21" t="s">
        <v>320</v>
      </c>
      <c r="C176" s="22">
        <v>1443590000</v>
      </c>
      <c r="D176" s="22">
        <v>0</v>
      </c>
      <c r="E176" s="22">
        <v>0</v>
      </c>
      <c r="F176" s="22">
        <v>1443590000</v>
      </c>
      <c r="G176" s="22">
        <v>0</v>
      </c>
      <c r="H176" s="22">
        <v>1443590000</v>
      </c>
      <c r="I176" s="22">
        <v>0</v>
      </c>
      <c r="J176" s="22">
        <v>1020552531</v>
      </c>
      <c r="K176" s="23">
        <v>0.70695455842725397</v>
      </c>
      <c r="L176" s="22">
        <v>0</v>
      </c>
      <c r="M176" s="22">
        <v>274046908</v>
      </c>
      <c r="N176" s="23">
        <v>0.18983707839483499</v>
      </c>
    </row>
    <row r="177" spans="1:14" s="3" customFormat="1" ht="34.049999999999997" customHeight="1" x14ac:dyDescent="0.2">
      <c r="A177" s="20" t="s">
        <v>321</v>
      </c>
      <c r="B177" s="21" t="s">
        <v>322</v>
      </c>
      <c r="C177" s="22">
        <v>2500000</v>
      </c>
      <c r="D177" s="22">
        <v>0</v>
      </c>
      <c r="E177" s="22">
        <v>0</v>
      </c>
      <c r="F177" s="22">
        <v>2500000</v>
      </c>
      <c r="G177" s="22">
        <v>0</v>
      </c>
      <c r="H177" s="22">
        <v>2500000</v>
      </c>
      <c r="I177" s="22">
        <v>0</v>
      </c>
      <c r="J177" s="22">
        <v>0</v>
      </c>
      <c r="K177" s="23">
        <v>0</v>
      </c>
      <c r="L177" s="22">
        <v>0</v>
      </c>
      <c r="M177" s="22">
        <v>0</v>
      </c>
      <c r="N177" s="23">
        <v>0</v>
      </c>
    </row>
    <row r="178" spans="1:14" s="3" customFormat="1" ht="25.5" customHeight="1" x14ac:dyDescent="0.2">
      <c r="A178" s="20" t="s">
        <v>323</v>
      </c>
      <c r="B178" s="21" t="s">
        <v>324</v>
      </c>
      <c r="C178" s="22">
        <v>2500000</v>
      </c>
      <c r="D178" s="22">
        <v>0</v>
      </c>
      <c r="E178" s="22">
        <v>0</v>
      </c>
      <c r="F178" s="22">
        <v>2500000</v>
      </c>
      <c r="G178" s="22">
        <v>0</v>
      </c>
      <c r="H178" s="22">
        <v>2500000</v>
      </c>
      <c r="I178" s="22">
        <v>0</v>
      </c>
      <c r="J178" s="22">
        <v>0</v>
      </c>
      <c r="K178" s="23">
        <v>0</v>
      </c>
      <c r="L178" s="22">
        <v>0</v>
      </c>
      <c r="M178" s="22">
        <v>0</v>
      </c>
      <c r="N178" s="23">
        <v>0</v>
      </c>
    </row>
    <row r="179" spans="1:14" s="3" customFormat="1" ht="17.100000000000001" customHeight="1" x14ac:dyDescent="0.2">
      <c r="A179" s="20" t="s">
        <v>325</v>
      </c>
      <c r="B179" s="21" t="s">
        <v>326</v>
      </c>
      <c r="C179" s="22">
        <v>9000000</v>
      </c>
      <c r="D179" s="22">
        <v>0</v>
      </c>
      <c r="E179" s="22">
        <v>0</v>
      </c>
      <c r="F179" s="22">
        <v>9000000</v>
      </c>
      <c r="G179" s="22">
        <v>0</v>
      </c>
      <c r="H179" s="22">
        <v>9000000</v>
      </c>
      <c r="I179" s="22">
        <v>0</v>
      </c>
      <c r="J179" s="22">
        <v>8625000</v>
      </c>
      <c r="K179" s="23">
        <v>0.95833333333333304</v>
      </c>
      <c r="L179" s="22">
        <v>0</v>
      </c>
      <c r="M179" s="22">
        <v>8625000</v>
      </c>
      <c r="N179" s="23">
        <v>0.95833333333333304</v>
      </c>
    </row>
    <row r="180" spans="1:14" s="3" customFormat="1" ht="25.5" customHeight="1" x14ac:dyDescent="0.2">
      <c r="A180" s="20" t="s">
        <v>327</v>
      </c>
      <c r="B180" s="21" t="s">
        <v>328</v>
      </c>
      <c r="C180" s="22">
        <v>9000000</v>
      </c>
      <c r="D180" s="22">
        <v>0</v>
      </c>
      <c r="E180" s="22">
        <v>0</v>
      </c>
      <c r="F180" s="22">
        <v>9000000</v>
      </c>
      <c r="G180" s="22">
        <v>0</v>
      </c>
      <c r="H180" s="22">
        <v>9000000</v>
      </c>
      <c r="I180" s="22">
        <v>0</v>
      </c>
      <c r="J180" s="22">
        <v>8625000</v>
      </c>
      <c r="K180" s="23">
        <v>0.95833333333333304</v>
      </c>
      <c r="L180" s="22">
        <v>0</v>
      </c>
      <c r="M180" s="22">
        <v>8625000</v>
      </c>
      <c r="N180" s="23">
        <v>0.95833333333333304</v>
      </c>
    </row>
    <row r="181" spans="1:14" s="3" customFormat="1" ht="34.049999999999997" customHeight="1" x14ac:dyDescent="0.2">
      <c r="A181" s="20" t="s">
        <v>329</v>
      </c>
      <c r="B181" s="21" t="s">
        <v>330</v>
      </c>
      <c r="C181" s="22">
        <v>1432090000</v>
      </c>
      <c r="D181" s="22">
        <v>0</v>
      </c>
      <c r="E181" s="22">
        <v>0</v>
      </c>
      <c r="F181" s="22">
        <v>1432090000</v>
      </c>
      <c r="G181" s="22">
        <v>0</v>
      </c>
      <c r="H181" s="22">
        <v>1432090000</v>
      </c>
      <c r="I181" s="22">
        <v>0</v>
      </c>
      <c r="J181" s="22">
        <v>1011927531</v>
      </c>
      <c r="K181" s="23">
        <v>0.70660889399409299</v>
      </c>
      <c r="L181" s="22">
        <v>0</v>
      </c>
      <c r="M181" s="22">
        <v>265421908</v>
      </c>
      <c r="N181" s="23">
        <v>0.18533884602224701</v>
      </c>
    </row>
    <row r="182" spans="1:14" s="3" customFormat="1" ht="17.100000000000001" customHeight="1" x14ac:dyDescent="0.2">
      <c r="A182" s="20" t="s">
        <v>331</v>
      </c>
      <c r="B182" s="21" t="s">
        <v>332</v>
      </c>
      <c r="C182" s="22">
        <v>30527000</v>
      </c>
      <c r="D182" s="22">
        <v>0</v>
      </c>
      <c r="E182" s="22">
        <v>0</v>
      </c>
      <c r="F182" s="22">
        <v>30527000</v>
      </c>
      <c r="G182" s="22">
        <v>0</v>
      </c>
      <c r="H182" s="22">
        <v>30527000</v>
      </c>
      <c r="I182" s="22">
        <v>0</v>
      </c>
      <c r="J182" s="22">
        <v>0</v>
      </c>
      <c r="K182" s="23">
        <v>0</v>
      </c>
      <c r="L182" s="22">
        <v>0</v>
      </c>
      <c r="M182" s="22">
        <v>0</v>
      </c>
      <c r="N182" s="23">
        <v>0</v>
      </c>
    </row>
    <row r="183" spans="1:14" s="3" customFormat="1" ht="25.5" customHeight="1" x14ac:dyDescent="0.2">
      <c r="A183" s="20" t="s">
        <v>333</v>
      </c>
      <c r="B183" s="21" t="s">
        <v>334</v>
      </c>
      <c r="C183" s="22">
        <v>200000000</v>
      </c>
      <c r="D183" s="22">
        <v>0</v>
      </c>
      <c r="E183" s="22">
        <v>0</v>
      </c>
      <c r="F183" s="22">
        <v>200000000</v>
      </c>
      <c r="G183" s="22">
        <v>0</v>
      </c>
      <c r="H183" s="22">
        <v>200000000</v>
      </c>
      <c r="I183" s="22">
        <v>0</v>
      </c>
      <c r="J183" s="22">
        <v>195291754</v>
      </c>
      <c r="K183" s="23">
        <v>0.97645877000000003</v>
      </c>
      <c r="L183" s="22">
        <v>0</v>
      </c>
      <c r="M183" s="22">
        <v>0</v>
      </c>
      <c r="N183" s="23">
        <v>0</v>
      </c>
    </row>
    <row r="184" spans="1:14" s="3" customFormat="1" ht="25.5" customHeight="1" x14ac:dyDescent="0.2">
      <c r="A184" s="20" t="s">
        <v>335</v>
      </c>
      <c r="B184" s="21" t="s">
        <v>336</v>
      </c>
      <c r="C184" s="22">
        <v>1000000000</v>
      </c>
      <c r="D184" s="22">
        <v>0</v>
      </c>
      <c r="E184" s="22">
        <v>0</v>
      </c>
      <c r="F184" s="22">
        <v>1000000000</v>
      </c>
      <c r="G184" s="22">
        <v>0</v>
      </c>
      <c r="H184" s="22">
        <v>1000000000</v>
      </c>
      <c r="I184" s="22">
        <v>0</v>
      </c>
      <c r="J184" s="22">
        <v>816635777</v>
      </c>
      <c r="K184" s="23">
        <v>0.81663577700000001</v>
      </c>
      <c r="L184" s="22">
        <v>0</v>
      </c>
      <c r="M184" s="22">
        <v>265421908</v>
      </c>
      <c r="N184" s="23">
        <v>0.26542190799999998</v>
      </c>
    </row>
    <row r="185" spans="1:14" s="3" customFormat="1" ht="25.5" customHeight="1" x14ac:dyDescent="0.2">
      <c r="A185" s="20" t="s">
        <v>337</v>
      </c>
      <c r="B185" s="21" t="s">
        <v>338</v>
      </c>
      <c r="C185" s="22">
        <v>201563000</v>
      </c>
      <c r="D185" s="22">
        <v>0</v>
      </c>
      <c r="E185" s="22">
        <v>0</v>
      </c>
      <c r="F185" s="22">
        <v>201563000</v>
      </c>
      <c r="G185" s="22">
        <v>0</v>
      </c>
      <c r="H185" s="22">
        <v>201563000</v>
      </c>
      <c r="I185" s="22">
        <v>0</v>
      </c>
      <c r="J185" s="22">
        <v>0</v>
      </c>
      <c r="K185" s="23">
        <v>0</v>
      </c>
      <c r="L185" s="22">
        <v>0</v>
      </c>
      <c r="M185" s="22">
        <v>0</v>
      </c>
      <c r="N185" s="23">
        <v>0</v>
      </c>
    </row>
    <row r="186" spans="1:14" s="3" customFormat="1" ht="25.5" customHeight="1" x14ac:dyDescent="0.2">
      <c r="A186" s="20" t="s">
        <v>339</v>
      </c>
      <c r="B186" s="21" t="s">
        <v>340</v>
      </c>
      <c r="C186" s="22">
        <v>250000</v>
      </c>
      <c r="D186" s="22">
        <v>0</v>
      </c>
      <c r="E186" s="22">
        <v>2232817</v>
      </c>
      <c r="F186" s="22">
        <v>2482817</v>
      </c>
      <c r="G186" s="22">
        <v>0</v>
      </c>
      <c r="H186" s="22">
        <v>2482817</v>
      </c>
      <c r="I186" s="22">
        <v>689667</v>
      </c>
      <c r="J186" s="22">
        <v>2436030</v>
      </c>
      <c r="K186" s="23">
        <v>0.98115567921437596</v>
      </c>
      <c r="L186" s="22">
        <v>689667</v>
      </c>
      <c r="M186" s="22">
        <v>2436030</v>
      </c>
      <c r="N186" s="23">
        <v>0.98115567921437596</v>
      </c>
    </row>
    <row r="187" spans="1:14" s="3" customFormat="1" ht="25.5" customHeight="1" x14ac:dyDescent="0.2">
      <c r="A187" s="20" t="s">
        <v>341</v>
      </c>
      <c r="B187" s="21" t="s">
        <v>342</v>
      </c>
      <c r="C187" s="22">
        <v>250000</v>
      </c>
      <c r="D187" s="22">
        <v>0</v>
      </c>
      <c r="E187" s="22">
        <v>2232817</v>
      </c>
      <c r="F187" s="22">
        <v>2482817</v>
      </c>
      <c r="G187" s="22">
        <v>0</v>
      </c>
      <c r="H187" s="22">
        <v>2482817</v>
      </c>
      <c r="I187" s="22">
        <v>689667</v>
      </c>
      <c r="J187" s="22">
        <v>2436030</v>
      </c>
      <c r="K187" s="23">
        <v>0.98115567921437596</v>
      </c>
      <c r="L187" s="22">
        <v>689667</v>
      </c>
      <c r="M187" s="22">
        <v>2436030</v>
      </c>
      <c r="N187" s="23">
        <v>0.98115567921437596</v>
      </c>
    </row>
    <row r="188" spans="1:14" s="3" customFormat="1" ht="17.100000000000001" customHeight="1" x14ac:dyDescent="0.2">
      <c r="A188" s="20" t="s">
        <v>343</v>
      </c>
      <c r="B188" s="21" t="s">
        <v>344</v>
      </c>
      <c r="C188" s="22">
        <v>400000000</v>
      </c>
      <c r="D188" s="22">
        <v>-204016524</v>
      </c>
      <c r="E188" s="22">
        <v>-292975024</v>
      </c>
      <c r="F188" s="22">
        <v>107024976</v>
      </c>
      <c r="G188" s="22">
        <v>0</v>
      </c>
      <c r="H188" s="22">
        <v>107024976</v>
      </c>
      <c r="I188" s="22">
        <v>0</v>
      </c>
      <c r="J188" s="22">
        <v>0</v>
      </c>
      <c r="K188" s="23">
        <v>0</v>
      </c>
      <c r="L188" s="22">
        <v>0</v>
      </c>
      <c r="M188" s="22">
        <v>0</v>
      </c>
      <c r="N188" s="23">
        <v>0</v>
      </c>
    </row>
    <row r="189" spans="1:14" s="3" customFormat="1" ht="42.6" customHeight="1" x14ac:dyDescent="0.2">
      <c r="A189" s="20" t="s">
        <v>345</v>
      </c>
      <c r="B189" s="21" t="s">
        <v>346</v>
      </c>
      <c r="C189" s="22">
        <v>400000000</v>
      </c>
      <c r="D189" s="22">
        <v>-204016524</v>
      </c>
      <c r="E189" s="22">
        <v>-292975024</v>
      </c>
      <c r="F189" s="22">
        <v>107024976</v>
      </c>
      <c r="G189" s="22">
        <v>0</v>
      </c>
      <c r="H189" s="22">
        <v>107024976</v>
      </c>
      <c r="I189" s="22">
        <v>0</v>
      </c>
      <c r="J189" s="22">
        <v>0</v>
      </c>
      <c r="K189" s="23">
        <v>0</v>
      </c>
      <c r="L189" s="22">
        <v>0</v>
      </c>
      <c r="M189" s="22">
        <v>0</v>
      </c>
      <c r="N189" s="23">
        <v>0</v>
      </c>
    </row>
    <row r="190" spans="1:14" s="3" customFormat="1" ht="25.5" customHeight="1" x14ac:dyDescent="0.2">
      <c r="A190" s="20" t="s">
        <v>347</v>
      </c>
      <c r="B190" s="21" t="s">
        <v>348</v>
      </c>
      <c r="C190" s="22">
        <v>5222500000</v>
      </c>
      <c r="D190" s="22">
        <v>206016524</v>
      </c>
      <c r="E190" s="22">
        <v>159643707</v>
      </c>
      <c r="F190" s="22">
        <v>5382143707</v>
      </c>
      <c r="G190" s="22">
        <v>0</v>
      </c>
      <c r="H190" s="22">
        <v>5382143707</v>
      </c>
      <c r="I190" s="22">
        <v>59500000</v>
      </c>
      <c r="J190" s="22">
        <v>3224647196</v>
      </c>
      <c r="K190" s="23">
        <v>0.59913807054353296</v>
      </c>
      <c r="L190" s="22">
        <v>344545665</v>
      </c>
      <c r="M190" s="22">
        <v>2182494775</v>
      </c>
      <c r="N190" s="23">
        <v>0.40550659622140001</v>
      </c>
    </row>
    <row r="191" spans="1:14" s="3" customFormat="1" ht="17.100000000000001" customHeight="1" x14ac:dyDescent="0.2">
      <c r="A191" s="20" t="s">
        <v>349</v>
      </c>
      <c r="B191" s="21" t="s">
        <v>350</v>
      </c>
      <c r="C191" s="22">
        <v>2220000000</v>
      </c>
      <c r="D191" s="22">
        <v>-620000000</v>
      </c>
      <c r="E191" s="22">
        <v>-620000000</v>
      </c>
      <c r="F191" s="22">
        <v>1600000000</v>
      </c>
      <c r="G191" s="22">
        <v>0</v>
      </c>
      <c r="H191" s="22">
        <v>1600000000</v>
      </c>
      <c r="I191" s="22">
        <v>0</v>
      </c>
      <c r="J191" s="22">
        <v>399495000</v>
      </c>
      <c r="K191" s="23">
        <v>0.24968437499999999</v>
      </c>
      <c r="L191" s="22">
        <v>34730000</v>
      </c>
      <c r="M191" s="22">
        <v>295150000</v>
      </c>
      <c r="N191" s="23">
        <v>0.18446874999999999</v>
      </c>
    </row>
    <row r="192" spans="1:14" s="3" customFormat="1" ht="25.5" customHeight="1" x14ac:dyDescent="0.2">
      <c r="A192" s="20" t="s">
        <v>351</v>
      </c>
      <c r="B192" s="21" t="s">
        <v>352</v>
      </c>
      <c r="C192" s="22">
        <v>20000000</v>
      </c>
      <c r="D192" s="22">
        <v>0</v>
      </c>
      <c r="E192" s="22">
        <v>0</v>
      </c>
      <c r="F192" s="22">
        <v>20000000</v>
      </c>
      <c r="G192" s="22">
        <v>0</v>
      </c>
      <c r="H192" s="22">
        <v>20000000</v>
      </c>
      <c r="I192" s="22">
        <v>0</v>
      </c>
      <c r="J192" s="22">
        <v>5200000</v>
      </c>
      <c r="K192" s="23">
        <v>0.26</v>
      </c>
      <c r="L192" s="22">
        <v>0</v>
      </c>
      <c r="M192" s="22">
        <v>5200000</v>
      </c>
      <c r="N192" s="23">
        <v>0.26</v>
      </c>
    </row>
    <row r="193" spans="1:14" s="3" customFormat="1" ht="17.100000000000001" customHeight="1" x14ac:dyDescent="0.2">
      <c r="A193" s="20" t="s">
        <v>353</v>
      </c>
      <c r="B193" s="21" t="s">
        <v>354</v>
      </c>
      <c r="C193" s="22">
        <v>1100000000</v>
      </c>
      <c r="D193" s="22">
        <v>-620000000</v>
      </c>
      <c r="E193" s="22">
        <v>-620000000</v>
      </c>
      <c r="F193" s="22">
        <v>480000000</v>
      </c>
      <c r="G193" s="22">
        <v>0</v>
      </c>
      <c r="H193" s="22">
        <v>480000000</v>
      </c>
      <c r="I193" s="22">
        <v>0</v>
      </c>
      <c r="J193" s="22">
        <v>0</v>
      </c>
      <c r="K193" s="23">
        <v>0</v>
      </c>
      <c r="L193" s="22">
        <v>0</v>
      </c>
      <c r="M193" s="22">
        <v>0</v>
      </c>
      <c r="N193" s="23">
        <v>0</v>
      </c>
    </row>
    <row r="194" spans="1:14" s="3" customFormat="1" ht="17.100000000000001" customHeight="1" x14ac:dyDescent="0.2">
      <c r="A194" s="20" t="s">
        <v>355</v>
      </c>
      <c r="B194" s="21" t="s">
        <v>356</v>
      </c>
      <c r="C194" s="22">
        <v>1100000000</v>
      </c>
      <c r="D194" s="22">
        <v>0</v>
      </c>
      <c r="E194" s="22">
        <v>0</v>
      </c>
      <c r="F194" s="22">
        <v>1100000000</v>
      </c>
      <c r="G194" s="22">
        <v>0</v>
      </c>
      <c r="H194" s="22">
        <v>1100000000</v>
      </c>
      <c r="I194" s="22">
        <v>0</v>
      </c>
      <c r="J194" s="22">
        <v>394295000</v>
      </c>
      <c r="K194" s="23">
        <v>0.35844999999999999</v>
      </c>
      <c r="L194" s="22">
        <v>34730000</v>
      </c>
      <c r="M194" s="22">
        <v>289950000</v>
      </c>
      <c r="N194" s="23">
        <v>0.26359090909090899</v>
      </c>
    </row>
    <row r="195" spans="1:14" s="3" customFormat="1" ht="34.049999999999997" customHeight="1" x14ac:dyDescent="0.2">
      <c r="A195" s="20" t="s">
        <v>357</v>
      </c>
      <c r="B195" s="21" t="s">
        <v>358</v>
      </c>
      <c r="C195" s="22">
        <v>910000000</v>
      </c>
      <c r="D195" s="22">
        <v>100000000</v>
      </c>
      <c r="E195" s="22">
        <v>99000000</v>
      </c>
      <c r="F195" s="22">
        <v>1009000000</v>
      </c>
      <c r="G195" s="22">
        <v>0</v>
      </c>
      <c r="H195" s="22">
        <v>1009000000</v>
      </c>
      <c r="I195" s="22">
        <v>59500000</v>
      </c>
      <c r="J195" s="22">
        <v>920808698</v>
      </c>
      <c r="K195" s="23">
        <v>0.91259533994053499</v>
      </c>
      <c r="L195" s="22">
        <v>86000000</v>
      </c>
      <c r="M195" s="22">
        <v>731650000</v>
      </c>
      <c r="N195" s="23">
        <v>0.72512388503468805</v>
      </c>
    </row>
    <row r="196" spans="1:14" s="3" customFormat="1" ht="17.100000000000001" customHeight="1" x14ac:dyDescent="0.2">
      <c r="A196" s="20" t="s">
        <v>359</v>
      </c>
      <c r="B196" s="21" t="s">
        <v>360</v>
      </c>
      <c r="C196" s="22">
        <v>10000000</v>
      </c>
      <c r="D196" s="22">
        <v>0</v>
      </c>
      <c r="E196" s="22">
        <v>-1000000</v>
      </c>
      <c r="F196" s="22">
        <v>9000000</v>
      </c>
      <c r="G196" s="22">
        <v>0</v>
      </c>
      <c r="H196" s="22">
        <v>9000000</v>
      </c>
      <c r="I196" s="22">
        <v>0</v>
      </c>
      <c r="J196" s="22">
        <v>3308698</v>
      </c>
      <c r="K196" s="23">
        <v>0.36763311111111102</v>
      </c>
      <c r="L196" s="22">
        <v>0</v>
      </c>
      <c r="M196" s="22">
        <v>650000</v>
      </c>
      <c r="N196" s="23">
        <v>7.2222222222222202E-2</v>
      </c>
    </row>
    <row r="197" spans="1:14" s="3" customFormat="1" ht="25.5" customHeight="1" x14ac:dyDescent="0.2">
      <c r="A197" s="20" t="s">
        <v>361</v>
      </c>
      <c r="B197" s="21" t="s">
        <v>362</v>
      </c>
      <c r="C197" s="22">
        <v>900000000</v>
      </c>
      <c r="D197" s="22">
        <v>100000000</v>
      </c>
      <c r="E197" s="22">
        <v>100000000</v>
      </c>
      <c r="F197" s="22">
        <v>1000000000</v>
      </c>
      <c r="G197" s="22">
        <v>0</v>
      </c>
      <c r="H197" s="22">
        <v>1000000000</v>
      </c>
      <c r="I197" s="22">
        <v>59500000</v>
      </c>
      <c r="J197" s="22">
        <v>917500000</v>
      </c>
      <c r="K197" s="23">
        <v>0.91749999999999998</v>
      </c>
      <c r="L197" s="22">
        <v>86000000</v>
      </c>
      <c r="M197" s="22">
        <v>731000000</v>
      </c>
      <c r="N197" s="23">
        <v>0.73099999999999998</v>
      </c>
    </row>
    <row r="198" spans="1:14" s="3" customFormat="1" ht="25.5" customHeight="1" x14ac:dyDescent="0.2">
      <c r="A198" s="20" t="s">
        <v>363</v>
      </c>
      <c r="B198" s="21" t="s">
        <v>364</v>
      </c>
      <c r="C198" s="22">
        <v>68000000</v>
      </c>
      <c r="D198" s="22">
        <v>2000000</v>
      </c>
      <c r="E198" s="22">
        <v>2000000</v>
      </c>
      <c r="F198" s="22">
        <v>70000000</v>
      </c>
      <c r="G198" s="22">
        <v>0</v>
      </c>
      <c r="H198" s="22">
        <v>70000000</v>
      </c>
      <c r="I198" s="22">
        <v>0</v>
      </c>
      <c r="J198" s="22">
        <v>50000000</v>
      </c>
      <c r="K198" s="23">
        <v>0.71428571428571397</v>
      </c>
      <c r="L198" s="22">
        <v>2486660</v>
      </c>
      <c r="M198" s="22">
        <v>24867330</v>
      </c>
      <c r="N198" s="23">
        <v>0.355247571428571</v>
      </c>
    </row>
    <row r="199" spans="1:14" s="3" customFormat="1" ht="17.100000000000001" customHeight="1" x14ac:dyDescent="0.2">
      <c r="A199" s="20" t="s">
        <v>365</v>
      </c>
      <c r="B199" s="21" t="s">
        <v>366</v>
      </c>
      <c r="C199" s="22">
        <v>50000000</v>
      </c>
      <c r="D199" s="22">
        <v>0</v>
      </c>
      <c r="E199" s="22">
        <v>0</v>
      </c>
      <c r="F199" s="22">
        <v>50000000</v>
      </c>
      <c r="G199" s="22">
        <v>0</v>
      </c>
      <c r="H199" s="22">
        <v>50000000</v>
      </c>
      <c r="I199" s="22">
        <v>0</v>
      </c>
      <c r="J199" s="22">
        <v>50000000</v>
      </c>
      <c r="K199" s="23">
        <v>1</v>
      </c>
      <c r="L199" s="22">
        <v>2486660</v>
      </c>
      <c r="M199" s="22">
        <v>24867330</v>
      </c>
      <c r="N199" s="23">
        <v>0.49734660000000003</v>
      </c>
    </row>
    <row r="200" spans="1:14" s="3" customFormat="1" ht="17.100000000000001" customHeight="1" x14ac:dyDescent="0.2">
      <c r="A200" s="20" t="s">
        <v>367</v>
      </c>
      <c r="B200" s="21" t="s">
        <v>368</v>
      </c>
      <c r="C200" s="22">
        <v>10000000</v>
      </c>
      <c r="D200" s="22">
        <v>0</v>
      </c>
      <c r="E200" s="22">
        <v>0</v>
      </c>
      <c r="F200" s="22">
        <v>10000000</v>
      </c>
      <c r="G200" s="22">
        <v>0</v>
      </c>
      <c r="H200" s="22">
        <v>10000000</v>
      </c>
      <c r="I200" s="22">
        <v>0</v>
      </c>
      <c r="J200" s="22">
        <v>0</v>
      </c>
      <c r="K200" s="23">
        <v>0</v>
      </c>
      <c r="L200" s="22">
        <v>0</v>
      </c>
      <c r="M200" s="22">
        <v>0</v>
      </c>
      <c r="N200" s="23">
        <v>0</v>
      </c>
    </row>
    <row r="201" spans="1:14" s="3" customFormat="1" ht="17.100000000000001" customHeight="1" x14ac:dyDescent="0.2">
      <c r="A201" s="20" t="s">
        <v>369</v>
      </c>
      <c r="B201" s="21" t="s">
        <v>370</v>
      </c>
      <c r="C201" s="22">
        <v>8000000</v>
      </c>
      <c r="D201" s="22">
        <v>0</v>
      </c>
      <c r="E201" s="22">
        <v>0</v>
      </c>
      <c r="F201" s="22">
        <v>8000000</v>
      </c>
      <c r="G201" s="22">
        <v>0</v>
      </c>
      <c r="H201" s="22">
        <v>8000000</v>
      </c>
      <c r="I201" s="22">
        <v>0</v>
      </c>
      <c r="J201" s="22">
        <v>0</v>
      </c>
      <c r="K201" s="23">
        <v>0</v>
      </c>
      <c r="L201" s="22">
        <v>0</v>
      </c>
      <c r="M201" s="22">
        <v>0</v>
      </c>
      <c r="N201" s="23">
        <v>0</v>
      </c>
    </row>
    <row r="202" spans="1:14" s="3" customFormat="1" ht="17.100000000000001" customHeight="1" x14ac:dyDescent="0.2">
      <c r="A202" s="20" t="s">
        <v>371</v>
      </c>
      <c r="B202" s="21" t="s">
        <v>372</v>
      </c>
      <c r="C202" s="22">
        <v>0</v>
      </c>
      <c r="D202" s="22">
        <v>2000000</v>
      </c>
      <c r="E202" s="22">
        <v>2000000</v>
      </c>
      <c r="F202" s="22">
        <v>2000000</v>
      </c>
      <c r="G202" s="22">
        <v>0</v>
      </c>
      <c r="H202" s="22">
        <v>2000000</v>
      </c>
      <c r="I202" s="22">
        <v>0</v>
      </c>
      <c r="J202" s="22">
        <v>0</v>
      </c>
      <c r="K202" s="23">
        <v>0</v>
      </c>
      <c r="L202" s="22">
        <v>0</v>
      </c>
      <c r="M202" s="22">
        <v>0</v>
      </c>
      <c r="N202" s="23">
        <v>0</v>
      </c>
    </row>
    <row r="203" spans="1:14" s="3" customFormat="1" ht="17.100000000000001" customHeight="1" x14ac:dyDescent="0.2">
      <c r="A203" s="20" t="s">
        <v>373</v>
      </c>
      <c r="B203" s="21" t="s">
        <v>374</v>
      </c>
      <c r="C203" s="22">
        <v>1630000000</v>
      </c>
      <c r="D203" s="22">
        <v>724016524</v>
      </c>
      <c r="E203" s="22">
        <v>726876524</v>
      </c>
      <c r="F203" s="22">
        <v>2356876524</v>
      </c>
      <c r="G203" s="22">
        <v>0</v>
      </c>
      <c r="H203" s="22">
        <v>2356876524</v>
      </c>
      <c r="I203" s="22">
        <v>0</v>
      </c>
      <c r="J203" s="22">
        <v>1559436408</v>
      </c>
      <c r="K203" s="23">
        <v>0.66165384232916202</v>
      </c>
      <c r="L203" s="22">
        <v>196004326</v>
      </c>
      <c r="M203" s="22">
        <v>938305747</v>
      </c>
      <c r="N203" s="23">
        <v>0.398114087626255</v>
      </c>
    </row>
    <row r="204" spans="1:14" s="3" customFormat="1" ht="17.100000000000001" customHeight="1" x14ac:dyDescent="0.2">
      <c r="A204" s="20" t="s">
        <v>375</v>
      </c>
      <c r="B204" s="21" t="s">
        <v>376</v>
      </c>
      <c r="C204" s="22">
        <v>1000000000</v>
      </c>
      <c r="D204" s="22">
        <v>724016524</v>
      </c>
      <c r="E204" s="22">
        <v>724016524</v>
      </c>
      <c r="F204" s="22">
        <v>1724016524</v>
      </c>
      <c r="G204" s="22">
        <v>0</v>
      </c>
      <c r="H204" s="22">
        <v>1724016524</v>
      </c>
      <c r="I204" s="22">
        <v>0</v>
      </c>
      <c r="J204" s="22">
        <v>1000000000</v>
      </c>
      <c r="K204" s="23">
        <v>0.58004084420248903</v>
      </c>
      <c r="L204" s="22">
        <v>196004326</v>
      </c>
      <c r="M204" s="22">
        <v>425146065</v>
      </c>
      <c r="N204" s="23">
        <v>0.24660208245196599</v>
      </c>
    </row>
    <row r="205" spans="1:14" s="3" customFormat="1" ht="17.100000000000001" customHeight="1" x14ac:dyDescent="0.2">
      <c r="A205" s="20" t="s">
        <v>377</v>
      </c>
      <c r="B205" s="21" t="s">
        <v>378</v>
      </c>
      <c r="C205" s="22">
        <v>30000000</v>
      </c>
      <c r="D205" s="22">
        <v>0</v>
      </c>
      <c r="E205" s="22">
        <v>0</v>
      </c>
      <c r="F205" s="22">
        <v>30000000</v>
      </c>
      <c r="G205" s="22">
        <v>0</v>
      </c>
      <c r="H205" s="22">
        <v>30000000</v>
      </c>
      <c r="I205" s="22">
        <v>0</v>
      </c>
      <c r="J205" s="22">
        <v>2015000</v>
      </c>
      <c r="K205" s="23">
        <v>6.7166666666666694E-2</v>
      </c>
      <c r="L205" s="22">
        <v>0</v>
      </c>
      <c r="M205" s="22">
        <v>2015000</v>
      </c>
      <c r="N205" s="23">
        <v>6.7166666666666694E-2</v>
      </c>
    </row>
    <row r="206" spans="1:14" s="3" customFormat="1" ht="17.100000000000001" customHeight="1" x14ac:dyDescent="0.2">
      <c r="A206" s="20" t="s">
        <v>379</v>
      </c>
      <c r="B206" s="21" t="s">
        <v>380</v>
      </c>
      <c r="C206" s="22">
        <v>600000000</v>
      </c>
      <c r="D206" s="22">
        <v>0</v>
      </c>
      <c r="E206" s="22">
        <v>2860000</v>
      </c>
      <c r="F206" s="22">
        <v>602860000</v>
      </c>
      <c r="G206" s="22">
        <v>0</v>
      </c>
      <c r="H206" s="22">
        <v>602860000</v>
      </c>
      <c r="I206" s="22">
        <v>0</v>
      </c>
      <c r="J206" s="22">
        <v>557421408</v>
      </c>
      <c r="K206" s="23">
        <v>0.92462828517400397</v>
      </c>
      <c r="L206" s="22">
        <v>0</v>
      </c>
      <c r="M206" s="22">
        <v>511144682</v>
      </c>
      <c r="N206" s="23">
        <v>0.84786630726868595</v>
      </c>
    </row>
    <row r="207" spans="1:14" s="3" customFormat="1" ht="34.049999999999997" customHeight="1" x14ac:dyDescent="0.2">
      <c r="A207" s="20" t="s">
        <v>381</v>
      </c>
      <c r="B207" s="21" t="s">
        <v>382</v>
      </c>
      <c r="C207" s="22">
        <v>212500000</v>
      </c>
      <c r="D207" s="22">
        <v>0</v>
      </c>
      <c r="E207" s="22">
        <v>0</v>
      </c>
      <c r="F207" s="22">
        <v>212500000</v>
      </c>
      <c r="G207" s="22">
        <v>0</v>
      </c>
      <c r="H207" s="22">
        <v>212500000</v>
      </c>
      <c r="I207" s="22">
        <v>0</v>
      </c>
      <c r="J207" s="22">
        <v>200000000</v>
      </c>
      <c r="K207" s="23">
        <v>0.94117647058823495</v>
      </c>
      <c r="L207" s="22">
        <v>3117030</v>
      </c>
      <c r="M207" s="22">
        <v>142165504</v>
      </c>
      <c r="N207" s="23">
        <v>0.66901413647058805</v>
      </c>
    </row>
    <row r="208" spans="1:14" s="3" customFormat="1" ht="25.5" customHeight="1" x14ac:dyDescent="0.2">
      <c r="A208" s="20" t="s">
        <v>383</v>
      </c>
      <c r="B208" s="21" t="s">
        <v>384</v>
      </c>
      <c r="C208" s="22">
        <v>145000000</v>
      </c>
      <c r="D208" s="22">
        <v>0</v>
      </c>
      <c r="E208" s="22">
        <v>0</v>
      </c>
      <c r="F208" s="22">
        <v>145000000</v>
      </c>
      <c r="G208" s="22">
        <v>0</v>
      </c>
      <c r="H208" s="22">
        <v>145000000</v>
      </c>
      <c r="I208" s="22">
        <v>0</v>
      </c>
      <c r="J208" s="22">
        <v>145000000</v>
      </c>
      <c r="K208" s="23">
        <v>1</v>
      </c>
      <c r="L208" s="22">
        <v>0</v>
      </c>
      <c r="M208" s="22">
        <v>110584434</v>
      </c>
      <c r="N208" s="23">
        <v>0.76265126896551705</v>
      </c>
    </row>
    <row r="209" spans="1:14" s="3" customFormat="1" ht="25.5" customHeight="1" x14ac:dyDescent="0.2">
      <c r="A209" s="20" t="s">
        <v>385</v>
      </c>
      <c r="B209" s="21" t="s">
        <v>386</v>
      </c>
      <c r="C209" s="22">
        <v>2500000</v>
      </c>
      <c r="D209" s="22">
        <v>0</v>
      </c>
      <c r="E209" s="22">
        <v>0</v>
      </c>
      <c r="F209" s="22">
        <v>2500000</v>
      </c>
      <c r="G209" s="22">
        <v>0</v>
      </c>
      <c r="H209" s="22">
        <v>2500000</v>
      </c>
      <c r="I209" s="22">
        <v>0</v>
      </c>
      <c r="J209" s="22">
        <v>0</v>
      </c>
      <c r="K209" s="23">
        <v>0</v>
      </c>
      <c r="L209" s="22">
        <v>0</v>
      </c>
      <c r="M209" s="22">
        <v>0</v>
      </c>
      <c r="N209" s="23">
        <v>0</v>
      </c>
    </row>
    <row r="210" spans="1:14" s="3" customFormat="1" ht="25.5" customHeight="1" x14ac:dyDescent="0.2">
      <c r="A210" s="20" t="s">
        <v>387</v>
      </c>
      <c r="B210" s="21" t="s">
        <v>388</v>
      </c>
      <c r="C210" s="22">
        <v>65000000</v>
      </c>
      <c r="D210" s="22">
        <v>0</v>
      </c>
      <c r="E210" s="22">
        <v>0</v>
      </c>
      <c r="F210" s="22">
        <v>65000000</v>
      </c>
      <c r="G210" s="22">
        <v>0</v>
      </c>
      <c r="H210" s="22">
        <v>65000000</v>
      </c>
      <c r="I210" s="22">
        <v>0</v>
      </c>
      <c r="J210" s="22">
        <v>55000000</v>
      </c>
      <c r="K210" s="23">
        <v>0.84615384615384603</v>
      </c>
      <c r="L210" s="22">
        <v>3117030</v>
      </c>
      <c r="M210" s="22">
        <v>31581070</v>
      </c>
      <c r="N210" s="23">
        <v>0.485862615384615</v>
      </c>
    </row>
    <row r="211" spans="1:14" s="3" customFormat="1" ht="25.5" customHeight="1" x14ac:dyDescent="0.2">
      <c r="A211" s="20" t="s">
        <v>389</v>
      </c>
      <c r="B211" s="21" t="s">
        <v>390</v>
      </c>
      <c r="C211" s="22">
        <v>117000000</v>
      </c>
      <c r="D211" s="22">
        <v>0</v>
      </c>
      <c r="E211" s="22">
        <v>0</v>
      </c>
      <c r="F211" s="22">
        <v>117000000</v>
      </c>
      <c r="G211" s="22">
        <v>0</v>
      </c>
      <c r="H211" s="22">
        <v>117000000</v>
      </c>
      <c r="I211" s="22">
        <v>0</v>
      </c>
      <c r="J211" s="22">
        <v>92535000</v>
      </c>
      <c r="K211" s="23">
        <v>0.790897435897436</v>
      </c>
      <c r="L211" s="22">
        <v>22207649</v>
      </c>
      <c r="M211" s="22">
        <v>47984104</v>
      </c>
      <c r="N211" s="23">
        <v>0.410120547008547</v>
      </c>
    </row>
    <row r="212" spans="1:14" s="3" customFormat="1" ht="25.5" customHeight="1" x14ac:dyDescent="0.2">
      <c r="A212" s="20" t="s">
        <v>391</v>
      </c>
      <c r="B212" s="21" t="s">
        <v>392</v>
      </c>
      <c r="C212" s="22">
        <v>60000000</v>
      </c>
      <c r="D212" s="22">
        <v>0</v>
      </c>
      <c r="E212" s="22">
        <v>30000000</v>
      </c>
      <c r="F212" s="22">
        <v>90000000</v>
      </c>
      <c r="G212" s="22">
        <v>0</v>
      </c>
      <c r="H212" s="22">
        <v>90000000</v>
      </c>
      <c r="I212" s="22">
        <v>0</v>
      </c>
      <c r="J212" s="22">
        <v>90000000</v>
      </c>
      <c r="K212" s="23">
        <v>1</v>
      </c>
      <c r="L212" s="22">
        <v>22207649</v>
      </c>
      <c r="M212" s="22">
        <v>45449104</v>
      </c>
      <c r="N212" s="23">
        <v>0.50499004444444395</v>
      </c>
    </row>
    <row r="213" spans="1:14" s="3" customFormat="1" ht="25.5" customHeight="1" x14ac:dyDescent="0.2">
      <c r="A213" s="20" t="s">
        <v>393</v>
      </c>
      <c r="B213" s="21" t="s">
        <v>394</v>
      </c>
      <c r="C213" s="22">
        <v>40000000</v>
      </c>
      <c r="D213" s="22">
        <v>0</v>
      </c>
      <c r="E213" s="22">
        <v>-30000000</v>
      </c>
      <c r="F213" s="22">
        <v>10000000</v>
      </c>
      <c r="G213" s="22">
        <v>0</v>
      </c>
      <c r="H213" s="22">
        <v>10000000</v>
      </c>
      <c r="I213" s="22">
        <v>0</v>
      </c>
      <c r="J213" s="22">
        <v>1430000</v>
      </c>
      <c r="K213" s="23">
        <v>0.14299999999999999</v>
      </c>
      <c r="L213" s="22">
        <v>0</v>
      </c>
      <c r="M213" s="22">
        <v>1430000</v>
      </c>
      <c r="N213" s="23">
        <v>0.14299999999999999</v>
      </c>
    </row>
    <row r="214" spans="1:14" s="3" customFormat="1" ht="25.5" customHeight="1" x14ac:dyDescent="0.2">
      <c r="A214" s="20" t="s">
        <v>395</v>
      </c>
      <c r="B214" s="21" t="s">
        <v>396</v>
      </c>
      <c r="C214" s="22">
        <v>15000000</v>
      </c>
      <c r="D214" s="22">
        <v>0</v>
      </c>
      <c r="E214" s="22">
        <v>0</v>
      </c>
      <c r="F214" s="22">
        <v>15000000</v>
      </c>
      <c r="G214" s="22">
        <v>0</v>
      </c>
      <c r="H214" s="22">
        <v>15000000</v>
      </c>
      <c r="I214" s="22">
        <v>0</v>
      </c>
      <c r="J214" s="22">
        <v>0</v>
      </c>
      <c r="K214" s="23">
        <v>0</v>
      </c>
      <c r="L214" s="22">
        <v>0</v>
      </c>
      <c r="M214" s="22">
        <v>0</v>
      </c>
      <c r="N214" s="23">
        <v>0</v>
      </c>
    </row>
    <row r="215" spans="1:14" s="3" customFormat="1" ht="17.100000000000001" customHeight="1" x14ac:dyDescent="0.2">
      <c r="A215" s="20" t="s">
        <v>397</v>
      </c>
      <c r="B215" s="21" t="s">
        <v>398</v>
      </c>
      <c r="C215" s="22">
        <v>2000000</v>
      </c>
      <c r="D215" s="22">
        <v>0</v>
      </c>
      <c r="E215" s="22">
        <v>0</v>
      </c>
      <c r="F215" s="22">
        <v>2000000</v>
      </c>
      <c r="G215" s="22">
        <v>0</v>
      </c>
      <c r="H215" s="22">
        <v>2000000</v>
      </c>
      <c r="I215" s="22">
        <v>0</v>
      </c>
      <c r="J215" s="22">
        <v>1105000</v>
      </c>
      <c r="K215" s="23">
        <v>0.55249999999999999</v>
      </c>
      <c r="L215" s="22">
        <v>0</v>
      </c>
      <c r="M215" s="22">
        <v>1105000</v>
      </c>
      <c r="N215" s="23">
        <v>0.55249999999999999</v>
      </c>
    </row>
    <row r="216" spans="1:14" s="3" customFormat="1" ht="34.049999999999997" customHeight="1" x14ac:dyDescent="0.2">
      <c r="A216" s="20" t="s">
        <v>399</v>
      </c>
      <c r="B216" s="21" t="s">
        <v>400</v>
      </c>
      <c r="C216" s="22">
        <v>65000000</v>
      </c>
      <c r="D216" s="22">
        <v>0</v>
      </c>
      <c r="E216" s="22">
        <v>-48232817</v>
      </c>
      <c r="F216" s="22">
        <v>16767183</v>
      </c>
      <c r="G216" s="22">
        <v>0</v>
      </c>
      <c r="H216" s="22">
        <v>16767183</v>
      </c>
      <c r="I216" s="22">
        <v>0</v>
      </c>
      <c r="J216" s="22">
        <v>2372090</v>
      </c>
      <c r="K216" s="23">
        <v>0.14147218408721399</v>
      </c>
      <c r="L216" s="22">
        <v>0</v>
      </c>
      <c r="M216" s="22">
        <v>2372090</v>
      </c>
      <c r="N216" s="23">
        <v>0.14147218408721399</v>
      </c>
    </row>
    <row r="217" spans="1:14" s="3" customFormat="1" ht="17.100000000000001" customHeight="1" x14ac:dyDescent="0.2">
      <c r="A217" s="20" t="s">
        <v>401</v>
      </c>
      <c r="B217" s="21" t="s">
        <v>402</v>
      </c>
      <c r="C217" s="22">
        <v>65000000</v>
      </c>
      <c r="D217" s="22">
        <v>0</v>
      </c>
      <c r="E217" s="22">
        <v>-48232817</v>
      </c>
      <c r="F217" s="22">
        <v>16767183</v>
      </c>
      <c r="G217" s="22">
        <v>0</v>
      </c>
      <c r="H217" s="22">
        <v>16767183</v>
      </c>
      <c r="I217" s="22">
        <v>0</v>
      </c>
      <c r="J217" s="22">
        <v>2372090</v>
      </c>
      <c r="K217" s="23">
        <v>0.14147218408721399</v>
      </c>
      <c r="L217" s="22">
        <v>0</v>
      </c>
      <c r="M217" s="22">
        <v>2372090</v>
      </c>
      <c r="N217" s="23">
        <v>0.14147218408721399</v>
      </c>
    </row>
    <row r="218" spans="1:14" s="3" customFormat="1" ht="25.5" customHeight="1" x14ac:dyDescent="0.2">
      <c r="A218" s="20" t="s">
        <v>403</v>
      </c>
      <c r="B218" s="21" t="s">
        <v>404</v>
      </c>
      <c r="C218" s="22">
        <v>484272000</v>
      </c>
      <c r="D218" s="22">
        <v>71365000</v>
      </c>
      <c r="E218" s="22">
        <v>459463500</v>
      </c>
      <c r="F218" s="22">
        <v>943735500</v>
      </c>
      <c r="G218" s="22">
        <v>0</v>
      </c>
      <c r="H218" s="22">
        <v>943735500</v>
      </c>
      <c r="I218" s="22">
        <v>0</v>
      </c>
      <c r="J218" s="22">
        <v>671608609</v>
      </c>
      <c r="K218" s="23">
        <v>0.71164919513995195</v>
      </c>
      <c r="L218" s="22">
        <v>429840</v>
      </c>
      <c r="M218" s="22">
        <v>5450650</v>
      </c>
      <c r="N218" s="23">
        <v>5.7756119166864003E-3</v>
      </c>
    </row>
    <row r="219" spans="1:14" s="3" customFormat="1" ht="42.6" customHeight="1" x14ac:dyDescent="0.2">
      <c r="A219" s="20" t="s">
        <v>405</v>
      </c>
      <c r="B219" s="21" t="s">
        <v>406</v>
      </c>
      <c r="C219" s="22">
        <v>0</v>
      </c>
      <c r="D219" s="22">
        <v>41365000</v>
      </c>
      <c r="E219" s="22">
        <v>60023500</v>
      </c>
      <c r="F219" s="22">
        <v>60023500</v>
      </c>
      <c r="G219" s="22">
        <v>0</v>
      </c>
      <c r="H219" s="22">
        <v>60023500</v>
      </c>
      <c r="I219" s="22">
        <v>0</v>
      </c>
      <c r="J219" s="22">
        <v>0</v>
      </c>
      <c r="K219" s="23">
        <v>0</v>
      </c>
      <c r="L219" s="22">
        <v>0</v>
      </c>
      <c r="M219" s="22">
        <v>0</v>
      </c>
      <c r="N219" s="23">
        <v>0</v>
      </c>
    </row>
    <row r="220" spans="1:14" s="3" customFormat="1" ht="25.5" customHeight="1" x14ac:dyDescent="0.2">
      <c r="A220" s="20" t="s">
        <v>407</v>
      </c>
      <c r="B220" s="21" t="s">
        <v>408</v>
      </c>
      <c r="C220" s="22">
        <v>0</v>
      </c>
      <c r="D220" s="22">
        <v>41365000</v>
      </c>
      <c r="E220" s="22">
        <v>60023500</v>
      </c>
      <c r="F220" s="22">
        <v>60023500</v>
      </c>
      <c r="G220" s="22">
        <v>0</v>
      </c>
      <c r="H220" s="22">
        <v>60023500</v>
      </c>
      <c r="I220" s="22">
        <v>0</v>
      </c>
      <c r="J220" s="22">
        <v>0</v>
      </c>
      <c r="K220" s="23">
        <v>0</v>
      </c>
      <c r="L220" s="22">
        <v>0</v>
      </c>
      <c r="M220" s="22">
        <v>0</v>
      </c>
      <c r="N220" s="23">
        <v>0</v>
      </c>
    </row>
    <row r="221" spans="1:14" s="3" customFormat="1" ht="17.100000000000001" customHeight="1" x14ac:dyDescent="0.2">
      <c r="A221" s="20" t="s">
        <v>409</v>
      </c>
      <c r="B221" s="21" t="s">
        <v>410</v>
      </c>
      <c r="C221" s="22">
        <v>90000000</v>
      </c>
      <c r="D221" s="22">
        <v>0</v>
      </c>
      <c r="E221" s="22">
        <v>70300000</v>
      </c>
      <c r="F221" s="22">
        <v>160300000</v>
      </c>
      <c r="G221" s="22">
        <v>0</v>
      </c>
      <c r="H221" s="22">
        <v>160300000</v>
      </c>
      <c r="I221" s="22">
        <v>0</v>
      </c>
      <c r="J221" s="22">
        <v>0</v>
      </c>
      <c r="K221" s="23">
        <v>0</v>
      </c>
      <c r="L221" s="22">
        <v>0</v>
      </c>
      <c r="M221" s="22">
        <v>0</v>
      </c>
      <c r="N221" s="23">
        <v>0</v>
      </c>
    </row>
    <row r="222" spans="1:14" s="3" customFormat="1" ht="25.5" customHeight="1" x14ac:dyDescent="0.2">
      <c r="A222" s="20" t="s">
        <v>411</v>
      </c>
      <c r="B222" s="21" t="s">
        <v>412</v>
      </c>
      <c r="C222" s="22">
        <v>90000000</v>
      </c>
      <c r="D222" s="22">
        <v>0</v>
      </c>
      <c r="E222" s="22">
        <v>70300000</v>
      </c>
      <c r="F222" s="22">
        <v>160300000</v>
      </c>
      <c r="G222" s="22">
        <v>0</v>
      </c>
      <c r="H222" s="22">
        <v>160300000</v>
      </c>
      <c r="I222" s="22">
        <v>0</v>
      </c>
      <c r="J222" s="22">
        <v>0</v>
      </c>
      <c r="K222" s="23">
        <v>0</v>
      </c>
      <c r="L222" s="22">
        <v>0</v>
      </c>
      <c r="M222" s="22">
        <v>0</v>
      </c>
      <c r="N222" s="23">
        <v>0</v>
      </c>
    </row>
    <row r="223" spans="1:14" s="3" customFormat="1" ht="25.5" customHeight="1" x14ac:dyDescent="0.2">
      <c r="A223" s="20" t="s">
        <v>413</v>
      </c>
      <c r="B223" s="21" t="s">
        <v>414</v>
      </c>
      <c r="C223" s="22">
        <v>120000000</v>
      </c>
      <c r="D223" s="22">
        <v>0</v>
      </c>
      <c r="E223" s="22">
        <v>-860000</v>
      </c>
      <c r="F223" s="22">
        <v>119140000</v>
      </c>
      <c r="G223" s="22">
        <v>0</v>
      </c>
      <c r="H223" s="22">
        <v>119140000</v>
      </c>
      <c r="I223" s="22">
        <v>0</v>
      </c>
      <c r="J223" s="22">
        <v>97986609</v>
      </c>
      <c r="K223" s="23">
        <v>0.82244929494712105</v>
      </c>
      <c r="L223" s="22">
        <v>0</v>
      </c>
      <c r="M223" s="22">
        <v>650000</v>
      </c>
      <c r="N223" s="23">
        <v>5.4557663253315403E-3</v>
      </c>
    </row>
    <row r="224" spans="1:14" s="3" customFormat="1" ht="17.100000000000001" customHeight="1" x14ac:dyDescent="0.2">
      <c r="A224" s="20" t="s">
        <v>415</v>
      </c>
      <c r="B224" s="21" t="s">
        <v>416</v>
      </c>
      <c r="C224" s="22">
        <v>120000000</v>
      </c>
      <c r="D224" s="22">
        <v>0</v>
      </c>
      <c r="E224" s="22">
        <v>-860000</v>
      </c>
      <c r="F224" s="22">
        <v>119140000</v>
      </c>
      <c r="G224" s="22">
        <v>0</v>
      </c>
      <c r="H224" s="22">
        <v>119140000</v>
      </c>
      <c r="I224" s="22">
        <v>0</v>
      </c>
      <c r="J224" s="22">
        <v>97986609</v>
      </c>
      <c r="K224" s="23">
        <v>0.82244929494712105</v>
      </c>
      <c r="L224" s="22">
        <v>0</v>
      </c>
      <c r="M224" s="22">
        <v>650000</v>
      </c>
      <c r="N224" s="23">
        <v>5.4557663253315403E-3</v>
      </c>
    </row>
    <row r="225" spans="1:14" s="3" customFormat="1" ht="34.049999999999997" customHeight="1" x14ac:dyDescent="0.2">
      <c r="A225" s="20" t="s">
        <v>417</v>
      </c>
      <c r="B225" s="21" t="s">
        <v>418</v>
      </c>
      <c r="C225" s="22">
        <v>20000000</v>
      </c>
      <c r="D225" s="22">
        <v>0</v>
      </c>
      <c r="E225" s="22">
        <v>0</v>
      </c>
      <c r="F225" s="22">
        <v>20000000</v>
      </c>
      <c r="G225" s="22">
        <v>0</v>
      </c>
      <c r="H225" s="22">
        <v>20000000</v>
      </c>
      <c r="I225" s="22">
        <v>0</v>
      </c>
      <c r="J225" s="22">
        <v>20000000</v>
      </c>
      <c r="K225" s="23">
        <v>1</v>
      </c>
      <c r="L225" s="22">
        <v>429840</v>
      </c>
      <c r="M225" s="22">
        <v>4150650</v>
      </c>
      <c r="N225" s="23">
        <v>0.20753250000000001</v>
      </c>
    </row>
    <row r="226" spans="1:14" s="3" customFormat="1" ht="25.5" customHeight="1" x14ac:dyDescent="0.2">
      <c r="A226" s="20" t="s">
        <v>419</v>
      </c>
      <c r="B226" s="21" t="s">
        <v>420</v>
      </c>
      <c r="C226" s="22">
        <v>20000000</v>
      </c>
      <c r="D226" s="22">
        <v>0</v>
      </c>
      <c r="E226" s="22">
        <v>-20000000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3">
        <v>0</v>
      </c>
      <c r="L226" s="22">
        <v>0</v>
      </c>
      <c r="M226" s="22">
        <v>0</v>
      </c>
      <c r="N226" s="23">
        <v>0</v>
      </c>
    </row>
    <row r="227" spans="1:14" s="3" customFormat="1" ht="25.5" customHeight="1" x14ac:dyDescent="0.2">
      <c r="A227" s="20" t="s">
        <v>421</v>
      </c>
      <c r="B227" s="21" t="s">
        <v>422</v>
      </c>
      <c r="C227" s="22">
        <v>0</v>
      </c>
      <c r="D227" s="22">
        <v>0</v>
      </c>
      <c r="E227" s="22">
        <v>20000000</v>
      </c>
      <c r="F227" s="22">
        <v>20000000</v>
      </c>
      <c r="G227" s="22">
        <v>0</v>
      </c>
      <c r="H227" s="22">
        <v>20000000</v>
      </c>
      <c r="I227" s="22">
        <v>0</v>
      </c>
      <c r="J227" s="22">
        <v>20000000</v>
      </c>
      <c r="K227" s="23">
        <v>1</v>
      </c>
      <c r="L227" s="22">
        <v>429840</v>
      </c>
      <c r="M227" s="22">
        <v>4150650</v>
      </c>
      <c r="N227" s="23">
        <v>0.20753250000000001</v>
      </c>
    </row>
    <row r="228" spans="1:14" s="3" customFormat="1" ht="17.100000000000001" customHeight="1" x14ac:dyDescent="0.2">
      <c r="A228" s="20" t="s">
        <v>423</v>
      </c>
      <c r="B228" s="21" t="s">
        <v>424</v>
      </c>
      <c r="C228" s="22">
        <v>254272000</v>
      </c>
      <c r="D228" s="22">
        <v>30000000</v>
      </c>
      <c r="E228" s="22">
        <v>330000000</v>
      </c>
      <c r="F228" s="22">
        <v>584272000</v>
      </c>
      <c r="G228" s="22">
        <v>0</v>
      </c>
      <c r="H228" s="22">
        <v>584272000</v>
      </c>
      <c r="I228" s="22">
        <v>0</v>
      </c>
      <c r="J228" s="22">
        <v>553622000</v>
      </c>
      <c r="K228" s="23">
        <v>0.94754155598762202</v>
      </c>
      <c r="L228" s="22">
        <v>0</v>
      </c>
      <c r="M228" s="22">
        <v>650000</v>
      </c>
      <c r="N228" s="23">
        <v>1.1124955500178E-3</v>
      </c>
    </row>
    <row r="229" spans="1:14" s="3" customFormat="1" ht="25.5" customHeight="1" x14ac:dyDescent="0.2">
      <c r="A229" s="20" t="s">
        <v>425</v>
      </c>
      <c r="B229" s="21" t="s">
        <v>426</v>
      </c>
      <c r="C229" s="22">
        <v>254272000</v>
      </c>
      <c r="D229" s="22">
        <v>30000000</v>
      </c>
      <c r="E229" s="22">
        <v>330000000</v>
      </c>
      <c r="F229" s="22">
        <v>584272000</v>
      </c>
      <c r="G229" s="22">
        <v>0</v>
      </c>
      <c r="H229" s="22">
        <v>584272000</v>
      </c>
      <c r="I229" s="22">
        <v>0</v>
      </c>
      <c r="J229" s="22">
        <v>553622000</v>
      </c>
      <c r="K229" s="23">
        <v>0.94754155598762202</v>
      </c>
      <c r="L229" s="22">
        <v>0</v>
      </c>
      <c r="M229" s="22">
        <v>650000</v>
      </c>
      <c r="N229" s="23">
        <v>1.1124955500178E-3</v>
      </c>
    </row>
    <row r="230" spans="1:14" s="3" customFormat="1" ht="17.100000000000001" customHeight="1" x14ac:dyDescent="0.2">
      <c r="A230" s="20" t="s">
        <v>427</v>
      </c>
      <c r="B230" s="21" t="s">
        <v>428</v>
      </c>
      <c r="C230" s="22">
        <v>0</v>
      </c>
      <c r="D230" s="22">
        <v>0</v>
      </c>
      <c r="E230" s="22">
        <v>45000000</v>
      </c>
      <c r="F230" s="22">
        <v>45000000</v>
      </c>
      <c r="G230" s="22">
        <v>0</v>
      </c>
      <c r="H230" s="22">
        <v>45000000</v>
      </c>
      <c r="I230" s="22">
        <v>9864307</v>
      </c>
      <c r="J230" s="22">
        <v>24200818</v>
      </c>
      <c r="K230" s="23">
        <v>0.53779595555555604</v>
      </c>
      <c r="L230" s="22">
        <v>9864307</v>
      </c>
      <c r="M230" s="22">
        <v>24200818</v>
      </c>
      <c r="N230" s="23">
        <v>0.53779595555555604</v>
      </c>
    </row>
    <row r="231" spans="1:14" s="3" customFormat="1" ht="17.100000000000001" customHeight="1" x14ac:dyDescent="0.2">
      <c r="A231" s="20" t="s">
        <v>429</v>
      </c>
      <c r="B231" s="21" t="s">
        <v>430</v>
      </c>
      <c r="C231" s="22">
        <v>318000000000</v>
      </c>
      <c r="D231" s="22">
        <v>-5000000000</v>
      </c>
      <c r="E231" s="22">
        <v>-10000000000</v>
      </c>
      <c r="F231" s="22">
        <v>308000000000</v>
      </c>
      <c r="G231" s="22">
        <v>0</v>
      </c>
      <c r="H231" s="22">
        <v>308000000000</v>
      </c>
      <c r="I231" s="22">
        <v>0</v>
      </c>
      <c r="J231" s="22">
        <v>308000000000</v>
      </c>
      <c r="K231" s="23">
        <v>1</v>
      </c>
      <c r="L231" s="22">
        <v>22571073990</v>
      </c>
      <c r="M231" s="22">
        <v>208062381470</v>
      </c>
      <c r="N231" s="23">
        <v>0.67552721256493498</v>
      </c>
    </row>
    <row r="232" spans="1:14" s="3" customFormat="1" ht="17.100000000000001" customHeight="1" x14ac:dyDescent="0.2">
      <c r="A232" s="20" t="s">
        <v>431</v>
      </c>
      <c r="B232" s="21" t="s">
        <v>432</v>
      </c>
      <c r="C232" s="22">
        <v>318000000000</v>
      </c>
      <c r="D232" s="22">
        <v>-5000000000</v>
      </c>
      <c r="E232" s="22">
        <v>-10000000000</v>
      </c>
      <c r="F232" s="22">
        <v>308000000000</v>
      </c>
      <c r="G232" s="22">
        <v>0</v>
      </c>
      <c r="H232" s="22">
        <v>308000000000</v>
      </c>
      <c r="I232" s="22">
        <v>0</v>
      </c>
      <c r="J232" s="22">
        <v>308000000000</v>
      </c>
      <c r="K232" s="23">
        <v>1</v>
      </c>
      <c r="L232" s="22">
        <v>22571073990</v>
      </c>
      <c r="M232" s="22">
        <v>208062381470</v>
      </c>
      <c r="N232" s="23">
        <v>0.67552721256493498</v>
      </c>
    </row>
    <row r="233" spans="1:14" s="3" customFormat="1" ht="17.100000000000001" customHeight="1" x14ac:dyDescent="0.2">
      <c r="A233" s="20" t="s">
        <v>433</v>
      </c>
      <c r="B233" s="21" t="s">
        <v>434</v>
      </c>
      <c r="C233" s="22">
        <v>318000000000</v>
      </c>
      <c r="D233" s="22">
        <v>-5000000000</v>
      </c>
      <c r="E233" s="22">
        <v>-10000000000</v>
      </c>
      <c r="F233" s="22">
        <v>308000000000</v>
      </c>
      <c r="G233" s="22">
        <v>0</v>
      </c>
      <c r="H233" s="22">
        <v>308000000000</v>
      </c>
      <c r="I233" s="22">
        <v>0</v>
      </c>
      <c r="J233" s="22">
        <v>308000000000</v>
      </c>
      <c r="K233" s="23">
        <v>1</v>
      </c>
      <c r="L233" s="22">
        <v>22571073990</v>
      </c>
      <c r="M233" s="22">
        <v>208062381470</v>
      </c>
      <c r="N233" s="23">
        <v>0.67552721256493498</v>
      </c>
    </row>
    <row r="234" spans="1:14" s="3" customFormat="1" ht="17.100000000000001" customHeight="1" x14ac:dyDescent="0.2">
      <c r="A234" s="20" t="s">
        <v>435</v>
      </c>
      <c r="B234" s="21" t="s">
        <v>436</v>
      </c>
      <c r="C234" s="22">
        <v>318000000000</v>
      </c>
      <c r="D234" s="22">
        <v>-5000000000</v>
      </c>
      <c r="E234" s="22">
        <v>-10000000000</v>
      </c>
      <c r="F234" s="22">
        <v>308000000000</v>
      </c>
      <c r="G234" s="22">
        <v>0</v>
      </c>
      <c r="H234" s="22">
        <v>308000000000</v>
      </c>
      <c r="I234" s="22">
        <v>0</v>
      </c>
      <c r="J234" s="22">
        <v>308000000000</v>
      </c>
      <c r="K234" s="23">
        <v>1</v>
      </c>
      <c r="L234" s="22">
        <v>22571073990</v>
      </c>
      <c r="M234" s="22">
        <v>208062381470</v>
      </c>
      <c r="N234" s="23">
        <v>0.67552721256493498</v>
      </c>
    </row>
    <row r="235" spans="1:14" s="3" customFormat="1" ht="17.100000000000001" customHeight="1" x14ac:dyDescent="0.2">
      <c r="A235" s="20" t="s">
        <v>437</v>
      </c>
      <c r="B235" s="21" t="s">
        <v>438</v>
      </c>
      <c r="C235" s="22">
        <v>209272523000</v>
      </c>
      <c r="D235" s="22">
        <v>0</v>
      </c>
      <c r="E235" s="22">
        <v>-3318259854</v>
      </c>
      <c r="F235" s="22">
        <v>205954263146</v>
      </c>
      <c r="G235" s="22">
        <v>0</v>
      </c>
      <c r="H235" s="22">
        <v>205954263146</v>
      </c>
      <c r="I235" s="22">
        <v>9594182599</v>
      </c>
      <c r="J235" s="22">
        <v>102826669682</v>
      </c>
      <c r="K235" s="23">
        <v>0.49926944026939901</v>
      </c>
      <c r="L235" s="22">
        <v>9711312863</v>
      </c>
      <c r="M235" s="22">
        <v>50342043868</v>
      </c>
      <c r="N235" s="23">
        <v>0.24443312364120701</v>
      </c>
    </row>
    <row r="236" spans="1:14" s="3" customFormat="1" ht="17.100000000000001" customHeight="1" x14ac:dyDescent="0.2">
      <c r="A236" s="20" t="s">
        <v>439</v>
      </c>
      <c r="B236" s="21" t="s">
        <v>440</v>
      </c>
      <c r="C236" s="22">
        <v>209272523000</v>
      </c>
      <c r="D236" s="22">
        <v>0</v>
      </c>
      <c r="E236" s="22">
        <v>-3318259854</v>
      </c>
      <c r="F236" s="22">
        <v>205954263146</v>
      </c>
      <c r="G236" s="22">
        <v>0</v>
      </c>
      <c r="H236" s="22">
        <v>205954263146</v>
      </c>
      <c r="I236" s="22">
        <v>9594182599</v>
      </c>
      <c r="J236" s="22">
        <v>102826669682</v>
      </c>
      <c r="K236" s="23">
        <v>0.49926944026939901</v>
      </c>
      <c r="L236" s="22">
        <v>9711312863</v>
      </c>
      <c r="M236" s="22">
        <v>50342043868</v>
      </c>
      <c r="N236" s="23">
        <v>0.24443312364120701</v>
      </c>
    </row>
    <row r="237" spans="1:14" s="3" customFormat="1" ht="25.5" customHeight="1" x14ac:dyDescent="0.2">
      <c r="A237" s="20" t="s">
        <v>441</v>
      </c>
      <c r="B237" s="21" t="s">
        <v>442</v>
      </c>
      <c r="C237" s="22">
        <v>209272523000</v>
      </c>
      <c r="D237" s="22">
        <v>0</v>
      </c>
      <c r="E237" s="22">
        <v>-147164774807</v>
      </c>
      <c r="F237" s="22">
        <v>62107748193</v>
      </c>
      <c r="G237" s="22">
        <v>0</v>
      </c>
      <c r="H237" s="22">
        <v>62107748193</v>
      </c>
      <c r="I237" s="22">
        <v>-300000</v>
      </c>
      <c r="J237" s="22">
        <v>61890204690</v>
      </c>
      <c r="K237" s="23">
        <v>0.99649732103756195</v>
      </c>
      <c r="L237" s="22">
        <v>5589329535</v>
      </c>
      <c r="M237" s="22">
        <v>43951044602</v>
      </c>
      <c r="N237" s="23">
        <v>0.70765799567264998</v>
      </c>
    </row>
    <row r="238" spans="1:14" s="3" customFormat="1" ht="34.049999999999997" customHeight="1" x14ac:dyDescent="0.2">
      <c r="A238" s="20" t="s">
        <v>443</v>
      </c>
      <c r="B238" s="21" t="s">
        <v>444</v>
      </c>
      <c r="C238" s="22">
        <v>1500000000</v>
      </c>
      <c r="D238" s="22">
        <v>0</v>
      </c>
      <c r="E238" s="22">
        <v>-1100000000</v>
      </c>
      <c r="F238" s="22">
        <v>400000000</v>
      </c>
      <c r="G238" s="22">
        <v>0</v>
      </c>
      <c r="H238" s="22">
        <v>400000000</v>
      </c>
      <c r="I238" s="22">
        <v>0</v>
      </c>
      <c r="J238" s="22">
        <v>400000000</v>
      </c>
      <c r="K238" s="23">
        <v>1</v>
      </c>
      <c r="L238" s="22">
        <v>0</v>
      </c>
      <c r="M238" s="22">
        <v>400000000</v>
      </c>
      <c r="N238" s="23">
        <v>1</v>
      </c>
    </row>
    <row r="239" spans="1:14" s="3" customFormat="1" ht="17.100000000000001" customHeight="1" x14ac:dyDescent="0.2">
      <c r="A239" s="20" t="s">
        <v>445</v>
      </c>
      <c r="B239" s="21" t="s">
        <v>446</v>
      </c>
      <c r="C239" s="22">
        <v>1500000000</v>
      </c>
      <c r="D239" s="22">
        <v>0</v>
      </c>
      <c r="E239" s="22">
        <v>-1100000000</v>
      </c>
      <c r="F239" s="22">
        <v>400000000</v>
      </c>
      <c r="G239" s="22">
        <v>0</v>
      </c>
      <c r="H239" s="22">
        <v>400000000</v>
      </c>
      <c r="I239" s="22">
        <v>0</v>
      </c>
      <c r="J239" s="22">
        <v>400000000</v>
      </c>
      <c r="K239" s="23">
        <v>1</v>
      </c>
      <c r="L239" s="22">
        <v>0</v>
      </c>
      <c r="M239" s="22">
        <v>400000000</v>
      </c>
      <c r="N239" s="23">
        <v>1</v>
      </c>
    </row>
    <row r="240" spans="1:14" s="3" customFormat="1" ht="42.6" customHeight="1" x14ac:dyDescent="0.2">
      <c r="A240" s="20" t="s">
        <v>447</v>
      </c>
      <c r="B240" s="21" t="s">
        <v>448</v>
      </c>
      <c r="C240" s="22">
        <v>1500000000</v>
      </c>
      <c r="D240" s="22">
        <v>0</v>
      </c>
      <c r="E240" s="22">
        <v>-1100000000</v>
      </c>
      <c r="F240" s="22">
        <v>400000000</v>
      </c>
      <c r="G240" s="22">
        <v>0</v>
      </c>
      <c r="H240" s="22">
        <v>400000000</v>
      </c>
      <c r="I240" s="22">
        <v>0</v>
      </c>
      <c r="J240" s="22">
        <v>400000000</v>
      </c>
      <c r="K240" s="23">
        <v>1</v>
      </c>
      <c r="L240" s="22">
        <v>0</v>
      </c>
      <c r="M240" s="22">
        <v>400000000</v>
      </c>
      <c r="N240" s="23">
        <v>1</v>
      </c>
    </row>
    <row r="241" spans="1:14" s="3" customFormat="1" ht="34.049999999999997" customHeight="1" x14ac:dyDescent="0.2">
      <c r="A241" s="20" t="s">
        <v>449</v>
      </c>
      <c r="B241" s="21" t="s">
        <v>450</v>
      </c>
      <c r="C241" s="22">
        <v>162848996000</v>
      </c>
      <c r="D241" s="22">
        <v>0</v>
      </c>
      <c r="E241" s="22">
        <v>-116094268898</v>
      </c>
      <c r="F241" s="22">
        <v>46754727102</v>
      </c>
      <c r="G241" s="22">
        <v>0</v>
      </c>
      <c r="H241" s="22">
        <v>46754727102</v>
      </c>
      <c r="I241" s="22">
        <v>-300000</v>
      </c>
      <c r="J241" s="22">
        <v>46540030599</v>
      </c>
      <c r="K241" s="23">
        <v>0.99540802574825005</v>
      </c>
      <c r="L241" s="22">
        <v>3798563451</v>
      </c>
      <c r="M241" s="22">
        <v>34962657401</v>
      </c>
      <c r="N241" s="23">
        <v>0.74778871716490902</v>
      </c>
    </row>
    <row r="242" spans="1:14" s="3" customFormat="1" ht="17.100000000000001" customHeight="1" x14ac:dyDescent="0.2">
      <c r="A242" s="20" t="s">
        <v>451</v>
      </c>
      <c r="B242" s="21" t="s">
        <v>452</v>
      </c>
      <c r="C242" s="22">
        <v>13308935000</v>
      </c>
      <c r="D242" s="22">
        <v>0</v>
      </c>
      <c r="E242" s="22">
        <v>-13131158100</v>
      </c>
      <c r="F242" s="22">
        <v>177776900</v>
      </c>
      <c r="G242" s="22">
        <v>0</v>
      </c>
      <c r="H242" s="22">
        <v>177776900</v>
      </c>
      <c r="I242" s="22">
        <v>0</v>
      </c>
      <c r="J242" s="22">
        <v>177776900</v>
      </c>
      <c r="K242" s="23">
        <v>1</v>
      </c>
      <c r="L242" s="22">
        <v>0</v>
      </c>
      <c r="M242" s="22">
        <v>166749233</v>
      </c>
      <c r="N242" s="23">
        <v>0.937969066847268</v>
      </c>
    </row>
    <row r="243" spans="1:14" s="3" customFormat="1" ht="42.6" customHeight="1" x14ac:dyDescent="0.2">
      <c r="A243" s="20" t="s">
        <v>453</v>
      </c>
      <c r="B243" s="21" t="s">
        <v>454</v>
      </c>
      <c r="C243" s="22">
        <v>13308935000</v>
      </c>
      <c r="D243" s="22">
        <v>0</v>
      </c>
      <c r="E243" s="22">
        <v>-13131158100</v>
      </c>
      <c r="F243" s="22">
        <v>177776900</v>
      </c>
      <c r="G243" s="22">
        <v>0</v>
      </c>
      <c r="H243" s="22">
        <v>177776900</v>
      </c>
      <c r="I243" s="22">
        <v>0</v>
      </c>
      <c r="J243" s="22">
        <v>177776900</v>
      </c>
      <c r="K243" s="23">
        <v>1</v>
      </c>
      <c r="L243" s="22">
        <v>0</v>
      </c>
      <c r="M243" s="22">
        <v>166749233</v>
      </c>
      <c r="N243" s="23">
        <v>0.937969066847268</v>
      </c>
    </row>
    <row r="244" spans="1:14" s="3" customFormat="1" ht="25.5" customHeight="1" x14ac:dyDescent="0.2">
      <c r="A244" s="20" t="s">
        <v>455</v>
      </c>
      <c r="B244" s="21" t="s">
        <v>456</v>
      </c>
      <c r="C244" s="22">
        <v>149540061000</v>
      </c>
      <c r="D244" s="22">
        <v>0</v>
      </c>
      <c r="E244" s="22">
        <v>-102963110798</v>
      </c>
      <c r="F244" s="22">
        <v>46576950202</v>
      </c>
      <c r="G244" s="22">
        <v>0</v>
      </c>
      <c r="H244" s="22">
        <v>46576950202</v>
      </c>
      <c r="I244" s="22">
        <v>-300000</v>
      </c>
      <c r="J244" s="22">
        <v>46362253699</v>
      </c>
      <c r="K244" s="23">
        <v>0.99539049890409603</v>
      </c>
      <c r="L244" s="22">
        <v>3798563451</v>
      </c>
      <c r="M244" s="22">
        <v>34795908168</v>
      </c>
      <c r="N244" s="23">
        <v>0.74706282865437301</v>
      </c>
    </row>
    <row r="245" spans="1:14" s="3" customFormat="1" ht="42.6" customHeight="1" x14ac:dyDescent="0.2">
      <c r="A245" s="20" t="s">
        <v>457</v>
      </c>
      <c r="B245" s="21" t="s">
        <v>458</v>
      </c>
      <c r="C245" s="22">
        <v>149540061000</v>
      </c>
      <c r="D245" s="22">
        <v>0</v>
      </c>
      <c r="E245" s="22">
        <v>-102963110798</v>
      </c>
      <c r="F245" s="22">
        <v>46576950202</v>
      </c>
      <c r="G245" s="22">
        <v>0</v>
      </c>
      <c r="H245" s="22">
        <v>46576950202</v>
      </c>
      <c r="I245" s="22">
        <v>-300000</v>
      </c>
      <c r="J245" s="22">
        <v>46362253699</v>
      </c>
      <c r="K245" s="23">
        <v>0.99539049890409603</v>
      </c>
      <c r="L245" s="22">
        <v>3798563451</v>
      </c>
      <c r="M245" s="22">
        <v>34795908168</v>
      </c>
      <c r="N245" s="23">
        <v>0.74706282865437301</v>
      </c>
    </row>
    <row r="246" spans="1:14" s="3" customFormat="1" ht="34.049999999999997" customHeight="1" x14ac:dyDescent="0.2">
      <c r="A246" s="20" t="s">
        <v>459</v>
      </c>
      <c r="B246" s="21" t="s">
        <v>460</v>
      </c>
      <c r="C246" s="22">
        <v>12619447000</v>
      </c>
      <c r="D246" s="22">
        <v>0</v>
      </c>
      <c r="E246" s="22">
        <v>-3639097027</v>
      </c>
      <c r="F246" s="22">
        <v>8980349973</v>
      </c>
      <c r="G246" s="22">
        <v>0</v>
      </c>
      <c r="H246" s="22">
        <v>8980349973</v>
      </c>
      <c r="I246" s="22">
        <v>0</v>
      </c>
      <c r="J246" s="22">
        <v>8980349973</v>
      </c>
      <c r="K246" s="23">
        <v>1</v>
      </c>
      <c r="L246" s="22">
        <v>1448501440</v>
      </c>
      <c r="M246" s="22">
        <v>3541515787</v>
      </c>
      <c r="N246" s="23">
        <v>0.39436278069872499</v>
      </c>
    </row>
    <row r="247" spans="1:14" s="3" customFormat="1" ht="25.5" customHeight="1" x14ac:dyDescent="0.2">
      <c r="A247" s="20" t="s">
        <v>461</v>
      </c>
      <c r="B247" s="21" t="s">
        <v>462</v>
      </c>
      <c r="C247" s="22">
        <v>12619447000</v>
      </c>
      <c r="D247" s="22">
        <v>0</v>
      </c>
      <c r="E247" s="22">
        <v>-3639097027</v>
      </c>
      <c r="F247" s="22">
        <v>8980349973</v>
      </c>
      <c r="G247" s="22">
        <v>0</v>
      </c>
      <c r="H247" s="22">
        <v>8980349973</v>
      </c>
      <c r="I247" s="22">
        <v>0</v>
      </c>
      <c r="J247" s="22">
        <v>8980349973</v>
      </c>
      <c r="K247" s="23">
        <v>1</v>
      </c>
      <c r="L247" s="22">
        <v>1448501440</v>
      </c>
      <c r="M247" s="22">
        <v>3541515787</v>
      </c>
      <c r="N247" s="23">
        <v>0.39436278069872499</v>
      </c>
    </row>
    <row r="248" spans="1:14" s="3" customFormat="1" ht="34.049999999999997" customHeight="1" x14ac:dyDescent="0.2">
      <c r="A248" s="20" t="s">
        <v>463</v>
      </c>
      <c r="B248" s="21" t="s">
        <v>464</v>
      </c>
      <c r="C248" s="22">
        <v>12619447000</v>
      </c>
      <c r="D248" s="22">
        <v>0</v>
      </c>
      <c r="E248" s="22">
        <v>-3639097027</v>
      </c>
      <c r="F248" s="22">
        <v>8980349973</v>
      </c>
      <c r="G248" s="22">
        <v>0</v>
      </c>
      <c r="H248" s="22">
        <v>8980349973</v>
      </c>
      <c r="I248" s="22">
        <v>0</v>
      </c>
      <c r="J248" s="22">
        <v>8980349973</v>
      </c>
      <c r="K248" s="23">
        <v>1</v>
      </c>
      <c r="L248" s="22">
        <v>1448501440</v>
      </c>
      <c r="M248" s="22">
        <v>3541515787</v>
      </c>
      <c r="N248" s="23">
        <v>0.39436278069872499</v>
      </c>
    </row>
    <row r="249" spans="1:14" s="3" customFormat="1" ht="25.5" customHeight="1" x14ac:dyDescent="0.2">
      <c r="A249" s="20" t="s">
        <v>465</v>
      </c>
      <c r="B249" s="21" t="s">
        <v>466</v>
      </c>
      <c r="C249" s="22">
        <v>32304080000</v>
      </c>
      <c r="D249" s="22">
        <v>0</v>
      </c>
      <c r="E249" s="22">
        <v>-26331408882</v>
      </c>
      <c r="F249" s="22">
        <v>5972671118</v>
      </c>
      <c r="G249" s="22">
        <v>0</v>
      </c>
      <c r="H249" s="22">
        <v>5972671118</v>
      </c>
      <c r="I249" s="22">
        <v>0</v>
      </c>
      <c r="J249" s="22">
        <v>5969824118</v>
      </c>
      <c r="K249" s="23">
        <v>0.99952332885174</v>
      </c>
      <c r="L249" s="22">
        <v>342264644</v>
      </c>
      <c r="M249" s="22">
        <v>5046871414</v>
      </c>
      <c r="N249" s="23">
        <v>0.84499402600456397</v>
      </c>
    </row>
    <row r="250" spans="1:14" s="3" customFormat="1" ht="17.100000000000001" customHeight="1" x14ac:dyDescent="0.2">
      <c r="A250" s="20" t="s">
        <v>467</v>
      </c>
      <c r="B250" s="21" t="s">
        <v>468</v>
      </c>
      <c r="C250" s="22">
        <v>32304080000</v>
      </c>
      <c r="D250" s="22">
        <v>0</v>
      </c>
      <c r="E250" s="22">
        <v>-26331408882</v>
      </c>
      <c r="F250" s="22">
        <v>5972671118</v>
      </c>
      <c r="G250" s="22">
        <v>0</v>
      </c>
      <c r="H250" s="22">
        <v>5972671118</v>
      </c>
      <c r="I250" s="22">
        <v>0</v>
      </c>
      <c r="J250" s="22">
        <v>5969824118</v>
      </c>
      <c r="K250" s="23">
        <v>0.99952332885174</v>
      </c>
      <c r="L250" s="22">
        <v>342264644</v>
      </c>
      <c r="M250" s="22">
        <v>5046871414</v>
      </c>
      <c r="N250" s="23">
        <v>0.84499402600456397</v>
      </c>
    </row>
    <row r="251" spans="1:14" s="3" customFormat="1" ht="25.5" customHeight="1" x14ac:dyDescent="0.2">
      <c r="A251" s="20" t="s">
        <v>469</v>
      </c>
      <c r="B251" s="21" t="s">
        <v>470</v>
      </c>
      <c r="C251" s="22">
        <v>32304080000</v>
      </c>
      <c r="D251" s="22">
        <v>0</v>
      </c>
      <c r="E251" s="22">
        <v>-26331408882</v>
      </c>
      <c r="F251" s="22">
        <v>5972671118</v>
      </c>
      <c r="G251" s="22">
        <v>0</v>
      </c>
      <c r="H251" s="22">
        <v>5972671118</v>
      </c>
      <c r="I251" s="22">
        <v>0</v>
      </c>
      <c r="J251" s="22">
        <v>5969824118</v>
      </c>
      <c r="K251" s="23">
        <v>0.99952332885174</v>
      </c>
      <c r="L251" s="22">
        <v>342264644</v>
      </c>
      <c r="M251" s="22">
        <v>5046871414</v>
      </c>
      <c r="N251" s="23">
        <v>0.84499402600456397</v>
      </c>
    </row>
    <row r="252" spans="1:14" s="3" customFormat="1" ht="17.100000000000001" customHeight="1" x14ac:dyDescent="0.2">
      <c r="A252" s="20" t="s">
        <v>471</v>
      </c>
      <c r="B252" s="21" t="s">
        <v>472</v>
      </c>
      <c r="C252" s="22">
        <v>0</v>
      </c>
      <c r="D252" s="22">
        <v>0</v>
      </c>
      <c r="E252" s="22">
        <v>143846514953</v>
      </c>
      <c r="F252" s="22">
        <v>143846514953</v>
      </c>
      <c r="G252" s="22">
        <v>0</v>
      </c>
      <c r="H252" s="22">
        <v>143846514953</v>
      </c>
      <c r="I252" s="22">
        <v>9594482599</v>
      </c>
      <c r="J252" s="22">
        <v>40936464992</v>
      </c>
      <c r="K252" s="23">
        <v>0.28458433633498498</v>
      </c>
      <c r="L252" s="22">
        <v>4121983328</v>
      </c>
      <c r="M252" s="22">
        <v>6390999266</v>
      </c>
      <c r="N252" s="23">
        <v>4.4429295128131402E-2</v>
      </c>
    </row>
    <row r="253" spans="1:14" s="3" customFormat="1" ht="17.100000000000001" customHeight="1" x14ac:dyDescent="0.2">
      <c r="A253" s="20" t="s">
        <v>473</v>
      </c>
      <c r="B253" s="21" t="s">
        <v>474</v>
      </c>
      <c r="C253" s="22">
        <v>0</v>
      </c>
      <c r="D253" s="22">
        <v>0</v>
      </c>
      <c r="E253" s="22">
        <v>14212200000</v>
      </c>
      <c r="F253" s="22">
        <v>14212200000</v>
      </c>
      <c r="G253" s="22">
        <v>0</v>
      </c>
      <c r="H253" s="22">
        <v>14212200000</v>
      </c>
      <c r="I253" s="22">
        <v>106289562</v>
      </c>
      <c r="J253" s="22">
        <v>372349761</v>
      </c>
      <c r="K253" s="23">
        <v>2.6199304892979301E-2</v>
      </c>
      <c r="L253" s="22">
        <v>37022800</v>
      </c>
      <c r="M253" s="22">
        <v>90725333</v>
      </c>
      <c r="N253" s="23">
        <v>6.3836234362027004E-3</v>
      </c>
    </row>
    <row r="254" spans="1:14" s="3" customFormat="1" ht="17.100000000000001" customHeight="1" x14ac:dyDescent="0.2">
      <c r="A254" s="20" t="s">
        <v>475</v>
      </c>
      <c r="B254" s="21" t="s">
        <v>476</v>
      </c>
      <c r="C254" s="22">
        <v>0</v>
      </c>
      <c r="D254" s="22">
        <v>0</v>
      </c>
      <c r="E254" s="22">
        <v>14212200000</v>
      </c>
      <c r="F254" s="22">
        <v>14212200000</v>
      </c>
      <c r="G254" s="22">
        <v>0</v>
      </c>
      <c r="H254" s="22">
        <v>14212200000</v>
      </c>
      <c r="I254" s="22">
        <v>106289562</v>
      </c>
      <c r="J254" s="22">
        <v>372349761</v>
      </c>
      <c r="K254" s="23">
        <v>2.6199304892979301E-2</v>
      </c>
      <c r="L254" s="22">
        <v>37022800</v>
      </c>
      <c r="M254" s="22">
        <v>90725333</v>
      </c>
      <c r="N254" s="23">
        <v>6.3836234362027004E-3</v>
      </c>
    </row>
    <row r="255" spans="1:14" s="3" customFormat="1" ht="34.049999999999997" customHeight="1" x14ac:dyDescent="0.2">
      <c r="A255" s="20" t="s">
        <v>477</v>
      </c>
      <c r="B255" s="21" t="s">
        <v>478</v>
      </c>
      <c r="C255" s="22">
        <v>0</v>
      </c>
      <c r="D255" s="22">
        <v>0</v>
      </c>
      <c r="E255" s="22">
        <v>14212200000</v>
      </c>
      <c r="F255" s="22">
        <v>14212200000</v>
      </c>
      <c r="G255" s="22">
        <v>0</v>
      </c>
      <c r="H255" s="22">
        <v>14212200000</v>
      </c>
      <c r="I255" s="22">
        <v>106289562</v>
      </c>
      <c r="J255" s="22">
        <v>372349761</v>
      </c>
      <c r="K255" s="23">
        <v>2.6199304892979301E-2</v>
      </c>
      <c r="L255" s="22">
        <v>37022800</v>
      </c>
      <c r="M255" s="22">
        <v>90725333</v>
      </c>
      <c r="N255" s="23">
        <v>6.3836234362027004E-3</v>
      </c>
    </row>
    <row r="256" spans="1:14" s="3" customFormat="1" ht="17.100000000000001" customHeight="1" x14ac:dyDescent="0.2">
      <c r="A256" s="20" t="s">
        <v>479</v>
      </c>
      <c r="B256" s="21" t="s">
        <v>480</v>
      </c>
      <c r="C256" s="22">
        <v>0</v>
      </c>
      <c r="D256" s="22">
        <v>0</v>
      </c>
      <c r="E256" s="22">
        <v>3519700000</v>
      </c>
      <c r="F256" s="22">
        <v>3519700000</v>
      </c>
      <c r="G256" s="22">
        <v>0</v>
      </c>
      <c r="H256" s="22">
        <v>3519700000</v>
      </c>
      <c r="I256" s="22">
        <v>6750000</v>
      </c>
      <c r="J256" s="22">
        <v>1009916666</v>
      </c>
      <c r="K256" s="23">
        <v>0.28693259823280398</v>
      </c>
      <c r="L256" s="22">
        <v>176109998</v>
      </c>
      <c r="M256" s="22">
        <v>332819998</v>
      </c>
      <c r="N256" s="23">
        <v>9.4559194817740194E-2</v>
      </c>
    </row>
    <row r="257" spans="1:14" s="3" customFormat="1" ht="25.5" customHeight="1" x14ac:dyDescent="0.2">
      <c r="A257" s="20" t="s">
        <v>481</v>
      </c>
      <c r="B257" s="21" t="s">
        <v>482</v>
      </c>
      <c r="C257" s="22">
        <v>0</v>
      </c>
      <c r="D257" s="22">
        <v>0</v>
      </c>
      <c r="E257" s="22">
        <v>3519700000</v>
      </c>
      <c r="F257" s="22">
        <v>3519700000</v>
      </c>
      <c r="G257" s="22">
        <v>0</v>
      </c>
      <c r="H257" s="22">
        <v>3519700000</v>
      </c>
      <c r="I257" s="22">
        <v>6750000</v>
      </c>
      <c r="J257" s="22">
        <v>1009916666</v>
      </c>
      <c r="K257" s="23">
        <v>0.28693259823280398</v>
      </c>
      <c r="L257" s="22">
        <v>176109998</v>
      </c>
      <c r="M257" s="22">
        <v>332819998</v>
      </c>
      <c r="N257" s="23">
        <v>9.4559194817740194E-2</v>
      </c>
    </row>
    <row r="258" spans="1:14" s="3" customFormat="1" ht="34.049999999999997" customHeight="1" x14ac:dyDescent="0.2">
      <c r="A258" s="20" t="s">
        <v>483</v>
      </c>
      <c r="B258" s="21" t="s">
        <v>484</v>
      </c>
      <c r="C258" s="22">
        <v>0</v>
      </c>
      <c r="D258" s="22">
        <v>0</v>
      </c>
      <c r="E258" s="22">
        <v>3519700000</v>
      </c>
      <c r="F258" s="22">
        <v>3519700000</v>
      </c>
      <c r="G258" s="22">
        <v>0</v>
      </c>
      <c r="H258" s="22">
        <v>3519700000</v>
      </c>
      <c r="I258" s="22">
        <v>6750000</v>
      </c>
      <c r="J258" s="22">
        <v>1009916666</v>
      </c>
      <c r="K258" s="23">
        <v>0.28693259823280398</v>
      </c>
      <c r="L258" s="22">
        <v>176109998</v>
      </c>
      <c r="M258" s="22">
        <v>332819998</v>
      </c>
      <c r="N258" s="23">
        <v>9.4559194817740194E-2</v>
      </c>
    </row>
    <row r="259" spans="1:14" s="3" customFormat="1" ht="17.100000000000001" customHeight="1" x14ac:dyDescent="0.2">
      <c r="A259" s="20" t="s">
        <v>485</v>
      </c>
      <c r="B259" s="21" t="s">
        <v>486</v>
      </c>
      <c r="C259" s="22">
        <v>0</v>
      </c>
      <c r="D259" s="22">
        <v>0</v>
      </c>
      <c r="E259" s="22">
        <v>99958076509</v>
      </c>
      <c r="F259" s="22">
        <v>99958076509</v>
      </c>
      <c r="G259" s="22">
        <v>0</v>
      </c>
      <c r="H259" s="22">
        <v>99958076509</v>
      </c>
      <c r="I259" s="22">
        <v>8911793561</v>
      </c>
      <c r="J259" s="22">
        <v>35781140966</v>
      </c>
      <c r="K259" s="23">
        <v>0.35796147960868702</v>
      </c>
      <c r="L259" s="22">
        <v>2669368526</v>
      </c>
      <c r="M259" s="22">
        <v>3957396319</v>
      </c>
      <c r="N259" s="23">
        <v>3.9590560935250499E-2</v>
      </c>
    </row>
    <row r="260" spans="1:14" s="3" customFormat="1" ht="25.5" customHeight="1" x14ac:dyDescent="0.2">
      <c r="A260" s="20" t="s">
        <v>487</v>
      </c>
      <c r="B260" s="21" t="s">
        <v>488</v>
      </c>
      <c r="C260" s="22">
        <v>0</v>
      </c>
      <c r="D260" s="22">
        <v>0</v>
      </c>
      <c r="E260" s="22">
        <v>99958076509</v>
      </c>
      <c r="F260" s="22">
        <v>99958076509</v>
      </c>
      <c r="G260" s="22">
        <v>0</v>
      </c>
      <c r="H260" s="22">
        <v>99958076509</v>
      </c>
      <c r="I260" s="22">
        <v>8911793561</v>
      </c>
      <c r="J260" s="22">
        <v>35781140966</v>
      </c>
      <c r="K260" s="23">
        <v>0.35796147960868702</v>
      </c>
      <c r="L260" s="22">
        <v>2669368526</v>
      </c>
      <c r="M260" s="22">
        <v>3957396319</v>
      </c>
      <c r="N260" s="23">
        <v>3.9590560935250499E-2</v>
      </c>
    </row>
    <row r="261" spans="1:14" s="3" customFormat="1" ht="42.6" customHeight="1" x14ac:dyDescent="0.2">
      <c r="A261" s="20" t="s">
        <v>489</v>
      </c>
      <c r="B261" s="21" t="s">
        <v>490</v>
      </c>
      <c r="C261" s="22">
        <v>0</v>
      </c>
      <c r="D261" s="22">
        <v>0</v>
      </c>
      <c r="E261" s="22">
        <v>14590400000</v>
      </c>
      <c r="F261" s="22">
        <v>14590400000</v>
      </c>
      <c r="G261" s="22">
        <v>0</v>
      </c>
      <c r="H261" s="22">
        <v>14590400000</v>
      </c>
      <c r="I261" s="22">
        <v>1212304208</v>
      </c>
      <c r="J261" s="22">
        <v>8615125504</v>
      </c>
      <c r="K261" s="23">
        <v>0.59046534049786203</v>
      </c>
      <c r="L261" s="22">
        <v>230366666</v>
      </c>
      <c r="M261" s="22">
        <v>509746664</v>
      </c>
      <c r="N261" s="23">
        <v>3.4937127426252899E-2</v>
      </c>
    </row>
    <row r="262" spans="1:14" s="3" customFormat="1" ht="25.5" customHeight="1" x14ac:dyDescent="0.2">
      <c r="A262" s="20" t="s">
        <v>491</v>
      </c>
      <c r="B262" s="21" t="s">
        <v>492</v>
      </c>
      <c r="C262" s="22">
        <v>0</v>
      </c>
      <c r="D262" s="22">
        <v>-5800000000</v>
      </c>
      <c r="E262" s="22">
        <v>28002727363</v>
      </c>
      <c r="F262" s="22">
        <v>28002727363</v>
      </c>
      <c r="G262" s="22">
        <v>0</v>
      </c>
      <c r="H262" s="22">
        <v>28002727363</v>
      </c>
      <c r="I262" s="22">
        <v>100800000</v>
      </c>
      <c r="J262" s="22">
        <v>1859269997</v>
      </c>
      <c r="K262" s="23">
        <v>6.6396032532768698E-2</v>
      </c>
      <c r="L262" s="22">
        <v>372786434</v>
      </c>
      <c r="M262" s="22">
        <v>580613099</v>
      </c>
      <c r="N262" s="23">
        <v>2.0734162479015002E-2</v>
      </c>
    </row>
    <row r="263" spans="1:14" s="3" customFormat="1" ht="42.6" customHeight="1" x14ac:dyDescent="0.2">
      <c r="A263" s="20" t="s">
        <v>493</v>
      </c>
      <c r="B263" s="21" t="s">
        <v>494</v>
      </c>
      <c r="C263" s="22">
        <v>0</v>
      </c>
      <c r="D263" s="22">
        <v>0</v>
      </c>
      <c r="E263" s="22">
        <v>24592540000</v>
      </c>
      <c r="F263" s="22">
        <v>24592540000</v>
      </c>
      <c r="G263" s="22">
        <v>0</v>
      </c>
      <c r="H263" s="22">
        <v>24592540000</v>
      </c>
      <c r="I263" s="22">
        <v>6589293723</v>
      </c>
      <c r="J263" s="22">
        <v>20187504538</v>
      </c>
      <c r="K263" s="23">
        <v>0.82087919905792595</v>
      </c>
      <c r="L263" s="22">
        <v>1096495842</v>
      </c>
      <c r="M263" s="22">
        <v>1371484338</v>
      </c>
      <c r="N263" s="23">
        <v>5.5768307706320699E-2</v>
      </c>
    </row>
    <row r="264" spans="1:14" s="3" customFormat="1" ht="42.6" customHeight="1" x14ac:dyDescent="0.2">
      <c r="A264" s="20" t="s">
        <v>495</v>
      </c>
      <c r="B264" s="21" t="s">
        <v>496</v>
      </c>
      <c r="C264" s="22">
        <v>0</v>
      </c>
      <c r="D264" s="22">
        <v>5800000000</v>
      </c>
      <c r="E264" s="22">
        <v>32772409146</v>
      </c>
      <c r="F264" s="22">
        <v>32772409146</v>
      </c>
      <c r="G264" s="22">
        <v>0</v>
      </c>
      <c r="H264" s="22">
        <v>32772409146</v>
      </c>
      <c r="I264" s="22">
        <v>1009395630</v>
      </c>
      <c r="J264" s="22">
        <v>5119240927</v>
      </c>
      <c r="K264" s="23">
        <v>0.15620581642911699</v>
      </c>
      <c r="L264" s="22">
        <v>969719584</v>
      </c>
      <c r="M264" s="22">
        <v>1495552218</v>
      </c>
      <c r="N264" s="23">
        <v>4.5634491237350402E-2</v>
      </c>
    </row>
    <row r="265" spans="1:14" s="3" customFormat="1" ht="17.100000000000001" customHeight="1" x14ac:dyDescent="0.2">
      <c r="A265" s="20" t="s">
        <v>497</v>
      </c>
      <c r="B265" s="21" t="s">
        <v>498</v>
      </c>
      <c r="C265" s="22">
        <v>0</v>
      </c>
      <c r="D265" s="22">
        <v>0</v>
      </c>
      <c r="E265" s="22">
        <v>26156538444</v>
      </c>
      <c r="F265" s="22">
        <v>26156538444</v>
      </c>
      <c r="G265" s="22">
        <v>0</v>
      </c>
      <c r="H265" s="22">
        <v>26156538444</v>
      </c>
      <c r="I265" s="22">
        <v>569649476</v>
      </c>
      <c r="J265" s="22">
        <v>3773057599</v>
      </c>
      <c r="K265" s="23">
        <v>0.144249117943414</v>
      </c>
      <c r="L265" s="22">
        <v>1239482004</v>
      </c>
      <c r="M265" s="22">
        <v>2010057616</v>
      </c>
      <c r="N265" s="23">
        <v>7.6847233448089705E-2</v>
      </c>
    </row>
    <row r="266" spans="1:14" s="3" customFormat="1" ht="25.5" customHeight="1" x14ac:dyDescent="0.2">
      <c r="A266" s="20" t="s">
        <v>499</v>
      </c>
      <c r="B266" s="21" t="s">
        <v>500</v>
      </c>
      <c r="C266" s="22">
        <v>0</v>
      </c>
      <c r="D266" s="22">
        <v>0</v>
      </c>
      <c r="E266" s="22">
        <v>26156538444</v>
      </c>
      <c r="F266" s="22">
        <v>26156538444</v>
      </c>
      <c r="G266" s="22">
        <v>0</v>
      </c>
      <c r="H266" s="22">
        <v>26156538444</v>
      </c>
      <c r="I266" s="22">
        <v>569649476</v>
      </c>
      <c r="J266" s="22">
        <v>3773057599</v>
      </c>
      <c r="K266" s="23">
        <v>0.144249117943414</v>
      </c>
      <c r="L266" s="22">
        <v>1239482004</v>
      </c>
      <c r="M266" s="22">
        <v>2010057616</v>
      </c>
      <c r="N266" s="23">
        <v>7.6847233448089705E-2</v>
      </c>
    </row>
    <row r="267" spans="1:14" s="3" customFormat="1" ht="25.5" customHeight="1" x14ac:dyDescent="0.2">
      <c r="A267" s="24" t="s">
        <v>501</v>
      </c>
      <c r="B267" s="25" t="s">
        <v>502</v>
      </c>
      <c r="C267" s="26">
        <v>0</v>
      </c>
      <c r="D267" s="26">
        <v>0</v>
      </c>
      <c r="E267" s="26">
        <v>26156538444</v>
      </c>
      <c r="F267" s="26">
        <v>26156538444</v>
      </c>
      <c r="G267" s="26">
        <v>0</v>
      </c>
      <c r="H267" s="26">
        <v>26156538444</v>
      </c>
      <c r="I267" s="26">
        <v>569649476</v>
      </c>
      <c r="J267" s="26">
        <v>3773057599</v>
      </c>
      <c r="K267" s="27">
        <v>0.144249117943414</v>
      </c>
      <c r="L267" s="26">
        <v>1239482004</v>
      </c>
      <c r="M267" s="26">
        <v>2010057616</v>
      </c>
      <c r="N267" s="27">
        <v>7.6847233448089705E-2</v>
      </c>
    </row>
    <row r="268" spans="1:14" s="3" customFormat="1" ht="51.15" customHeight="1" x14ac:dyDescent="0.2"/>
    <row r="269" spans="1:14" s="3" customFormat="1" ht="22.35" customHeight="1" x14ac:dyDescent="0.25">
      <c r="C269" s="28"/>
      <c r="D269" s="28"/>
      <c r="E269" s="28"/>
      <c r="H269" s="28"/>
      <c r="I269" s="28"/>
      <c r="J269" s="28"/>
    </row>
    <row r="270" spans="1:14" s="3" customFormat="1" ht="19.649999999999999" customHeight="1" x14ac:dyDescent="0.2">
      <c r="C270" s="29" t="s">
        <v>503</v>
      </c>
      <c r="D270" s="29"/>
      <c r="E270" s="29"/>
      <c r="H270" s="29" t="s">
        <v>505</v>
      </c>
      <c r="I270" s="29"/>
      <c r="J270" s="29"/>
    </row>
    <row r="271" spans="1:14" s="3" customFormat="1" ht="19.649999999999999" customHeight="1" x14ac:dyDescent="0.2">
      <c r="C271" s="30" t="s">
        <v>504</v>
      </c>
      <c r="D271" s="30"/>
      <c r="E271" s="30"/>
      <c r="H271" s="30" t="s">
        <v>506</v>
      </c>
      <c r="I271" s="30"/>
      <c r="J271" s="30"/>
    </row>
    <row r="272" spans="1:14" s="3" customFormat="1" ht="31.95" customHeight="1" x14ac:dyDescent="0.2"/>
    <row r="273" s="3" customFormat="1" ht="46.35" customHeight="1" x14ac:dyDescent="0.2"/>
  </sheetData>
  <mergeCells count="29"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  <mergeCell ref="C269:E269"/>
    <mergeCell ref="C270:E270"/>
    <mergeCell ref="C271:E271"/>
    <mergeCell ref="D11:E11"/>
    <mergeCell ref="F11:F12"/>
    <mergeCell ref="H270:J270"/>
    <mergeCell ref="H271:J271"/>
    <mergeCell ref="I10:J10"/>
    <mergeCell ref="I11:I12"/>
    <mergeCell ref="J11:J12"/>
    <mergeCell ref="L10:M10"/>
    <mergeCell ref="L11:L12"/>
    <mergeCell ref="M11:M12"/>
    <mergeCell ref="N10:N12"/>
    <mergeCell ref="H269:J26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CFB0-8F2D-46C3-911D-F9CD5E1B440D}">
  <dimension ref="A1:M45"/>
  <sheetViews>
    <sheetView workbookViewId="0">
      <selection activeCell="B15" sqref="B15"/>
    </sheetView>
  </sheetViews>
  <sheetFormatPr baseColWidth="10" defaultRowHeight="13.2" x14ac:dyDescent="0.25"/>
  <cols>
    <col min="1" max="1" width="14" customWidth="1"/>
    <col min="2" max="2" width="33.77734375" customWidth="1"/>
    <col min="3" max="3" width="14.77734375" customWidth="1"/>
    <col min="4" max="5" width="13" customWidth="1"/>
    <col min="6" max="6" width="14.88671875" customWidth="1"/>
    <col min="7" max="7" width="14.33203125" customWidth="1"/>
    <col min="8" max="8" width="15.21875" customWidth="1"/>
    <col min="9" max="9" width="7.6640625" customWidth="1"/>
    <col min="10" max="10" width="16.33203125" customWidth="1"/>
    <col min="11" max="12" width="13" customWidth="1"/>
  </cols>
  <sheetData>
    <row r="1" spans="1:12" s="32" customFormat="1" ht="3.75" customHeight="1" x14ac:dyDescent="0.2"/>
    <row r="2" spans="1:12" s="32" customFormat="1" ht="5.85" customHeight="1" x14ac:dyDescent="0.2">
      <c r="A2" s="33"/>
    </row>
    <row r="3" spans="1:12" s="32" customFormat="1" ht="21.3" customHeight="1" x14ac:dyDescent="0.2">
      <c r="A3" s="34" t="s">
        <v>508</v>
      </c>
      <c r="B3" s="34"/>
      <c r="C3" s="34"/>
      <c r="D3" s="34"/>
      <c r="E3" s="34"/>
      <c r="F3" s="34"/>
      <c r="G3" s="34"/>
      <c r="H3" s="34"/>
      <c r="I3" s="34"/>
      <c r="J3" s="35" t="s">
        <v>509</v>
      </c>
      <c r="K3" s="35"/>
      <c r="L3" s="35"/>
    </row>
    <row r="4" spans="1:12" s="32" customFormat="1" ht="21.3" customHeight="1" x14ac:dyDescent="0.2">
      <c r="A4" s="36" t="s">
        <v>510</v>
      </c>
      <c r="B4" s="36"/>
      <c r="C4" s="36"/>
      <c r="D4" s="36"/>
      <c r="E4" s="36"/>
      <c r="F4" s="36"/>
      <c r="G4" s="36"/>
      <c r="H4" s="36"/>
      <c r="I4" s="36"/>
      <c r="J4" s="37" t="s">
        <v>511</v>
      </c>
      <c r="K4" s="37"/>
      <c r="L4" s="37"/>
    </row>
    <row r="5" spans="1:12" s="32" customFormat="1" ht="22.35" customHeight="1" x14ac:dyDescent="0.2">
      <c r="A5" s="38" t="s">
        <v>4</v>
      </c>
      <c r="B5" s="38"/>
      <c r="C5" s="39" t="s">
        <v>512</v>
      </c>
      <c r="D5" s="38" t="s">
        <v>13</v>
      </c>
      <c r="E5" s="38"/>
      <c r="F5" s="39" t="s">
        <v>513</v>
      </c>
      <c r="G5" s="38" t="s">
        <v>514</v>
      </c>
      <c r="H5" s="38"/>
      <c r="I5" s="39" t="s">
        <v>515</v>
      </c>
      <c r="J5" s="39" t="s">
        <v>516</v>
      </c>
      <c r="K5" s="39" t="s">
        <v>517</v>
      </c>
      <c r="L5" s="39" t="s">
        <v>518</v>
      </c>
    </row>
    <row r="6" spans="1:12" s="32" customFormat="1" ht="32.549999999999997" customHeight="1" x14ac:dyDescent="0.2">
      <c r="A6" s="40" t="s">
        <v>10</v>
      </c>
      <c r="B6" s="40" t="s">
        <v>11</v>
      </c>
      <c r="C6" s="39"/>
      <c r="D6" s="40" t="s">
        <v>519</v>
      </c>
      <c r="E6" s="40" t="s">
        <v>520</v>
      </c>
      <c r="F6" s="39"/>
      <c r="G6" s="41" t="s">
        <v>521</v>
      </c>
      <c r="H6" s="41" t="s">
        <v>522</v>
      </c>
      <c r="I6" s="39"/>
      <c r="J6" s="39"/>
      <c r="K6" s="39"/>
      <c r="L6" s="39"/>
    </row>
    <row r="7" spans="1:12" s="32" customFormat="1" ht="18.149999999999999" customHeight="1" x14ac:dyDescent="0.2">
      <c r="A7" s="42" t="s">
        <v>523</v>
      </c>
      <c r="B7" s="43" t="s">
        <v>524</v>
      </c>
      <c r="C7" s="44">
        <v>18923301000</v>
      </c>
      <c r="D7" s="44">
        <v>0</v>
      </c>
      <c r="E7" s="44">
        <v>0</v>
      </c>
      <c r="F7" s="44">
        <v>18923301000</v>
      </c>
      <c r="G7" s="44">
        <v>2772244</v>
      </c>
      <c r="H7" s="44">
        <v>13030002226</v>
      </c>
      <c r="I7" s="45">
        <v>0.68856919973951702</v>
      </c>
      <c r="J7" s="44">
        <v>5893298774</v>
      </c>
      <c r="K7" s="44">
        <v>0</v>
      </c>
      <c r="L7" s="44">
        <v>13030002226</v>
      </c>
    </row>
    <row r="8" spans="1:12" s="32" customFormat="1" ht="18.149999999999999" customHeight="1" x14ac:dyDescent="0.2">
      <c r="A8" s="46" t="s">
        <v>525</v>
      </c>
      <c r="B8" s="43" t="s">
        <v>526</v>
      </c>
      <c r="C8" s="47">
        <v>2700416000</v>
      </c>
      <c r="D8" s="47">
        <v>0</v>
      </c>
      <c r="E8" s="47">
        <v>0</v>
      </c>
      <c r="F8" s="47">
        <v>2700416000</v>
      </c>
      <c r="G8" s="47">
        <v>2676554</v>
      </c>
      <c r="H8" s="47">
        <v>129344163</v>
      </c>
      <c r="I8" s="48">
        <v>4.78978657362421E-2</v>
      </c>
      <c r="J8" s="47">
        <v>2571071837</v>
      </c>
      <c r="K8" s="47">
        <v>0</v>
      </c>
      <c r="L8" s="47">
        <v>129344163</v>
      </c>
    </row>
    <row r="9" spans="1:12" s="32" customFormat="1" ht="18.149999999999999" customHeight="1" x14ac:dyDescent="0.2">
      <c r="A9" s="42" t="s">
        <v>527</v>
      </c>
      <c r="B9" s="43" t="s">
        <v>528</v>
      </c>
      <c r="C9" s="44">
        <v>2700416000</v>
      </c>
      <c r="D9" s="44">
        <v>0</v>
      </c>
      <c r="E9" s="44">
        <v>0</v>
      </c>
      <c r="F9" s="44">
        <v>2700416000</v>
      </c>
      <c r="G9" s="44">
        <v>2676554</v>
      </c>
      <c r="H9" s="44">
        <v>129344163</v>
      </c>
      <c r="I9" s="45">
        <v>4.78978657362421E-2</v>
      </c>
      <c r="J9" s="44">
        <v>2571071837</v>
      </c>
      <c r="K9" s="44">
        <v>0</v>
      </c>
      <c r="L9" s="44">
        <v>129344163</v>
      </c>
    </row>
    <row r="10" spans="1:12" s="32" customFormat="1" ht="18.149999999999999" customHeight="1" x14ac:dyDescent="0.2">
      <c r="A10" s="46" t="s">
        <v>529</v>
      </c>
      <c r="B10" s="43" t="s">
        <v>530</v>
      </c>
      <c r="C10" s="47">
        <v>2700416000</v>
      </c>
      <c r="D10" s="47">
        <v>0</v>
      </c>
      <c r="E10" s="47">
        <v>0</v>
      </c>
      <c r="F10" s="47">
        <v>2700416000</v>
      </c>
      <c r="G10" s="47">
        <v>2676554</v>
      </c>
      <c r="H10" s="47">
        <v>129344163</v>
      </c>
      <c r="I10" s="48">
        <v>4.78978657362421E-2</v>
      </c>
      <c r="J10" s="47">
        <v>2571071837</v>
      </c>
      <c r="K10" s="47">
        <v>0</v>
      </c>
      <c r="L10" s="47">
        <v>129344163</v>
      </c>
    </row>
    <row r="11" spans="1:12" s="32" customFormat="1" ht="18.149999999999999" customHeight="1" x14ac:dyDescent="0.2">
      <c r="A11" s="42" t="s">
        <v>531</v>
      </c>
      <c r="B11" s="43" t="s">
        <v>532</v>
      </c>
      <c r="C11" s="44">
        <v>2700416000</v>
      </c>
      <c r="D11" s="44">
        <v>0</v>
      </c>
      <c r="E11" s="44">
        <v>0</v>
      </c>
      <c r="F11" s="44">
        <v>2700416000</v>
      </c>
      <c r="G11" s="44">
        <v>2676554</v>
      </c>
      <c r="H11" s="44">
        <v>129344163</v>
      </c>
      <c r="I11" s="45">
        <v>4.78978657362421E-2</v>
      </c>
      <c r="J11" s="44">
        <v>2571071837</v>
      </c>
      <c r="K11" s="44">
        <v>0</v>
      </c>
      <c r="L11" s="44">
        <v>129344163</v>
      </c>
    </row>
    <row r="12" spans="1:12" s="32" customFormat="1" ht="18.149999999999999" customHeight="1" x14ac:dyDescent="0.2">
      <c r="A12" s="46" t="s">
        <v>533</v>
      </c>
      <c r="B12" s="43" t="s">
        <v>534</v>
      </c>
      <c r="C12" s="47">
        <v>2666888000</v>
      </c>
      <c r="D12" s="47">
        <v>0</v>
      </c>
      <c r="E12" s="47">
        <v>0</v>
      </c>
      <c r="F12" s="47">
        <v>2666888000</v>
      </c>
      <c r="G12" s="47">
        <v>0</v>
      </c>
      <c r="H12" s="47">
        <v>102332623</v>
      </c>
      <c r="I12" s="48">
        <v>3.8371548786450702E-2</v>
      </c>
      <c r="J12" s="47">
        <v>2564555377</v>
      </c>
      <c r="K12" s="47">
        <v>0</v>
      </c>
      <c r="L12" s="47">
        <v>102332623</v>
      </c>
    </row>
    <row r="13" spans="1:12" s="32" customFormat="1" ht="25.5" customHeight="1" x14ac:dyDescent="0.2">
      <c r="A13" s="42" t="s">
        <v>535</v>
      </c>
      <c r="B13" s="43" t="s">
        <v>536</v>
      </c>
      <c r="C13" s="44">
        <v>2666888000</v>
      </c>
      <c r="D13" s="44">
        <v>0</v>
      </c>
      <c r="E13" s="44">
        <v>0</v>
      </c>
      <c r="F13" s="44">
        <v>2666888000</v>
      </c>
      <c r="G13" s="44">
        <v>0</v>
      </c>
      <c r="H13" s="44">
        <v>102332623</v>
      </c>
      <c r="I13" s="45">
        <v>3.8371548786450702E-2</v>
      </c>
      <c r="J13" s="44">
        <v>2564555377</v>
      </c>
      <c r="K13" s="44">
        <v>0</v>
      </c>
      <c r="L13" s="44">
        <v>102332623</v>
      </c>
    </row>
    <row r="14" spans="1:12" s="32" customFormat="1" ht="34.049999999999997" customHeight="1" x14ac:dyDescent="0.2">
      <c r="A14" s="46" t="s">
        <v>537</v>
      </c>
      <c r="B14" s="43" t="s">
        <v>538</v>
      </c>
      <c r="C14" s="47">
        <v>2666888000</v>
      </c>
      <c r="D14" s="47">
        <v>0</v>
      </c>
      <c r="E14" s="47">
        <v>0</v>
      </c>
      <c r="F14" s="47">
        <v>2666888000</v>
      </c>
      <c r="G14" s="47">
        <v>0</v>
      </c>
      <c r="H14" s="47">
        <v>102332623</v>
      </c>
      <c r="I14" s="48">
        <v>3.8371548786450702E-2</v>
      </c>
      <c r="J14" s="47">
        <v>2564555377</v>
      </c>
      <c r="K14" s="47">
        <v>0</v>
      </c>
      <c r="L14" s="47">
        <v>102332623</v>
      </c>
    </row>
    <row r="15" spans="1:12" s="32" customFormat="1" ht="25.5" customHeight="1" x14ac:dyDescent="0.2">
      <c r="A15" s="42" t="s">
        <v>539</v>
      </c>
      <c r="B15" s="43" t="s">
        <v>316</v>
      </c>
      <c r="C15" s="44">
        <v>33528000</v>
      </c>
      <c r="D15" s="44">
        <v>0</v>
      </c>
      <c r="E15" s="44">
        <v>0</v>
      </c>
      <c r="F15" s="44">
        <v>33528000</v>
      </c>
      <c r="G15" s="44">
        <v>2676554</v>
      </c>
      <c r="H15" s="44">
        <v>27011540</v>
      </c>
      <c r="I15" s="45">
        <v>0.80564125507038897</v>
      </c>
      <c r="J15" s="44">
        <v>6516460</v>
      </c>
      <c r="K15" s="44">
        <v>0</v>
      </c>
      <c r="L15" s="44">
        <v>27011540</v>
      </c>
    </row>
    <row r="16" spans="1:12" s="32" customFormat="1" ht="18.149999999999999" customHeight="1" x14ac:dyDescent="0.2">
      <c r="A16" s="46" t="s">
        <v>540</v>
      </c>
      <c r="B16" s="43" t="s">
        <v>541</v>
      </c>
      <c r="C16" s="47">
        <v>33528000</v>
      </c>
      <c r="D16" s="47">
        <v>0</v>
      </c>
      <c r="E16" s="47">
        <v>0</v>
      </c>
      <c r="F16" s="47">
        <v>33528000</v>
      </c>
      <c r="G16" s="47">
        <v>2676554</v>
      </c>
      <c r="H16" s="47">
        <v>27011540</v>
      </c>
      <c r="I16" s="48">
        <v>0.80564125507038897</v>
      </c>
      <c r="J16" s="47">
        <v>6516460</v>
      </c>
      <c r="K16" s="47">
        <v>0</v>
      </c>
      <c r="L16" s="47">
        <v>27011540</v>
      </c>
    </row>
    <row r="17" spans="1:12" s="32" customFormat="1" ht="25.5" customHeight="1" x14ac:dyDescent="0.2">
      <c r="A17" s="42" t="s">
        <v>542</v>
      </c>
      <c r="B17" s="43" t="s">
        <v>543</v>
      </c>
      <c r="C17" s="44">
        <v>33528000</v>
      </c>
      <c r="D17" s="44">
        <v>0</v>
      </c>
      <c r="E17" s="44">
        <v>0</v>
      </c>
      <c r="F17" s="44">
        <v>33528000</v>
      </c>
      <c r="G17" s="44">
        <v>2676554</v>
      </c>
      <c r="H17" s="44">
        <v>27011540</v>
      </c>
      <c r="I17" s="45">
        <v>0.80564125507038897</v>
      </c>
      <c r="J17" s="44">
        <v>6516460</v>
      </c>
      <c r="K17" s="44">
        <v>0</v>
      </c>
      <c r="L17" s="44">
        <v>27011540</v>
      </c>
    </row>
    <row r="18" spans="1:12" s="32" customFormat="1" ht="42.6" customHeight="1" x14ac:dyDescent="0.2">
      <c r="A18" s="46" t="s">
        <v>544</v>
      </c>
      <c r="B18" s="43" t="s">
        <v>346</v>
      </c>
      <c r="C18" s="47">
        <v>33528000</v>
      </c>
      <c r="D18" s="47">
        <v>0</v>
      </c>
      <c r="E18" s="47">
        <v>0</v>
      </c>
      <c r="F18" s="47">
        <v>33528000</v>
      </c>
      <c r="G18" s="47">
        <v>2676554</v>
      </c>
      <c r="H18" s="47">
        <v>27011540</v>
      </c>
      <c r="I18" s="48">
        <v>0.80564125507038897</v>
      </c>
      <c r="J18" s="47">
        <v>6516460</v>
      </c>
      <c r="K18" s="47">
        <v>0</v>
      </c>
      <c r="L18" s="47">
        <v>27011540</v>
      </c>
    </row>
    <row r="19" spans="1:12" s="32" customFormat="1" ht="18.149999999999999" customHeight="1" x14ac:dyDescent="0.2">
      <c r="A19" s="42" t="s">
        <v>545</v>
      </c>
      <c r="B19" s="43" t="s">
        <v>546</v>
      </c>
      <c r="C19" s="44">
        <v>16222885000</v>
      </c>
      <c r="D19" s="44">
        <v>0</v>
      </c>
      <c r="E19" s="44">
        <v>0</v>
      </c>
      <c r="F19" s="44">
        <v>16222885000</v>
      </c>
      <c r="G19" s="44">
        <v>95690</v>
      </c>
      <c r="H19" s="44">
        <v>12900658063</v>
      </c>
      <c r="I19" s="45">
        <v>0.79521355560370399</v>
      </c>
      <c r="J19" s="44">
        <v>3322226937</v>
      </c>
      <c r="K19" s="44">
        <v>0</v>
      </c>
      <c r="L19" s="44">
        <v>12900658063</v>
      </c>
    </row>
    <row r="20" spans="1:12" s="32" customFormat="1" ht="18.149999999999999" customHeight="1" x14ac:dyDescent="0.2">
      <c r="A20" s="46" t="s">
        <v>547</v>
      </c>
      <c r="B20" s="43" t="s">
        <v>548</v>
      </c>
      <c r="C20" s="47">
        <v>3500000000</v>
      </c>
      <c r="D20" s="47">
        <v>0</v>
      </c>
      <c r="E20" s="47">
        <v>0</v>
      </c>
      <c r="F20" s="47">
        <v>3500000000</v>
      </c>
      <c r="G20" s="47">
        <v>94190</v>
      </c>
      <c r="H20" s="47">
        <v>177680686</v>
      </c>
      <c r="I20" s="48">
        <v>5.0765910285714297E-2</v>
      </c>
      <c r="J20" s="47">
        <v>3322319314</v>
      </c>
      <c r="K20" s="47">
        <v>0</v>
      </c>
      <c r="L20" s="47">
        <v>177680686</v>
      </c>
    </row>
    <row r="21" spans="1:12" s="32" customFormat="1" ht="18.149999999999999" customHeight="1" x14ac:dyDescent="0.2">
      <c r="A21" s="42" t="s">
        <v>549</v>
      </c>
      <c r="B21" s="43" t="s">
        <v>550</v>
      </c>
      <c r="C21" s="44">
        <v>3500000000</v>
      </c>
      <c r="D21" s="44">
        <v>0</v>
      </c>
      <c r="E21" s="44">
        <v>0</v>
      </c>
      <c r="F21" s="44">
        <v>3500000000</v>
      </c>
      <c r="G21" s="44">
        <v>94190</v>
      </c>
      <c r="H21" s="44">
        <v>177680686</v>
      </c>
      <c r="I21" s="45">
        <v>5.0765910285714297E-2</v>
      </c>
      <c r="J21" s="44">
        <v>3322319314</v>
      </c>
      <c r="K21" s="44">
        <v>0</v>
      </c>
      <c r="L21" s="44">
        <v>177680686</v>
      </c>
    </row>
    <row r="22" spans="1:12" s="32" customFormat="1" ht="18.149999999999999" customHeight="1" x14ac:dyDescent="0.2">
      <c r="A22" s="46" t="s">
        <v>551</v>
      </c>
      <c r="B22" s="43" t="s">
        <v>552</v>
      </c>
      <c r="C22" s="47">
        <v>3000000000</v>
      </c>
      <c r="D22" s="47">
        <v>0</v>
      </c>
      <c r="E22" s="47">
        <v>0</v>
      </c>
      <c r="F22" s="47">
        <v>3000000000</v>
      </c>
      <c r="G22" s="47">
        <v>0</v>
      </c>
      <c r="H22" s="47">
        <v>132485134</v>
      </c>
      <c r="I22" s="48">
        <v>4.4161711333333298E-2</v>
      </c>
      <c r="J22" s="47">
        <v>2867514866</v>
      </c>
      <c r="K22" s="47">
        <v>0</v>
      </c>
      <c r="L22" s="47">
        <v>132485134</v>
      </c>
    </row>
    <row r="23" spans="1:12" s="32" customFormat="1" ht="18.149999999999999" customHeight="1" x14ac:dyDescent="0.2">
      <c r="A23" s="42" t="s">
        <v>553</v>
      </c>
      <c r="B23" s="43" t="s">
        <v>554</v>
      </c>
      <c r="C23" s="44">
        <v>500000000</v>
      </c>
      <c r="D23" s="44">
        <v>0</v>
      </c>
      <c r="E23" s="44">
        <v>0</v>
      </c>
      <c r="F23" s="44">
        <v>500000000</v>
      </c>
      <c r="G23" s="44">
        <v>94190</v>
      </c>
      <c r="H23" s="44">
        <v>45195552</v>
      </c>
      <c r="I23" s="45">
        <v>9.0391104E-2</v>
      </c>
      <c r="J23" s="44">
        <v>454804448</v>
      </c>
      <c r="K23" s="44">
        <v>0</v>
      </c>
      <c r="L23" s="44">
        <v>45195552</v>
      </c>
    </row>
    <row r="24" spans="1:12" s="32" customFormat="1" ht="18.149999999999999" customHeight="1" x14ac:dyDescent="0.2">
      <c r="A24" s="46" t="s">
        <v>555</v>
      </c>
      <c r="B24" s="43" t="s">
        <v>556</v>
      </c>
      <c r="C24" s="47">
        <v>12722885000</v>
      </c>
      <c r="D24" s="47">
        <v>0</v>
      </c>
      <c r="E24" s="47">
        <v>0</v>
      </c>
      <c r="F24" s="47">
        <v>12722885000</v>
      </c>
      <c r="G24" s="47">
        <v>0</v>
      </c>
      <c r="H24" s="47">
        <v>12722885000</v>
      </c>
      <c r="I24" s="48">
        <v>1</v>
      </c>
      <c r="J24" s="47">
        <v>0</v>
      </c>
      <c r="K24" s="47">
        <v>0</v>
      </c>
      <c r="L24" s="47">
        <v>12722885000</v>
      </c>
    </row>
    <row r="25" spans="1:12" s="32" customFormat="1" ht="18.149999999999999" customHeight="1" x14ac:dyDescent="0.2">
      <c r="A25" s="42" t="s">
        <v>557</v>
      </c>
      <c r="B25" s="43" t="s">
        <v>558</v>
      </c>
      <c r="C25" s="44">
        <v>12722885000</v>
      </c>
      <c r="D25" s="44">
        <v>0</v>
      </c>
      <c r="E25" s="44">
        <v>0</v>
      </c>
      <c r="F25" s="44">
        <v>12722885000</v>
      </c>
      <c r="G25" s="44">
        <v>0</v>
      </c>
      <c r="H25" s="44">
        <v>12722885000</v>
      </c>
      <c r="I25" s="45">
        <v>1</v>
      </c>
      <c r="J25" s="44">
        <v>0</v>
      </c>
      <c r="K25" s="44">
        <v>0</v>
      </c>
      <c r="L25" s="44">
        <v>12722885000</v>
      </c>
    </row>
    <row r="26" spans="1:12" s="32" customFormat="1" ht="18.149999999999999" customHeight="1" x14ac:dyDescent="0.2">
      <c r="A26" s="46" t="s">
        <v>559</v>
      </c>
      <c r="B26" s="43" t="s">
        <v>560</v>
      </c>
      <c r="C26" s="47">
        <v>10321376000</v>
      </c>
      <c r="D26" s="47">
        <v>0</v>
      </c>
      <c r="E26" s="47">
        <v>0</v>
      </c>
      <c r="F26" s="47">
        <v>10321376000</v>
      </c>
      <c r="G26" s="47">
        <v>0</v>
      </c>
      <c r="H26" s="47">
        <v>10321376000</v>
      </c>
      <c r="I26" s="48">
        <v>1</v>
      </c>
      <c r="J26" s="47">
        <v>0</v>
      </c>
      <c r="K26" s="47">
        <v>0</v>
      </c>
      <c r="L26" s="47">
        <v>10321376000</v>
      </c>
    </row>
    <row r="27" spans="1:12" s="32" customFormat="1" ht="18.149999999999999" customHeight="1" x14ac:dyDescent="0.2">
      <c r="A27" s="42" t="s">
        <v>561</v>
      </c>
      <c r="B27" s="43" t="s">
        <v>562</v>
      </c>
      <c r="C27" s="44">
        <v>2401509000</v>
      </c>
      <c r="D27" s="44">
        <v>0</v>
      </c>
      <c r="E27" s="44">
        <v>0</v>
      </c>
      <c r="F27" s="44">
        <v>2401509000</v>
      </c>
      <c r="G27" s="44">
        <v>0</v>
      </c>
      <c r="H27" s="44">
        <v>2401509000</v>
      </c>
      <c r="I27" s="45">
        <v>1</v>
      </c>
      <c r="J27" s="44">
        <v>0</v>
      </c>
      <c r="K27" s="44">
        <v>0</v>
      </c>
      <c r="L27" s="44">
        <v>2401509000</v>
      </c>
    </row>
    <row r="28" spans="1:12" s="32" customFormat="1" ht="18.149999999999999" customHeight="1" x14ac:dyDescent="0.2">
      <c r="A28" s="46" t="s">
        <v>563</v>
      </c>
      <c r="B28" s="43" t="s">
        <v>560</v>
      </c>
      <c r="C28" s="47">
        <v>2401509000</v>
      </c>
      <c r="D28" s="47">
        <v>0</v>
      </c>
      <c r="E28" s="47">
        <v>0</v>
      </c>
      <c r="F28" s="47">
        <v>2401509000</v>
      </c>
      <c r="G28" s="47">
        <v>0</v>
      </c>
      <c r="H28" s="47">
        <v>2401509000</v>
      </c>
      <c r="I28" s="48">
        <v>1</v>
      </c>
      <c r="J28" s="47">
        <v>0</v>
      </c>
      <c r="K28" s="47">
        <v>0</v>
      </c>
      <c r="L28" s="47">
        <v>2401509000</v>
      </c>
    </row>
    <row r="29" spans="1:12" s="32" customFormat="1" ht="18.149999999999999" customHeight="1" x14ac:dyDescent="0.2">
      <c r="A29" s="42" t="s">
        <v>564</v>
      </c>
      <c r="B29" s="43" t="s">
        <v>565</v>
      </c>
      <c r="C29" s="44">
        <v>0</v>
      </c>
      <c r="D29" s="44">
        <v>0</v>
      </c>
      <c r="E29" s="44">
        <v>0</v>
      </c>
      <c r="F29" s="44">
        <v>0</v>
      </c>
      <c r="G29" s="44">
        <v>1500</v>
      </c>
      <c r="H29" s="44">
        <v>92377</v>
      </c>
      <c r="I29" s="45">
        <v>0</v>
      </c>
      <c r="J29" s="44">
        <v>-92377</v>
      </c>
      <c r="K29" s="44">
        <v>0</v>
      </c>
      <c r="L29" s="44">
        <v>92377</v>
      </c>
    </row>
    <row r="30" spans="1:12" s="32" customFormat="1" ht="18.149999999999999" customHeight="1" x14ac:dyDescent="0.2">
      <c r="A30" s="46" t="s">
        <v>566</v>
      </c>
      <c r="B30" s="43" t="s">
        <v>567</v>
      </c>
      <c r="C30" s="47">
        <v>0</v>
      </c>
      <c r="D30" s="47">
        <v>0</v>
      </c>
      <c r="E30" s="47">
        <v>0</v>
      </c>
      <c r="F30" s="47">
        <v>0</v>
      </c>
      <c r="G30" s="47">
        <v>1500</v>
      </c>
      <c r="H30" s="47">
        <v>92377</v>
      </c>
      <c r="I30" s="48">
        <v>0</v>
      </c>
      <c r="J30" s="47">
        <v>-92377</v>
      </c>
      <c r="K30" s="47">
        <v>0</v>
      </c>
      <c r="L30" s="47">
        <v>92377</v>
      </c>
    </row>
    <row r="31" spans="1:12" s="32" customFormat="1" ht="18.600000000000001" customHeight="1" x14ac:dyDescent="0.2">
      <c r="A31" s="49" t="s">
        <v>568</v>
      </c>
      <c r="B31" s="49"/>
      <c r="C31" s="50">
        <v>18923301000</v>
      </c>
      <c r="D31" s="50">
        <v>0</v>
      </c>
      <c r="E31" s="50">
        <v>0</v>
      </c>
      <c r="F31" s="50">
        <v>18923301000</v>
      </c>
      <c r="G31" s="50">
        <v>2772244</v>
      </c>
      <c r="H31" s="50">
        <v>13030002226</v>
      </c>
      <c r="I31" s="51">
        <v>0.68856919973951702</v>
      </c>
      <c r="J31" s="50">
        <v>5893298774</v>
      </c>
      <c r="K31" s="50">
        <v>0</v>
      </c>
      <c r="L31" s="50">
        <v>13030002226</v>
      </c>
    </row>
    <row r="32" spans="1:12" s="32" customFormat="1" ht="28.8" customHeight="1" x14ac:dyDescent="0.2"/>
    <row r="33" spans="1:13" s="32" customFormat="1" ht="21.3" customHeight="1" x14ac:dyDescent="0.2">
      <c r="A33" s="38" t="s">
        <v>569</v>
      </c>
      <c r="B33" s="38"/>
      <c r="C33" s="39" t="s">
        <v>512</v>
      </c>
      <c r="D33" s="38" t="s">
        <v>13</v>
      </c>
      <c r="E33" s="38"/>
      <c r="F33" s="39" t="s">
        <v>513</v>
      </c>
      <c r="G33" s="52" t="s">
        <v>514</v>
      </c>
      <c r="H33" s="52"/>
      <c r="I33" s="39" t="s">
        <v>515</v>
      </c>
      <c r="J33" s="39" t="s">
        <v>516</v>
      </c>
      <c r="K33" s="39" t="s">
        <v>517</v>
      </c>
      <c r="L33" s="39" t="s">
        <v>570</v>
      </c>
      <c r="M33" s="39"/>
    </row>
    <row r="34" spans="1:13" s="32" customFormat="1" ht="42.15" customHeight="1" x14ac:dyDescent="0.2">
      <c r="A34" s="40" t="s">
        <v>10</v>
      </c>
      <c r="B34" s="40" t="s">
        <v>11</v>
      </c>
      <c r="C34" s="39"/>
      <c r="D34" s="40" t="s">
        <v>519</v>
      </c>
      <c r="E34" s="40" t="s">
        <v>520</v>
      </c>
      <c r="F34" s="39"/>
      <c r="G34" s="41" t="s">
        <v>521</v>
      </c>
      <c r="H34" s="41" t="s">
        <v>522</v>
      </c>
      <c r="I34" s="39"/>
      <c r="J34" s="39"/>
      <c r="K34" s="39"/>
      <c r="L34" s="39"/>
      <c r="M34" s="39"/>
    </row>
    <row r="35" spans="1:13" s="32" customFormat="1" ht="18.149999999999999" customHeight="1" x14ac:dyDescent="0.2">
      <c r="A35" s="53" t="s">
        <v>571</v>
      </c>
      <c r="B35" s="43" t="s">
        <v>572</v>
      </c>
      <c r="C35" s="54">
        <v>540508222000</v>
      </c>
      <c r="D35" s="55">
        <v>0</v>
      </c>
      <c r="E35" s="55">
        <v>-13318259854</v>
      </c>
      <c r="F35" s="54">
        <v>527189962146</v>
      </c>
      <c r="G35" s="54">
        <v>34252399521</v>
      </c>
      <c r="H35" s="54">
        <v>279289042102</v>
      </c>
      <c r="I35" s="56">
        <v>0.52976927133649299</v>
      </c>
      <c r="J35" s="54">
        <v>247900920044</v>
      </c>
      <c r="K35" s="54">
        <v>0</v>
      </c>
      <c r="L35" s="57">
        <v>279289042102</v>
      </c>
      <c r="M35" s="57"/>
    </row>
    <row r="36" spans="1:13" s="32" customFormat="1" ht="18.149999999999999" customHeight="1" x14ac:dyDescent="0.2">
      <c r="A36" s="53" t="s">
        <v>573</v>
      </c>
      <c r="B36" s="43" t="s">
        <v>574</v>
      </c>
      <c r="C36" s="58">
        <v>540508222000</v>
      </c>
      <c r="D36" s="55">
        <v>0</v>
      </c>
      <c r="E36" s="55">
        <v>-13318259854</v>
      </c>
      <c r="F36" s="58">
        <v>527189962146</v>
      </c>
      <c r="G36" s="58">
        <v>34252399521</v>
      </c>
      <c r="H36" s="58">
        <v>279289042102</v>
      </c>
      <c r="I36" s="59">
        <v>0.52976927133649299</v>
      </c>
      <c r="J36" s="58">
        <v>247900920044</v>
      </c>
      <c r="K36" s="58">
        <v>0</v>
      </c>
      <c r="L36" s="60">
        <v>279289042102</v>
      </c>
      <c r="M36" s="60"/>
    </row>
    <row r="37" spans="1:13" s="32" customFormat="1" ht="18.149999999999999" customHeight="1" x14ac:dyDescent="0.2">
      <c r="A37" s="53" t="s">
        <v>575</v>
      </c>
      <c r="B37" s="43" t="s">
        <v>576</v>
      </c>
      <c r="C37" s="54">
        <v>540508222000</v>
      </c>
      <c r="D37" s="55">
        <v>0</v>
      </c>
      <c r="E37" s="55">
        <v>-13318259854</v>
      </c>
      <c r="F37" s="54">
        <v>527189962146</v>
      </c>
      <c r="G37" s="54">
        <v>34252399521</v>
      </c>
      <c r="H37" s="54">
        <v>279289042102</v>
      </c>
      <c r="I37" s="56">
        <v>0.52976927133649299</v>
      </c>
      <c r="J37" s="54">
        <v>247900920044</v>
      </c>
      <c r="K37" s="54">
        <v>0</v>
      </c>
      <c r="L37" s="57">
        <v>279289042102</v>
      </c>
      <c r="M37" s="57"/>
    </row>
    <row r="38" spans="1:13" s="32" customFormat="1" ht="18.600000000000001" customHeight="1" x14ac:dyDescent="0.2">
      <c r="A38" s="61" t="s">
        <v>577</v>
      </c>
      <c r="B38" s="61"/>
      <c r="C38" s="62">
        <v>540508222000</v>
      </c>
      <c r="D38" s="63">
        <v>0</v>
      </c>
      <c r="E38" s="63">
        <v>-13318259854</v>
      </c>
      <c r="F38" s="62">
        <v>527189962146</v>
      </c>
      <c r="G38" s="62">
        <v>34252399521</v>
      </c>
      <c r="H38" s="62">
        <v>279289042102</v>
      </c>
      <c r="I38" s="64">
        <v>0.52976927133649299</v>
      </c>
      <c r="J38" s="62">
        <v>247900920044</v>
      </c>
      <c r="K38" s="62">
        <v>0</v>
      </c>
      <c r="L38" s="65">
        <v>279289042102</v>
      </c>
      <c r="M38" s="65"/>
    </row>
    <row r="39" spans="1:13" s="32" customFormat="1" ht="18.600000000000001" customHeight="1" x14ac:dyDescent="0.2">
      <c r="A39" s="66" t="s">
        <v>578</v>
      </c>
      <c r="B39" s="66"/>
      <c r="C39" s="67">
        <v>559431523000</v>
      </c>
      <c r="D39" s="67">
        <v>0</v>
      </c>
      <c r="E39" s="67">
        <v>-13318259854</v>
      </c>
      <c r="F39" s="67">
        <v>546113263146</v>
      </c>
      <c r="G39" s="67">
        <v>34255171765</v>
      </c>
      <c r="H39" s="67">
        <v>292319044328</v>
      </c>
      <c r="I39" s="68">
        <v>0.53527182739352397</v>
      </c>
      <c r="J39" s="67">
        <v>253794218818</v>
      </c>
      <c r="K39" s="67">
        <v>0</v>
      </c>
      <c r="L39" s="67">
        <v>292319044328</v>
      </c>
    </row>
    <row r="40" spans="1:13" s="32" customFormat="1" ht="35.700000000000003" customHeight="1" x14ac:dyDescent="0.2"/>
    <row r="41" spans="1:13" s="32" customFormat="1" ht="22.35" customHeight="1" x14ac:dyDescent="0.25">
      <c r="B41" s="69"/>
      <c r="C41" s="69"/>
      <c r="F41" s="69"/>
      <c r="G41" s="69"/>
      <c r="H41" s="69"/>
      <c r="I41" s="69"/>
    </row>
    <row r="42" spans="1:13" s="32" customFormat="1" ht="19.649999999999999" customHeight="1" x14ac:dyDescent="0.2">
      <c r="B42" s="70" t="s">
        <v>503</v>
      </c>
      <c r="C42" s="70"/>
      <c r="F42" s="70" t="s">
        <v>505</v>
      </c>
      <c r="G42" s="70"/>
      <c r="H42" s="70"/>
      <c r="I42" s="70"/>
    </row>
    <row r="43" spans="1:13" s="32" customFormat="1" ht="19.649999999999999" customHeight="1" x14ac:dyDescent="0.25">
      <c r="B43" s="71" t="s">
        <v>504</v>
      </c>
      <c r="C43" s="71"/>
      <c r="F43" s="71" t="s">
        <v>506</v>
      </c>
      <c r="G43" s="71"/>
      <c r="H43" s="71"/>
      <c r="I43" s="71"/>
    </row>
    <row r="44" spans="1:13" s="32" customFormat="1" ht="22.95" customHeight="1" x14ac:dyDescent="0.2"/>
    <row r="45" spans="1:13" s="32" customFormat="1" ht="30.3" customHeight="1" x14ac:dyDescent="0.2"/>
  </sheetData>
  <mergeCells count="35">
    <mergeCell ref="B43:C43"/>
    <mergeCell ref="F43:I43"/>
    <mergeCell ref="A38:B38"/>
    <mergeCell ref="L38:M38"/>
    <mergeCell ref="A39:B39"/>
    <mergeCell ref="B41:C41"/>
    <mergeCell ref="F41:I41"/>
    <mergeCell ref="B42:C42"/>
    <mergeCell ref="F42:I42"/>
    <mergeCell ref="J33:J34"/>
    <mergeCell ref="K33:K34"/>
    <mergeCell ref="L33:M34"/>
    <mergeCell ref="L35:M35"/>
    <mergeCell ref="L36:M36"/>
    <mergeCell ref="L37:M37"/>
    <mergeCell ref="J5:J6"/>
    <mergeCell ref="K5:K6"/>
    <mergeCell ref="L5:L6"/>
    <mergeCell ref="A31:B31"/>
    <mergeCell ref="A33:B33"/>
    <mergeCell ref="C33:C34"/>
    <mergeCell ref="D33:E33"/>
    <mergeCell ref="F33:F34"/>
    <mergeCell ref="G33:H33"/>
    <mergeCell ref="I33:I34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1560-9C48-4524-8D02-9767B40E1B40}">
  <dimension ref="A1:L174"/>
  <sheetViews>
    <sheetView workbookViewId="0">
      <selection activeCell="B27" sqref="B27"/>
    </sheetView>
  </sheetViews>
  <sheetFormatPr baseColWidth="10" defaultRowHeight="13.2" x14ac:dyDescent="0.25"/>
  <cols>
    <col min="1" max="1" width="8.109375" style="129" bestFit="1" customWidth="1"/>
    <col min="2" max="2" width="23.5546875" style="129" bestFit="1" customWidth="1"/>
    <col min="3" max="3" width="35.109375" style="129" customWidth="1"/>
    <col min="4" max="4" width="17.21875" style="129" bestFit="1" customWidth="1"/>
    <col min="5" max="5" width="14.77734375" style="129" bestFit="1" customWidth="1"/>
    <col min="6" max="6" width="21.5546875" style="129" bestFit="1" customWidth="1"/>
    <col min="7" max="7" width="15.5546875" style="129" bestFit="1" customWidth="1"/>
    <col min="8" max="8" width="19.109375" style="129" bestFit="1" customWidth="1"/>
    <col min="9" max="9" width="24.88671875" style="129" bestFit="1" customWidth="1"/>
    <col min="10" max="10" width="20.109375" style="129" bestFit="1" customWidth="1"/>
    <col min="11" max="11" width="25.6640625" style="129" bestFit="1" customWidth="1"/>
    <col min="12" max="12" width="15.6640625" style="129" bestFit="1" customWidth="1"/>
    <col min="13" max="16384" width="11.5546875" style="129"/>
  </cols>
  <sheetData>
    <row r="1" spans="1:12" x14ac:dyDescent="0.25">
      <c r="A1" s="128" t="s">
        <v>657</v>
      </c>
      <c r="B1" s="128" t="s">
        <v>658</v>
      </c>
      <c r="C1" s="128" t="s">
        <v>659</v>
      </c>
      <c r="D1" s="128" t="s">
        <v>660</v>
      </c>
      <c r="E1" s="128" t="s">
        <v>661</v>
      </c>
      <c r="F1" s="128" t="s">
        <v>662</v>
      </c>
      <c r="G1" s="128" t="s">
        <v>663</v>
      </c>
      <c r="H1" s="128" t="s">
        <v>664</v>
      </c>
      <c r="I1" s="128" t="s">
        <v>665</v>
      </c>
      <c r="J1" s="128" t="s">
        <v>666</v>
      </c>
      <c r="K1" s="128" t="s">
        <v>667</v>
      </c>
      <c r="L1" s="128" t="s">
        <v>668</v>
      </c>
    </row>
    <row r="2" spans="1:12" x14ac:dyDescent="0.25">
      <c r="A2" s="129" t="s">
        <v>669</v>
      </c>
      <c r="B2" s="129" t="s">
        <v>670</v>
      </c>
      <c r="C2" s="129" t="s">
        <v>671</v>
      </c>
      <c r="D2" s="130">
        <v>109490408871</v>
      </c>
      <c r="E2" s="130">
        <v>0</v>
      </c>
      <c r="F2" s="130">
        <v>-4155530041</v>
      </c>
      <c r="G2" s="130">
        <v>105334878830</v>
      </c>
      <c r="H2" s="130">
        <v>439517816</v>
      </c>
      <c r="I2" s="130">
        <v>100672171837</v>
      </c>
      <c r="J2" s="131">
        <v>95.57</v>
      </c>
      <c r="K2" s="130">
        <v>4662706993</v>
      </c>
    </row>
    <row r="3" spans="1:12" x14ac:dyDescent="0.25">
      <c r="A3" s="129" t="s">
        <v>669</v>
      </c>
      <c r="B3" s="129" t="s">
        <v>23</v>
      </c>
      <c r="C3" s="129" t="s">
        <v>24</v>
      </c>
      <c r="D3" s="130">
        <v>109490408871</v>
      </c>
      <c r="E3" s="130">
        <v>0</v>
      </c>
      <c r="F3" s="130">
        <v>-4155530041</v>
      </c>
      <c r="G3" s="130">
        <v>105334878830</v>
      </c>
      <c r="H3" s="130">
        <v>439517816</v>
      </c>
      <c r="I3" s="130">
        <v>100672171837</v>
      </c>
      <c r="J3" s="131">
        <v>95.57</v>
      </c>
      <c r="K3" s="130">
        <v>4662706993</v>
      </c>
      <c r="L3" s="129" t="s">
        <v>672</v>
      </c>
    </row>
    <row r="4" spans="1:12" x14ac:dyDescent="0.25">
      <c r="A4" s="129" t="s">
        <v>669</v>
      </c>
      <c r="B4" s="129" t="s">
        <v>25</v>
      </c>
      <c r="C4" s="129" t="s">
        <v>26</v>
      </c>
      <c r="D4" s="130">
        <v>73533944635</v>
      </c>
      <c r="E4" s="130">
        <v>0</v>
      </c>
      <c r="F4" s="130">
        <v>-3662654194</v>
      </c>
      <c r="G4" s="130">
        <v>69871290441</v>
      </c>
      <c r="H4" s="130">
        <v>345100</v>
      </c>
      <c r="I4" s="130">
        <v>69520325858</v>
      </c>
      <c r="J4" s="131">
        <v>99.5</v>
      </c>
      <c r="K4" s="130">
        <v>350964583</v>
      </c>
      <c r="L4" s="129" t="s">
        <v>672</v>
      </c>
    </row>
    <row r="5" spans="1:12" x14ac:dyDescent="0.25">
      <c r="A5" s="129" t="s">
        <v>669</v>
      </c>
      <c r="B5" s="129" t="s">
        <v>27</v>
      </c>
      <c r="C5" s="129" t="s">
        <v>28</v>
      </c>
      <c r="D5" s="130">
        <v>151758714</v>
      </c>
      <c r="E5" s="130">
        <v>0</v>
      </c>
      <c r="F5" s="130">
        <v>-6409883</v>
      </c>
      <c r="G5" s="130">
        <v>145348831</v>
      </c>
      <c r="H5" s="130">
        <v>0</v>
      </c>
      <c r="I5" s="130">
        <v>145348831</v>
      </c>
      <c r="J5" s="131">
        <v>100</v>
      </c>
      <c r="K5" s="130">
        <v>0</v>
      </c>
      <c r="L5" s="129" t="s">
        <v>672</v>
      </c>
    </row>
    <row r="6" spans="1:12" x14ac:dyDescent="0.25">
      <c r="A6" s="129" t="s">
        <v>669</v>
      </c>
      <c r="B6" s="129" t="s">
        <v>29</v>
      </c>
      <c r="C6" s="129" t="s">
        <v>30</v>
      </c>
      <c r="D6" s="130">
        <v>146731781</v>
      </c>
      <c r="E6" s="130">
        <v>0</v>
      </c>
      <c r="F6" s="130">
        <v>-6409783</v>
      </c>
      <c r="G6" s="130">
        <v>140321998</v>
      </c>
      <c r="H6" s="130">
        <v>0</v>
      </c>
      <c r="I6" s="130">
        <v>140321998</v>
      </c>
      <c r="J6" s="131">
        <v>100</v>
      </c>
      <c r="K6" s="130">
        <v>0</v>
      </c>
      <c r="L6" s="129" t="s">
        <v>672</v>
      </c>
    </row>
    <row r="7" spans="1:12" x14ac:dyDescent="0.25">
      <c r="A7" s="129" t="s">
        <v>669</v>
      </c>
      <c r="B7" s="129" t="s">
        <v>31</v>
      </c>
      <c r="C7" s="129" t="s">
        <v>32</v>
      </c>
      <c r="D7" s="130">
        <v>3279171</v>
      </c>
      <c r="E7" s="130">
        <v>0</v>
      </c>
      <c r="F7" s="130">
        <v>-6</v>
      </c>
      <c r="G7" s="130">
        <v>3279165</v>
      </c>
      <c r="H7" s="130">
        <v>0</v>
      </c>
      <c r="I7" s="130">
        <v>3279165</v>
      </c>
      <c r="J7" s="131">
        <v>100</v>
      </c>
      <c r="K7" s="130">
        <v>0</v>
      </c>
      <c r="L7" s="129" t="s">
        <v>672</v>
      </c>
    </row>
    <row r="8" spans="1:12" x14ac:dyDescent="0.25">
      <c r="A8" s="129" t="s">
        <v>669</v>
      </c>
      <c r="B8" s="129" t="s">
        <v>33</v>
      </c>
      <c r="C8" s="129" t="s">
        <v>34</v>
      </c>
      <c r="D8" s="130">
        <v>3279170</v>
      </c>
      <c r="E8" s="130">
        <v>0</v>
      </c>
      <c r="F8" s="130">
        <v>-5</v>
      </c>
      <c r="G8" s="130">
        <v>3279165</v>
      </c>
      <c r="H8" s="130">
        <v>0</v>
      </c>
      <c r="I8" s="130">
        <v>3279165</v>
      </c>
      <c r="J8" s="131">
        <v>100</v>
      </c>
      <c r="K8" s="130">
        <v>0</v>
      </c>
      <c r="L8" s="129" t="s">
        <v>672</v>
      </c>
    </row>
    <row r="9" spans="1:12" x14ac:dyDescent="0.25">
      <c r="A9" s="129" t="s">
        <v>669</v>
      </c>
      <c r="B9" s="129" t="s">
        <v>35</v>
      </c>
      <c r="C9" s="129" t="s">
        <v>36</v>
      </c>
      <c r="D9" s="130">
        <v>2</v>
      </c>
      <c r="E9" s="130">
        <v>0</v>
      </c>
      <c r="F9" s="130">
        <v>-2</v>
      </c>
      <c r="G9" s="130">
        <v>0</v>
      </c>
      <c r="H9" s="130">
        <v>0</v>
      </c>
      <c r="I9" s="130">
        <v>0</v>
      </c>
      <c r="J9" s="131">
        <v>0</v>
      </c>
      <c r="K9" s="130">
        <v>0</v>
      </c>
      <c r="L9" s="129" t="s">
        <v>672</v>
      </c>
    </row>
    <row r="10" spans="1:12" x14ac:dyDescent="0.25">
      <c r="A10" s="129" t="s">
        <v>669</v>
      </c>
      <c r="B10" s="129" t="s">
        <v>45</v>
      </c>
      <c r="C10" s="129" t="s">
        <v>46</v>
      </c>
      <c r="D10" s="130">
        <v>2</v>
      </c>
      <c r="E10" s="130">
        <v>0</v>
      </c>
      <c r="F10" s="130">
        <v>-2</v>
      </c>
      <c r="G10" s="130">
        <v>0</v>
      </c>
      <c r="H10" s="130">
        <v>0</v>
      </c>
      <c r="I10" s="130">
        <v>0</v>
      </c>
      <c r="J10" s="131">
        <v>0</v>
      </c>
      <c r="K10" s="130">
        <v>0</v>
      </c>
      <c r="L10" s="129" t="s">
        <v>672</v>
      </c>
    </row>
    <row r="11" spans="1:12" x14ac:dyDescent="0.25">
      <c r="A11" s="129" t="s">
        <v>669</v>
      </c>
      <c r="B11" s="129" t="s">
        <v>47</v>
      </c>
      <c r="C11" s="129" t="s">
        <v>48</v>
      </c>
      <c r="D11" s="130">
        <v>1</v>
      </c>
      <c r="E11" s="130">
        <v>0</v>
      </c>
      <c r="F11" s="130">
        <v>-1</v>
      </c>
      <c r="G11" s="130">
        <v>0</v>
      </c>
      <c r="H11" s="130">
        <v>0</v>
      </c>
      <c r="I11" s="130">
        <v>0</v>
      </c>
      <c r="J11" s="131">
        <v>0</v>
      </c>
      <c r="K11" s="130">
        <v>0</v>
      </c>
      <c r="L11" s="129" t="s">
        <v>672</v>
      </c>
    </row>
    <row r="12" spans="1:12" x14ac:dyDescent="0.25">
      <c r="A12" s="129" t="s">
        <v>669</v>
      </c>
      <c r="B12" s="129" t="s">
        <v>51</v>
      </c>
      <c r="C12" s="129" t="s">
        <v>52</v>
      </c>
      <c r="D12" s="130">
        <v>1</v>
      </c>
      <c r="E12" s="130">
        <v>0</v>
      </c>
      <c r="F12" s="130">
        <v>-1</v>
      </c>
      <c r="G12" s="130">
        <v>0</v>
      </c>
      <c r="H12" s="130">
        <v>0</v>
      </c>
      <c r="I12" s="130">
        <v>0</v>
      </c>
      <c r="J12" s="131">
        <v>0</v>
      </c>
      <c r="K12" s="130">
        <v>0</v>
      </c>
      <c r="L12" s="129" t="s">
        <v>672</v>
      </c>
    </row>
    <row r="13" spans="1:12" x14ac:dyDescent="0.25">
      <c r="A13" s="129" t="s">
        <v>669</v>
      </c>
      <c r="B13" s="129" t="s">
        <v>53</v>
      </c>
      <c r="C13" s="129" t="s">
        <v>54</v>
      </c>
      <c r="D13" s="130">
        <v>3279165</v>
      </c>
      <c r="E13" s="130">
        <v>0</v>
      </c>
      <c r="F13" s="130">
        <v>0</v>
      </c>
      <c r="G13" s="130">
        <v>3279165</v>
      </c>
      <c r="H13" s="130">
        <v>0</v>
      </c>
      <c r="I13" s="130">
        <v>3279165</v>
      </c>
      <c r="J13" s="131">
        <v>100</v>
      </c>
      <c r="K13" s="130">
        <v>0</v>
      </c>
      <c r="L13" s="129" t="s">
        <v>672</v>
      </c>
    </row>
    <row r="14" spans="1:12" x14ac:dyDescent="0.25">
      <c r="A14" s="129" t="s">
        <v>669</v>
      </c>
      <c r="B14" s="129" t="s">
        <v>55</v>
      </c>
      <c r="C14" s="129" t="s">
        <v>56</v>
      </c>
      <c r="D14" s="130">
        <v>1</v>
      </c>
      <c r="E14" s="130">
        <v>0</v>
      </c>
      <c r="F14" s="130">
        <v>-1</v>
      </c>
      <c r="G14" s="130">
        <v>0</v>
      </c>
      <c r="H14" s="130">
        <v>0</v>
      </c>
      <c r="I14" s="130">
        <v>0</v>
      </c>
      <c r="J14" s="131">
        <v>0</v>
      </c>
      <c r="K14" s="130">
        <v>0</v>
      </c>
      <c r="L14" s="129" t="s">
        <v>672</v>
      </c>
    </row>
    <row r="15" spans="1:12" x14ac:dyDescent="0.25">
      <c r="A15" s="129" t="s">
        <v>669</v>
      </c>
      <c r="B15" s="129" t="s">
        <v>59</v>
      </c>
      <c r="C15" s="129" t="s">
        <v>60</v>
      </c>
      <c r="D15" s="130">
        <v>1</v>
      </c>
      <c r="E15" s="130">
        <v>0</v>
      </c>
      <c r="F15" s="130">
        <v>-1</v>
      </c>
      <c r="G15" s="130">
        <v>0</v>
      </c>
      <c r="H15" s="130">
        <v>0</v>
      </c>
      <c r="I15" s="130">
        <v>0</v>
      </c>
      <c r="J15" s="131">
        <v>0</v>
      </c>
      <c r="K15" s="130">
        <v>0</v>
      </c>
      <c r="L15" s="129" t="s">
        <v>672</v>
      </c>
    </row>
    <row r="16" spans="1:12" x14ac:dyDescent="0.25">
      <c r="A16" s="129" t="s">
        <v>669</v>
      </c>
      <c r="B16" s="129" t="s">
        <v>61</v>
      </c>
      <c r="C16" s="129" t="s">
        <v>62</v>
      </c>
      <c r="D16" s="130">
        <v>1</v>
      </c>
      <c r="E16" s="130">
        <v>0</v>
      </c>
      <c r="F16" s="130">
        <v>-1</v>
      </c>
      <c r="G16" s="130">
        <v>0</v>
      </c>
      <c r="H16" s="130">
        <v>0</v>
      </c>
      <c r="I16" s="130">
        <v>0</v>
      </c>
      <c r="J16" s="131">
        <v>0</v>
      </c>
      <c r="K16" s="130">
        <v>0</v>
      </c>
      <c r="L16" s="129" t="s">
        <v>672</v>
      </c>
    </row>
    <row r="17" spans="1:12" x14ac:dyDescent="0.25">
      <c r="A17" s="129" t="s">
        <v>669</v>
      </c>
      <c r="B17" s="129" t="s">
        <v>63</v>
      </c>
      <c r="C17" s="129" t="s">
        <v>64</v>
      </c>
      <c r="D17" s="130">
        <v>141944609</v>
      </c>
      <c r="E17" s="130">
        <v>0</v>
      </c>
      <c r="F17" s="130">
        <v>-6409777</v>
      </c>
      <c r="G17" s="130">
        <v>135534832</v>
      </c>
      <c r="H17" s="130">
        <v>0</v>
      </c>
      <c r="I17" s="130">
        <v>135534832</v>
      </c>
      <c r="J17" s="131">
        <v>100</v>
      </c>
      <c r="K17" s="130">
        <v>0</v>
      </c>
      <c r="L17" s="129" t="s">
        <v>672</v>
      </c>
    </row>
    <row r="18" spans="1:12" x14ac:dyDescent="0.25">
      <c r="A18" s="129" t="s">
        <v>669</v>
      </c>
      <c r="B18" s="129" t="s">
        <v>65</v>
      </c>
      <c r="C18" s="129" t="s">
        <v>66</v>
      </c>
      <c r="D18" s="130">
        <v>3066275</v>
      </c>
      <c r="E18" s="130">
        <v>0</v>
      </c>
      <c r="F18" s="130">
        <v>-3066275</v>
      </c>
      <c r="G18" s="130">
        <v>0</v>
      </c>
      <c r="H18" s="130">
        <v>0</v>
      </c>
      <c r="I18" s="130">
        <v>0</v>
      </c>
      <c r="J18" s="131">
        <v>0</v>
      </c>
      <c r="K18" s="130">
        <v>0</v>
      </c>
      <c r="L18" s="129" t="s">
        <v>672</v>
      </c>
    </row>
    <row r="19" spans="1:12" x14ac:dyDescent="0.25">
      <c r="A19" s="129" t="s">
        <v>669</v>
      </c>
      <c r="B19" s="129" t="s">
        <v>67</v>
      </c>
      <c r="C19" s="129" t="s">
        <v>68</v>
      </c>
      <c r="D19" s="130">
        <v>3066275</v>
      </c>
      <c r="E19" s="130">
        <v>0</v>
      </c>
      <c r="F19" s="130">
        <v>-3066275</v>
      </c>
      <c r="G19" s="130">
        <v>0</v>
      </c>
      <c r="H19" s="130">
        <v>0</v>
      </c>
      <c r="I19" s="130">
        <v>0</v>
      </c>
      <c r="J19" s="131">
        <v>0</v>
      </c>
      <c r="K19" s="130">
        <v>0</v>
      </c>
      <c r="L19" s="129" t="s">
        <v>672</v>
      </c>
    </row>
    <row r="20" spans="1:12" x14ac:dyDescent="0.25">
      <c r="A20" s="129" t="s">
        <v>669</v>
      </c>
      <c r="B20" s="129" t="s">
        <v>71</v>
      </c>
      <c r="C20" s="129" t="s">
        <v>72</v>
      </c>
      <c r="D20" s="130">
        <v>2030629</v>
      </c>
      <c r="E20" s="130">
        <v>0</v>
      </c>
      <c r="F20" s="130">
        <v>-2030629</v>
      </c>
      <c r="G20" s="130">
        <v>0</v>
      </c>
      <c r="H20" s="130">
        <v>0</v>
      </c>
      <c r="I20" s="130">
        <v>0</v>
      </c>
      <c r="J20" s="131">
        <v>0</v>
      </c>
      <c r="K20" s="130">
        <v>0</v>
      </c>
      <c r="L20" s="129" t="s">
        <v>672</v>
      </c>
    </row>
    <row r="21" spans="1:12" x14ac:dyDescent="0.25">
      <c r="A21" s="129" t="s">
        <v>669</v>
      </c>
      <c r="B21" s="129" t="s">
        <v>75</v>
      </c>
      <c r="C21" s="129" t="s">
        <v>76</v>
      </c>
      <c r="D21" s="130">
        <v>2030629</v>
      </c>
      <c r="E21" s="130">
        <v>0</v>
      </c>
      <c r="F21" s="130">
        <v>-2030629</v>
      </c>
      <c r="G21" s="130">
        <v>0</v>
      </c>
      <c r="H21" s="130">
        <v>0</v>
      </c>
      <c r="I21" s="130">
        <v>0</v>
      </c>
      <c r="J21" s="131">
        <v>0</v>
      </c>
      <c r="K21" s="130">
        <v>0</v>
      </c>
      <c r="L21" s="129" t="s">
        <v>672</v>
      </c>
    </row>
    <row r="22" spans="1:12" x14ac:dyDescent="0.25">
      <c r="A22" s="129" t="s">
        <v>669</v>
      </c>
      <c r="B22" s="129" t="s">
        <v>77</v>
      </c>
      <c r="C22" s="129" t="s">
        <v>78</v>
      </c>
      <c r="D22" s="130">
        <v>135534833</v>
      </c>
      <c r="E22" s="130">
        <v>0</v>
      </c>
      <c r="F22" s="130">
        <v>-1</v>
      </c>
      <c r="G22" s="130">
        <v>135534832</v>
      </c>
      <c r="H22" s="130">
        <v>0</v>
      </c>
      <c r="I22" s="130">
        <v>135534832</v>
      </c>
      <c r="J22" s="131">
        <v>100</v>
      </c>
      <c r="K22" s="130">
        <v>0</v>
      </c>
      <c r="L22" s="129" t="s">
        <v>672</v>
      </c>
    </row>
    <row r="23" spans="1:12" x14ac:dyDescent="0.25">
      <c r="A23" s="129" t="s">
        <v>669</v>
      </c>
      <c r="B23" s="129" t="s">
        <v>79</v>
      </c>
      <c r="C23" s="129" t="s">
        <v>80</v>
      </c>
      <c r="D23" s="130">
        <v>104345273</v>
      </c>
      <c r="E23" s="130">
        <v>0</v>
      </c>
      <c r="F23" s="130">
        <v>-1</v>
      </c>
      <c r="G23" s="130">
        <v>104345272</v>
      </c>
      <c r="H23" s="130">
        <v>0</v>
      </c>
      <c r="I23" s="130">
        <v>104345272</v>
      </c>
      <c r="J23" s="131">
        <v>100</v>
      </c>
      <c r="K23" s="130">
        <v>0</v>
      </c>
      <c r="L23" s="129" t="s">
        <v>672</v>
      </c>
    </row>
    <row r="24" spans="1:12" x14ac:dyDescent="0.25">
      <c r="A24" s="129" t="s">
        <v>669</v>
      </c>
      <c r="B24" s="129" t="s">
        <v>81</v>
      </c>
      <c r="C24" s="129" t="s">
        <v>82</v>
      </c>
      <c r="D24" s="130">
        <v>31189560</v>
      </c>
      <c r="E24" s="130">
        <v>0</v>
      </c>
      <c r="F24" s="130">
        <v>0</v>
      </c>
      <c r="G24" s="130">
        <v>31189560</v>
      </c>
      <c r="H24" s="130">
        <v>0</v>
      </c>
      <c r="I24" s="130">
        <v>31189560</v>
      </c>
      <c r="J24" s="131">
        <v>100</v>
      </c>
      <c r="K24" s="130">
        <v>0</v>
      </c>
      <c r="L24" s="129" t="s">
        <v>672</v>
      </c>
    </row>
    <row r="25" spans="1:12" x14ac:dyDescent="0.25">
      <c r="A25" s="129" t="s">
        <v>669</v>
      </c>
      <c r="B25" s="129" t="s">
        <v>83</v>
      </c>
      <c r="C25" s="129" t="s">
        <v>84</v>
      </c>
      <c r="D25" s="130">
        <v>551556</v>
      </c>
      <c r="E25" s="130">
        <v>0</v>
      </c>
      <c r="F25" s="130">
        <v>-551556</v>
      </c>
      <c r="G25" s="130">
        <v>0</v>
      </c>
      <c r="H25" s="130">
        <v>0</v>
      </c>
      <c r="I25" s="130">
        <v>0</v>
      </c>
      <c r="J25" s="131">
        <v>0</v>
      </c>
      <c r="K25" s="130">
        <v>0</v>
      </c>
      <c r="L25" s="129" t="s">
        <v>672</v>
      </c>
    </row>
    <row r="26" spans="1:12" x14ac:dyDescent="0.25">
      <c r="A26" s="129" t="s">
        <v>669</v>
      </c>
      <c r="B26" s="129" t="s">
        <v>85</v>
      </c>
      <c r="C26" s="129" t="s">
        <v>86</v>
      </c>
      <c r="D26" s="130">
        <v>551556</v>
      </c>
      <c r="E26" s="130">
        <v>0</v>
      </c>
      <c r="F26" s="130">
        <v>-551556</v>
      </c>
      <c r="G26" s="130">
        <v>0</v>
      </c>
      <c r="H26" s="130">
        <v>0</v>
      </c>
      <c r="I26" s="130">
        <v>0</v>
      </c>
      <c r="J26" s="131">
        <v>0</v>
      </c>
      <c r="K26" s="130">
        <v>0</v>
      </c>
      <c r="L26" s="129" t="s">
        <v>672</v>
      </c>
    </row>
    <row r="27" spans="1:12" x14ac:dyDescent="0.25">
      <c r="A27" s="129" t="s">
        <v>669</v>
      </c>
      <c r="B27" s="129" t="s">
        <v>87</v>
      </c>
      <c r="C27" s="129" t="s">
        <v>88</v>
      </c>
      <c r="D27" s="130">
        <v>71424</v>
      </c>
      <c r="E27" s="130">
        <v>0</v>
      </c>
      <c r="F27" s="130">
        <v>-71424</v>
      </c>
      <c r="G27" s="130">
        <v>0</v>
      </c>
      <c r="H27" s="130">
        <v>0</v>
      </c>
      <c r="I27" s="130">
        <v>0</v>
      </c>
      <c r="J27" s="131">
        <v>0</v>
      </c>
      <c r="K27" s="130">
        <v>0</v>
      </c>
      <c r="L27" s="129" t="s">
        <v>672</v>
      </c>
    </row>
    <row r="28" spans="1:12" x14ac:dyDescent="0.25">
      <c r="A28" s="129" t="s">
        <v>669</v>
      </c>
      <c r="B28" s="129" t="s">
        <v>89</v>
      </c>
      <c r="C28" s="129" t="s">
        <v>90</v>
      </c>
      <c r="D28" s="130">
        <v>71424</v>
      </c>
      <c r="E28" s="130">
        <v>0</v>
      </c>
      <c r="F28" s="130">
        <v>-71424</v>
      </c>
      <c r="G28" s="130">
        <v>0</v>
      </c>
      <c r="H28" s="130">
        <v>0</v>
      </c>
      <c r="I28" s="130">
        <v>0</v>
      </c>
      <c r="J28" s="131">
        <v>0</v>
      </c>
      <c r="K28" s="130">
        <v>0</v>
      </c>
      <c r="L28" s="129" t="s">
        <v>672</v>
      </c>
    </row>
    <row r="29" spans="1:12" x14ac:dyDescent="0.25">
      <c r="A29" s="129" t="s">
        <v>669</v>
      </c>
      <c r="B29" s="129" t="s">
        <v>91</v>
      </c>
      <c r="C29" s="129" t="s">
        <v>92</v>
      </c>
      <c r="D29" s="130">
        <v>414120</v>
      </c>
      <c r="E29" s="130">
        <v>0</v>
      </c>
      <c r="F29" s="130">
        <v>-414120</v>
      </c>
      <c r="G29" s="130">
        <v>0</v>
      </c>
      <c r="H29" s="130">
        <v>0</v>
      </c>
      <c r="I29" s="130">
        <v>0</v>
      </c>
      <c r="J29" s="131">
        <v>0</v>
      </c>
      <c r="K29" s="130">
        <v>0</v>
      </c>
      <c r="L29" s="129" t="s">
        <v>672</v>
      </c>
    </row>
    <row r="30" spans="1:12" x14ac:dyDescent="0.25">
      <c r="A30" s="129" t="s">
        <v>669</v>
      </c>
      <c r="B30" s="129" t="s">
        <v>93</v>
      </c>
      <c r="C30" s="129" t="s">
        <v>94</v>
      </c>
      <c r="D30" s="130">
        <v>275772</v>
      </c>
      <c r="E30" s="130">
        <v>0</v>
      </c>
      <c r="F30" s="130">
        <v>-275772</v>
      </c>
      <c r="G30" s="130">
        <v>0</v>
      </c>
      <c r="H30" s="130">
        <v>0</v>
      </c>
      <c r="I30" s="130">
        <v>0</v>
      </c>
      <c r="J30" s="131">
        <v>0</v>
      </c>
      <c r="K30" s="130">
        <v>0</v>
      </c>
      <c r="L30" s="129" t="s">
        <v>672</v>
      </c>
    </row>
    <row r="31" spans="1:12" x14ac:dyDescent="0.25">
      <c r="A31" s="129" t="s">
        <v>669</v>
      </c>
      <c r="B31" s="129" t="s">
        <v>95</v>
      </c>
      <c r="C31" s="129" t="s">
        <v>96</v>
      </c>
      <c r="D31" s="130">
        <v>1508001</v>
      </c>
      <c r="E31" s="130">
        <v>0</v>
      </c>
      <c r="F31" s="130">
        <v>0</v>
      </c>
      <c r="G31" s="130">
        <v>1508001</v>
      </c>
      <c r="H31" s="130">
        <v>0</v>
      </c>
      <c r="I31" s="130">
        <v>1508001</v>
      </c>
      <c r="J31" s="131">
        <v>100</v>
      </c>
      <c r="K31" s="130">
        <v>0</v>
      </c>
      <c r="L31" s="129" t="s">
        <v>672</v>
      </c>
    </row>
    <row r="32" spans="1:12" x14ac:dyDescent="0.25">
      <c r="A32" s="129" t="s">
        <v>669</v>
      </c>
      <c r="B32" s="129" t="s">
        <v>673</v>
      </c>
      <c r="C32" s="129" t="s">
        <v>674</v>
      </c>
      <c r="D32" s="130">
        <v>502667</v>
      </c>
      <c r="E32" s="130">
        <v>0</v>
      </c>
      <c r="F32" s="130">
        <v>0</v>
      </c>
      <c r="G32" s="130">
        <v>502667</v>
      </c>
      <c r="H32" s="130">
        <v>0</v>
      </c>
      <c r="I32" s="130">
        <v>502667</v>
      </c>
      <c r="J32" s="131">
        <v>100</v>
      </c>
      <c r="K32" s="130">
        <v>0</v>
      </c>
      <c r="L32" s="129" t="s">
        <v>672</v>
      </c>
    </row>
    <row r="33" spans="1:12" x14ac:dyDescent="0.25">
      <c r="A33" s="129" t="s">
        <v>669</v>
      </c>
      <c r="B33" s="129" t="s">
        <v>106</v>
      </c>
      <c r="C33" s="129" t="s">
        <v>107</v>
      </c>
      <c r="D33" s="130">
        <v>1005334</v>
      </c>
      <c r="E33" s="130">
        <v>0</v>
      </c>
      <c r="F33" s="130">
        <v>0</v>
      </c>
      <c r="G33" s="130">
        <v>1005334</v>
      </c>
      <c r="H33" s="130">
        <v>0</v>
      </c>
      <c r="I33" s="130">
        <v>1005334</v>
      </c>
      <c r="J33" s="131">
        <v>100</v>
      </c>
      <c r="K33" s="130">
        <v>0</v>
      </c>
      <c r="L33" s="129" t="s">
        <v>672</v>
      </c>
    </row>
    <row r="34" spans="1:12" x14ac:dyDescent="0.25">
      <c r="A34" s="129" t="s">
        <v>669</v>
      </c>
      <c r="B34" s="129" t="s">
        <v>108</v>
      </c>
      <c r="C34" s="129" t="s">
        <v>109</v>
      </c>
      <c r="D34" s="130">
        <v>5026933</v>
      </c>
      <c r="E34" s="130">
        <v>0</v>
      </c>
      <c r="F34" s="130">
        <v>-100</v>
      </c>
      <c r="G34" s="130">
        <v>5026833</v>
      </c>
      <c r="H34" s="130">
        <v>0</v>
      </c>
      <c r="I34" s="130">
        <v>5026833</v>
      </c>
      <c r="J34" s="131">
        <v>100</v>
      </c>
      <c r="K34" s="130">
        <v>0</v>
      </c>
      <c r="L34" s="129" t="s">
        <v>672</v>
      </c>
    </row>
    <row r="35" spans="1:12" x14ac:dyDescent="0.25">
      <c r="A35" s="129" t="s">
        <v>669</v>
      </c>
      <c r="B35" s="129" t="s">
        <v>110</v>
      </c>
      <c r="C35" s="129" t="s">
        <v>32</v>
      </c>
      <c r="D35" s="130">
        <v>295410</v>
      </c>
      <c r="E35" s="130">
        <v>0</v>
      </c>
      <c r="F35" s="130">
        <v>-55</v>
      </c>
      <c r="G35" s="130">
        <v>295355</v>
      </c>
      <c r="H35" s="130">
        <v>0</v>
      </c>
      <c r="I35" s="130">
        <v>295355</v>
      </c>
      <c r="J35" s="131">
        <v>100</v>
      </c>
      <c r="K35" s="130">
        <v>0</v>
      </c>
      <c r="L35" s="129" t="s">
        <v>672</v>
      </c>
    </row>
    <row r="36" spans="1:12" x14ac:dyDescent="0.25">
      <c r="A36" s="129" t="s">
        <v>669</v>
      </c>
      <c r="B36" s="129" t="s">
        <v>111</v>
      </c>
      <c r="C36" s="129" t="s">
        <v>34</v>
      </c>
      <c r="D36" s="130">
        <v>295400</v>
      </c>
      <c r="E36" s="130">
        <v>0</v>
      </c>
      <c r="F36" s="130">
        <v>-45</v>
      </c>
      <c r="G36" s="130">
        <v>295355</v>
      </c>
      <c r="H36" s="130">
        <v>0</v>
      </c>
      <c r="I36" s="130">
        <v>295355</v>
      </c>
      <c r="J36" s="131">
        <v>100</v>
      </c>
      <c r="K36" s="130">
        <v>0</v>
      </c>
      <c r="L36" s="129" t="s">
        <v>672</v>
      </c>
    </row>
    <row r="37" spans="1:12" x14ac:dyDescent="0.25">
      <c r="A37" s="129" t="s">
        <v>669</v>
      </c>
      <c r="B37" s="129" t="s">
        <v>112</v>
      </c>
      <c r="C37" s="129" t="s">
        <v>36</v>
      </c>
      <c r="D37" s="130">
        <v>295400</v>
      </c>
      <c r="E37" s="130">
        <v>0</v>
      </c>
      <c r="F37" s="130">
        <v>-45</v>
      </c>
      <c r="G37" s="130">
        <v>295355</v>
      </c>
      <c r="H37" s="130">
        <v>0</v>
      </c>
      <c r="I37" s="130">
        <v>295355</v>
      </c>
      <c r="J37" s="131">
        <v>100</v>
      </c>
      <c r="K37" s="130">
        <v>0</v>
      </c>
      <c r="L37" s="129" t="s">
        <v>672</v>
      </c>
    </row>
    <row r="38" spans="1:12" x14ac:dyDescent="0.25">
      <c r="A38" s="129" t="s">
        <v>669</v>
      </c>
      <c r="B38" s="129" t="s">
        <v>117</v>
      </c>
      <c r="C38" s="129" t="s">
        <v>56</v>
      </c>
      <c r="D38" s="130">
        <v>10</v>
      </c>
      <c r="E38" s="130">
        <v>0</v>
      </c>
      <c r="F38" s="130">
        <v>-10</v>
      </c>
      <c r="G38" s="130">
        <v>0</v>
      </c>
      <c r="H38" s="130">
        <v>0</v>
      </c>
      <c r="I38" s="130">
        <v>0</v>
      </c>
      <c r="J38" s="131">
        <v>0</v>
      </c>
      <c r="K38" s="130">
        <v>0</v>
      </c>
      <c r="L38" s="129" t="s">
        <v>672</v>
      </c>
    </row>
    <row r="39" spans="1:12" x14ac:dyDescent="0.25">
      <c r="A39" s="129" t="s">
        <v>669</v>
      </c>
      <c r="B39" s="129" t="s">
        <v>118</v>
      </c>
      <c r="C39" s="129" t="s">
        <v>58</v>
      </c>
      <c r="D39" s="130">
        <v>10</v>
      </c>
      <c r="E39" s="130">
        <v>0</v>
      </c>
      <c r="F39" s="130">
        <v>-10</v>
      </c>
      <c r="G39" s="130">
        <v>0</v>
      </c>
      <c r="H39" s="130">
        <v>0</v>
      </c>
      <c r="I39" s="130">
        <v>0</v>
      </c>
      <c r="J39" s="131">
        <v>0</v>
      </c>
      <c r="K39" s="130">
        <v>0</v>
      </c>
      <c r="L39" s="129" t="s">
        <v>672</v>
      </c>
    </row>
    <row r="40" spans="1:12" x14ac:dyDescent="0.25">
      <c r="A40" s="129" t="s">
        <v>669</v>
      </c>
      <c r="B40" s="129" t="s">
        <v>121</v>
      </c>
      <c r="C40" s="129" t="s">
        <v>64</v>
      </c>
      <c r="D40" s="130">
        <v>4731523</v>
      </c>
      <c r="E40" s="130">
        <v>0</v>
      </c>
      <c r="F40" s="130">
        <v>-45</v>
      </c>
      <c r="G40" s="130">
        <v>4731478</v>
      </c>
      <c r="H40" s="130">
        <v>0</v>
      </c>
      <c r="I40" s="130">
        <v>4731478</v>
      </c>
      <c r="J40" s="131">
        <v>100</v>
      </c>
      <c r="K40" s="130">
        <v>0</v>
      </c>
      <c r="L40" s="129" t="s">
        <v>672</v>
      </c>
    </row>
    <row r="41" spans="1:12" x14ac:dyDescent="0.25">
      <c r="A41" s="129" t="s">
        <v>669</v>
      </c>
      <c r="B41" s="129" t="s">
        <v>122</v>
      </c>
      <c r="C41" s="129" t="s">
        <v>66</v>
      </c>
      <c r="D41" s="130">
        <v>45</v>
      </c>
      <c r="E41" s="130">
        <v>0</v>
      </c>
      <c r="F41" s="130">
        <v>-45</v>
      </c>
      <c r="G41" s="130">
        <v>0</v>
      </c>
      <c r="H41" s="130">
        <v>0</v>
      </c>
      <c r="I41" s="130">
        <v>0</v>
      </c>
      <c r="J41" s="131">
        <v>0</v>
      </c>
      <c r="K41" s="130">
        <v>0</v>
      </c>
      <c r="L41" s="129" t="s">
        <v>672</v>
      </c>
    </row>
    <row r="42" spans="1:12" x14ac:dyDescent="0.25">
      <c r="A42" s="129" t="s">
        <v>669</v>
      </c>
      <c r="B42" s="129" t="s">
        <v>123</v>
      </c>
      <c r="C42" s="129" t="s">
        <v>68</v>
      </c>
      <c r="D42" s="130">
        <v>45</v>
      </c>
      <c r="E42" s="130">
        <v>0</v>
      </c>
      <c r="F42" s="130">
        <v>-45</v>
      </c>
      <c r="G42" s="130">
        <v>0</v>
      </c>
      <c r="H42" s="130">
        <v>0</v>
      </c>
      <c r="I42" s="130">
        <v>0</v>
      </c>
      <c r="J42" s="131">
        <v>0</v>
      </c>
      <c r="K42" s="130">
        <v>0</v>
      </c>
      <c r="L42" s="129" t="s">
        <v>672</v>
      </c>
    </row>
    <row r="43" spans="1:12" x14ac:dyDescent="0.25">
      <c r="A43" s="129" t="s">
        <v>669</v>
      </c>
      <c r="B43" s="129" t="s">
        <v>126</v>
      </c>
      <c r="C43" s="129" t="s">
        <v>78</v>
      </c>
      <c r="D43" s="130">
        <v>4731478</v>
      </c>
      <c r="E43" s="130">
        <v>0</v>
      </c>
      <c r="F43" s="130">
        <v>0</v>
      </c>
      <c r="G43" s="130">
        <v>4731478</v>
      </c>
      <c r="H43" s="130">
        <v>0</v>
      </c>
      <c r="I43" s="130">
        <v>4731478</v>
      </c>
      <c r="J43" s="131">
        <v>100</v>
      </c>
      <c r="K43" s="130">
        <v>0</v>
      </c>
      <c r="L43" s="129" t="s">
        <v>672</v>
      </c>
    </row>
    <row r="44" spans="1:12" x14ac:dyDescent="0.25">
      <c r="A44" s="129" t="s">
        <v>669</v>
      </c>
      <c r="B44" s="129" t="s">
        <v>127</v>
      </c>
      <c r="C44" s="129" t="s">
        <v>80</v>
      </c>
      <c r="D44" s="130">
        <v>4731478</v>
      </c>
      <c r="E44" s="130">
        <v>0</v>
      </c>
      <c r="F44" s="130">
        <v>0</v>
      </c>
      <c r="G44" s="130">
        <v>4731478</v>
      </c>
      <c r="H44" s="130">
        <v>0</v>
      </c>
      <c r="I44" s="130">
        <v>4731478</v>
      </c>
      <c r="J44" s="131">
        <v>100</v>
      </c>
      <c r="K44" s="130">
        <v>0</v>
      </c>
      <c r="L44" s="129" t="s">
        <v>672</v>
      </c>
    </row>
    <row r="45" spans="1:12" x14ac:dyDescent="0.25">
      <c r="A45" s="129" t="s">
        <v>669</v>
      </c>
      <c r="B45" s="129" t="s">
        <v>139</v>
      </c>
      <c r="C45" s="129" t="s">
        <v>140</v>
      </c>
      <c r="D45" s="130">
        <v>1540878598</v>
      </c>
      <c r="E45" s="130">
        <v>0</v>
      </c>
      <c r="F45" s="130">
        <v>-63987368</v>
      </c>
      <c r="G45" s="130">
        <v>1476891230</v>
      </c>
      <c r="H45" s="130">
        <v>345100</v>
      </c>
      <c r="I45" s="130">
        <v>1129322167</v>
      </c>
      <c r="J45" s="131">
        <v>76.47</v>
      </c>
      <c r="K45" s="130">
        <v>347569063</v>
      </c>
      <c r="L45" s="129" t="s">
        <v>672</v>
      </c>
    </row>
    <row r="46" spans="1:12" x14ac:dyDescent="0.25">
      <c r="A46" s="129" t="s">
        <v>669</v>
      </c>
      <c r="B46" s="129" t="s">
        <v>141</v>
      </c>
      <c r="C46" s="129" t="s">
        <v>142</v>
      </c>
      <c r="D46" s="130">
        <v>1540878598</v>
      </c>
      <c r="E46" s="130">
        <v>0</v>
      </c>
      <c r="F46" s="130">
        <v>-63987368</v>
      </c>
      <c r="G46" s="130">
        <v>1476891230</v>
      </c>
      <c r="H46" s="130">
        <v>345100</v>
      </c>
      <c r="I46" s="130">
        <v>1129322167</v>
      </c>
      <c r="J46" s="131">
        <v>76.47</v>
      </c>
      <c r="K46" s="130">
        <v>347569063</v>
      </c>
      <c r="L46" s="129" t="s">
        <v>672</v>
      </c>
    </row>
    <row r="47" spans="1:12" x14ac:dyDescent="0.25">
      <c r="A47" s="129" t="s">
        <v>669</v>
      </c>
      <c r="B47" s="129" t="s">
        <v>143</v>
      </c>
      <c r="C47" s="129" t="s">
        <v>144</v>
      </c>
      <c r="D47" s="130">
        <v>82052467</v>
      </c>
      <c r="E47" s="130">
        <v>0</v>
      </c>
      <c r="F47" s="130">
        <v>0</v>
      </c>
      <c r="G47" s="130">
        <v>82052467</v>
      </c>
      <c r="H47" s="130">
        <v>0</v>
      </c>
      <c r="I47" s="130">
        <v>68084247</v>
      </c>
      <c r="J47" s="131">
        <v>82.98</v>
      </c>
      <c r="K47" s="130">
        <v>13968220</v>
      </c>
      <c r="L47" s="129" t="s">
        <v>672</v>
      </c>
    </row>
    <row r="48" spans="1:12" x14ac:dyDescent="0.25">
      <c r="A48" s="129" t="s">
        <v>669</v>
      </c>
      <c r="B48" s="129" t="s">
        <v>145</v>
      </c>
      <c r="C48" s="129" t="s">
        <v>146</v>
      </c>
      <c r="D48" s="130">
        <v>14840864</v>
      </c>
      <c r="E48" s="130">
        <v>0</v>
      </c>
      <c r="F48" s="130">
        <v>0</v>
      </c>
      <c r="G48" s="130">
        <v>14840864</v>
      </c>
      <c r="H48" s="130">
        <v>0</v>
      </c>
      <c r="I48" s="130">
        <v>8893854</v>
      </c>
      <c r="J48" s="131">
        <v>59.93</v>
      </c>
      <c r="K48" s="130">
        <v>5947010</v>
      </c>
      <c r="L48" s="129" t="s">
        <v>672</v>
      </c>
    </row>
    <row r="49" spans="1:12" x14ac:dyDescent="0.25">
      <c r="A49" s="129" t="s">
        <v>669</v>
      </c>
      <c r="B49" s="129" t="s">
        <v>161</v>
      </c>
      <c r="C49" s="129" t="s">
        <v>162</v>
      </c>
      <c r="D49" s="130">
        <v>9296000</v>
      </c>
      <c r="E49" s="130">
        <v>0</v>
      </c>
      <c r="F49" s="130">
        <v>0</v>
      </c>
      <c r="G49" s="130">
        <v>9296000</v>
      </c>
      <c r="H49" s="130">
        <v>0</v>
      </c>
      <c r="I49" s="130">
        <v>5331000</v>
      </c>
      <c r="J49" s="131">
        <v>57.35</v>
      </c>
      <c r="K49" s="130">
        <v>3965000</v>
      </c>
      <c r="L49" s="129" t="s">
        <v>672</v>
      </c>
    </row>
    <row r="50" spans="1:12" x14ac:dyDescent="0.25">
      <c r="A50" s="129" t="s">
        <v>669</v>
      </c>
      <c r="B50" s="129" t="s">
        <v>163</v>
      </c>
      <c r="C50" s="129" t="s">
        <v>164</v>
      </c>
      <c r="D50" s="130">
        <v>3965000</v>
      </c>
      <c r="E50" s="130">
        <v>0</v>
      </c>
      <c r="F50" s="130">
        <v>0</v>
      </c>
      <c r="G50" s="130">
        <v>3965000</v>
      </c>
      <c r="H50" s="130">
        <v>0</v>
      </c>
      <c r="I50" s="130">
        <v>0</v>
      </c>
      <c r="J50" s="131">
        <v>0</v>
      </c>
      <c r="K50" s="130">
        <v>3965000</v>
      </c>
      <c r="L50" s="129" t="s">
        <v>672</v>
      </c>
    </row>
    <row r="51" spans="1:12" x14ac:dyDescent="0.25">
      <c r="A51" s="129" t="s">
        <v>669</v>
      </c>
      <c r="B51" s="129" t="s">
        <v>675</v>
      </c>
      <c r="C51" s="129" t="s">
        <v>676</v>
      </c>
      <c r="D51" s="130">
        <v>4845000</v>
      </c>
      <c r="E51" s="130">
        <v>0</v>
      </c>
      <c r="F51" s="130">
        <v>0</v>
      </c>
      <c r="G51" s="130">
        <v>4845000</v>
      </c>
      <c r="H51" s="130">
        <v>0</v>
      </c>
      <c r="I51" s="130">
        <v>4845000</v>
      </c>
      <c r="J51" s="131">
        <v>100</v>
      </c>
      <c r="K51" s="130">
        <v>0</v>
      </c>
      <c r="L51" s="129" t="s">
        <v>672</v>
      </c>
    </row>
    <row r="52" spans="1:12" x14ac:dyDescent="0.25">
      <c r="A52" s="129" t="s">
        <v>669</v>
      </c>
      <c r="B52" s="129" t="s">
        <v>167</v>
      </c>
      <c r="C52" s="129" t="s">
        <v>168</v>
      </c>
      <c r="D52" s="130">
        <v>486000</v>
      </c>
      <c r="E52" s="130">
        <v>0</v>
      </c>
      <c r="F52" s="130">
        <v>0</v>
      </c>
      <c r="G52" s="130">
        <v>486000</v>
      </c>
      <c r="H52" s="130">
        <v>0</v>
      </c>
      <c r="I52" s="130">
        <v>486000</v>
      </c>
      <c r="J52" s="131">
        <v>100</v>
      </c>
      <c r="K52" s="130">
        <v>0</v>
      </c>
      <c r="L52" s="129" t="s">
        <v>672</v>
      </c>
    </row>
    <row r="53" spans="1:12" x14ac:dyDescent="0.25">
      <c r="A53" s="129" t="s">
        <v>669</v>
      </c>
      <c r="B53" s="129" t="s">
        <v>169</v>
      </c>
      <c r="C53" s="129" t="s">
        <v>170</v>
      </c>
      <c r="D53" s="130">
        <v>5544864</v>
      </c>
      <c r="E53" s="130">
        <v>0</v>
      </c>
      <c r="F53" s="130">
        <v>0</v>
      </c>
      <c r="G53" s="130">
        <v>5544864</v>
      </c>
      <c r="H53" s="130">
        <v>0</v>
      </c>
      <c r="I53" s="130">
        <v>3562854</v>
      </c>
      <c r="J53" s="131">
        <v>64.260000000000005</v>
      </c>
      <c r="K53" s="130">
        <v>1982010</v>
      </c>
      <c r="L53" s="129" t="s">
        <v>672</v>
      </c>
    </row>
    <row r="54" spans="1:12" x14ac:dyDescent="0.25">
      <c r="A54" s="129" t="s">
        <v>669</v>
      </c>
      <c r="B54" s="129" t="s">
        <v>171</v>
      </c>
      <c r="C54" s="129" t="s">
        <v>172</v>
      </c>
      <c r="D54" s="130">
        <v>1615000</v>
      </c>
      <c r="E54" s="130">
        <v>0</v>
      </c>
      <c r="F54" s="130">
        <v>0</v>
      </c>
      <c r="G54" s="130">
        <v>1615000</v>
      </c>
      <c r="H54" s="130">
        <v>0</v>
      </c>
      <c r="I54" s="130">
        <v>0</v>
      </c>
      <c r="J54" s="131">
        <v>0</v>
      </c>
      <c r="K54" s="130">
        <v>1615000</v>
      </c>
      <c r="L54" s="129" t="s">
        <v>672</v>
      </c>
    </row>
    <row r="55" spans="1:12" x14ac:dyDescent="0.25">
      <c r="A55" s="129" t="s">
        <v>669</v>
      </c>
      <c r="B55" s="129" t="s">
        <v>173</v>
      </c>
      <c r="C55" s="129" t="s">
        <v>174</v>
      </c>
      <c r="D55" s="130">
        <v>1469000</v>
      </c>
      <c r="E55" s="130">
        <v>0</v>
      </c>
      <c r="F55" s="130">
        <v>0</v>
      </c>
      <c r="G55" s="130">
        <v>1469000</v>
      </c>
      <c r="H55" s="130">
        <v>0</v>
      </c>
      <c r="I55" s="130">
        <v>1101990</v>
      </c>
      <c r="J55" s="131">
        <v>75.02</v>
      </c>
      <c r="K55" s="130">
        <v>367010</v>
      </c>
      <c r="L55" s="129" t="s">
        <v>672</v>
      </c>
    </row>
    <row r="56" spans="1:12" x14ac:dyDescent="0.25">
      <c r="A56" s="129" t="s">
        <v>669</v>
      </c>
      <c r="B56" s="129" t="s">
        <v>677</v>
      </c>
      <c r="C56" s="129" t="s">
        <v>678</v>
      </c>
      <c r="D56" s="130">
        <v>2460864</v>
      </c>
      <c r="E56" s="130">
        <v>0</v>
      </c>
      <c r="F56" s="130">
        <v>0</v>
      </c>
      <c r="G56" s="130">
        <v>2460864</v>
      </c>
      <c r="H56" s="130">
        <v>0</v>
      </c>
      <c r="I56" s="130">
        <v>2460864</v>
      </c>
      <c r="J56" s="131">
        <v>100</v>
      </c>
      <c r="K56" s="130">
        <v>0</v>
      </c>
      <c r="L56" s="129" t="s">
        <v>672</v>
      </c>
    </row>
    <row r="57" spans="1:12" x14ac:dyDescent="0.25">
      <c r="A57" s="129" t="s">
        <v>669</v>
      </c>
      <c r="B57" s="129" t="s">
        <v>175</v>
      </c>
      <c r="C57" s="129" t="s">
        <v>176</v>
      </c>
      <c r="D57" s="130">
        <v>67211590</v>
      </c>
      <c r="E57" s="130">
        <v>0</v>
      </c>
      <c r="F57" s="130">
        <v>0</v>
      </c>
      <c r="G57" s="130">
        <v>67211590</v>
      </c>
      <c r="H57" s="130">
        <v>0</v>
      </c>
      <c r="I57" s="130">
        <v>59190393</v>
      </c>
      <c r="J57" s="131">
        <v>88.07</v>
      </c>
      <c r="K57" s="130">
        <v>8021197</v>
      </c>
      <c r="L57" s="129" t="s">
        <v>672</v>
      </c>
    </row>
    <row r="58" spans="1:12" x14ac:dyDescent="0.25">
      <c r="A58" s="129" t="s">
        <v>669</v>
      </c>
      <c r="B58" s="129" t="s">
        <v>187</v>
      </c>
      <c r="C58" s="129" t="s">
        <v>188</v>
      </c>
      <c r="D58" s="130">
        <v>24320486</v>
      </c>
      <c r="E58" s="130">
        <v>0</v>
      </c>
      <c r="F58" s="130">
        <v>0</v>
      </c>
      <c r="G58" s="130">
        <v>24320486</v>
      </c>
      <c r="H58" s="130">
        <v>0</v>
      </c>
      <c r="I58" s="130">
        <v>23120597</v>
      </c>
      <c r="J58" s="131">
        <v>95.07</v>
      </c>
      <c r="K58" s="130">
        <v>1199889</v>
      </c>
      <c r="L58" s="129" t="s">
        <v>672</v>
      </c>
    </row>
    <row r="59" spans="1:12" x14ac:dyDescent="0.25">
      <c r="A59" s="129" t="s">
        <v>669</v>
      </c>
      <c r="B59" s="129" t="s">
        <v>189</v>
      </c>
      <c r="C59" s="129" t="s">
        <v>190</v>
      </c>
      <c r="D59" s="130">
        <v>14926170</v>
      </c>
      <c r="E59" s="130">
        <v>0</v>
      </c>
      <c r="F59" s="130">
        <v>0</v>
      </c>
      <c r="G59" s="130">
        <v>14926170</v>
      </c>
      <c r="H59" s="130">
        <v>0</v>
      </c>
      <c r="I59" s="130">
        <v>14926170</v>
      </c>
      <c r="J59" s="131">
        <v>100</v>
      </c>
      <c r="K59" s="130">
        <v>0</v>
      </c>
      <c r="L59" s="129" t="s">
        <v>672</v>
      </c>
    </row>
    <row r="60" spans="1:12" x14ac:dyDescent="0.25">
      <c r="A60" s="129" t="s">
        <v>669</v>
      </c>
      <c r="B60" s="129" t="s">
        <v>191</v>
      </c>
      <c r="C60" s="129" t="s">
        <v>192</v>
      </c>
      <c r="D60" s="130">
        <v>6447534</v>
      </c>
      <c r="E60" s="130">
        <v>0</v>
      </c>
      <c r="F60" s="130">
        <v>0</v>
      </c>
      <c r="G60" s="130">
        <v>6447534</v>
      </c>
      <c r="H60" s="130">
        <v>0</v>
      </c>
      <c r="I60" s="130">
        <v>6447533</v>
      </c>
      <c r="J60" s="131">
        <v>100</v>
      </c>
      <c r="K60" s="130">
        <v>1</v>
      </c>
      <c r="L60" s="129" t="s">
        <v>672</v>
      </c>
    </row>
    <row r="61" spans="1:12" x14ac:dyDescent="0.25">
      <c r="A61" s="129" t="s">
        <v>669</v>
      </c>
      <c r="B61" s="129" t="s">
        <v>193</v>
      </c>
      <c r="C61" s="129" t="s">
        <v>194</v>
      </c>
      <c r="D61" s="130">
        <v>2946782</v>
      </c>
      <c r="E61" s="130">
        <v>0</v>
      </c>
      <c r="F61" s="130">
        <v>0</v>
      </c>
      <c r="G61" s="130">
        <v>2946782</v>
      </c>
      <c r="H61" s="130">
        <v>0</v>
      </c>
      <c r="I61" s="130">
        <v>1746894</v>
      </c>
      <c r="J61" s="131">
        <v>59.28</v>
      </c>
      <c r="K61" s="130">
        <v>1199888</v>
      </c>
      <c r="L61" s="129" t="s">
        <v>672</v>
      </c>
    </row>
    <row r="62" spans="1:12" x14ac:dyDescent="0.25">
      <c r="A62" s="129" t="s">
        <v>669</v>
      </c>
      <c r="B62" s="129" t="s">
        <v>195</v>
      </c>
      <c r="C62" s="129" t="s">
        <v>196</v>
      </c>
      <c r="D62" s="130">
        <v>249312</v>
      </c>
      <c r="E62" s="130">
        <v>0</v>
      </c>
      <c r="F62" s="130">
        <v>0</v>
      </c>
      <c r="G62" s="130">
        <v>249312</v>
      </c>
      <c r="H62" s="130">
        <v>0</v>
      </c>
      <c r="I62" s="130">
        <v>249312</v>
      </c>
      <c r="J62" s="131">
        <v>100</v>
      </c>
      <c r="K62" s="130">
        <v>0</v>
      </c>
      <c r="L62" s="129" t="s">
        <v>672</v>
      </c>
    </row>
    <row r="63" spans="1:12" x14ac:dyDescent="0.25">
      <c r="A63" s="129" t="s">
        <v>669</v>
      </c>
      <c r="B63" s="129" t="s">
        <v>197</v>
      </c>
      <c r="C63" s="129" t="s">
        <v>198</v>
      </c>
      <c r="D63" s="130">
        <v>249312</v>
      </c>
      <c r="E63" s="130">
        <v>0</v>
      </c>
      <c r="F63" s="130">
        <v>0</v>
      </c>
      <c r="G63" s="130">
        <v>249312</v>
      </c>
      <c r="H63" s="130">
        <v>0</v>
      </c>
      <c r="I63" s="130">
        <v>249312</v>
      </c>
      <c r="J63" s="131">
        <v>100</v>
      </c>
      <c r="K63" s="130">
        <v>0</v>
      </c>
      <c r="L63" s="129" t="s">
        <v>672</v>
      </c>
    </row>
    <row r="64" spans="1:12" x14ac:dyDescent="0.25">
      <c r="A64" s="129" t="s">
        <v>669</v>
      </c>
      <c r="B64" s="129" t="s">
        <v>205</v>
      </c>
      <c r="C64" s="129" t="s">
        <v>206</v>
      </c>
      <c r="D64" s="130">
        <v>15771664</v>
      </c>
      <c r="E64" s="130">
        <v>0</v>
      </c>
      <c r="F64" s="130">
        <v>0</v>
      </c>
      <c r="G64" s="130">
        <v>15771664</v>
      </c>
      <c r="H64" s="130">
        <v>0</v>
      </c>
      <c r="I64" s="130">
        <v>11332484</v>
      </c>
      <c r="J64" s="131">
        <v>71.849999999999994</v>
      </c>
      <c r="K64" s="130">
        <v>4439180</v>
      </c>
      <c r="L64" s="129" t="s">
        <v>672</v>
      </c>
    </row>
    <row r="65" spans="1:12" x14ac:dyDescent="0.25">
      <c r="A65" s="129" t="s">
        <v>669</v>
      </c>
      <c r="B65" s="129" t="s">
        <v>207</v>
      </c>
      <c r="C65" s="129" t="s">
        <v>208</v>
      </c>
      <c r="D65" s="130">
        <v>9930000</v>
      </c>
      <c r="E65" s="130">
        <v>0</v>
      </c>
      <c r="F65" s="130">
        <v>0</v>
      </c>
      <c r="G65" s="130">
        <v>9930000</v>
      </c>
      <c r="H65" s="130">
        <v>0</v>
      </c>
      <c r="I65" s="130">
        <v>8035820</v>
      </c>
      <c r="J65" s="131">
        <v>80.92</v>
      </c>
      <c r="K65" s="130">
        <v>1894180</v>
      </c>
      <c r="L65" s="129" t="s">
        <v>672</v>
      </c>
    </row>
    <row r="66" spans="1:12" x14ac:dyDescent="0.25">
      <c r="A66" s="129" t="s">
        <v>669</v>
      </c>
      <c r="B66" s="129" t="s">
        <v>209</v>
      </c>
      <c r="C66" s="129" t="s">
        <v>210</v>
      </c>
      <c r="D66" s="130">
        <v>2545000</v>
      </c>
      <c r="E66" s="130">
        <v>0</v>
      </c>
      <c r="F66" s="130">
        <v>0</v>
      </c>
      <c r="G66" s="130">
        <v>2545000</v>
      </c>
      <c r="H66" s="130">
        <v>0</v>
      </c>
      <c r="I66" s="130">
        <v>0</v>
      </c>
      <c r="J66" s="131">
        <v>0</v>
      </c>
      <c r="K66" s="130">
        <v>2545000</v>
      </c>
      <c r="L66" s="129" t="s">
        <v>672</v>
      </c>
    </row>
    <row r="67" spans="1:12" x14ac:dyDescent="0.25">
      <c r="A67" s="129" t="s">
        <v>669</v>
      </c>
      <c r="B67" s="129" t="s">
        <v>679</v>
      </c>
      <c r="C67" s="129" t="s">
        <v>680</v>
      </c>
      <c r="D67" s="130">
        <v>1967000</v>
      </c>
      <c r="E67" s="130">
        <v>0</v>
      </c>
      <c r="F67" s="130">
        <v>0</v>
      </c>
      <c r="G67" s="130">
        <v>1967000</v>
      </c>
      <c r="H67" s="130">
        <v>0</v>
      </c>
      <c r="I67" s="130">
        <v>1967000</v>
      </c>
      <c r="J67" s="131">
        <v>100</v>
      </c>
      <c r="K67" s="130">
        <v>0</v>
      </c>
      <c r="L67" s="129" t="s">
        <v>672</v>
      </c>
    </row>
    <row r="68" spans="1:12" x14ac:dyDescent="0.25">
      <c r="A68" s="129" t="s">
        <v>669</v>
      </c>
      <c r="B68" s="129" t="s">
        <v>221</v>
      </c>
      <c r="C68" s="129" t="s">
        <v>222</v>
      </c>
      <c r="D68" s="130">
        <v>1329664</v>
      </c>
      <c r="E68" s="130">
        <v>0</v>
      </c>
      <c r="F68" s="130">
        <v>0</v>
      </c>
      <c r="G68" s="130">
        <v>1329664</v>
      </c>
      <c r="H68" s="130">
        <v>0</v>
      </c>
      <c r="I68" s="130">
        <v>1329664</v>
      </c>
      <c r="J68" s="131">
        <v>100</v>
      </c>
      <c r="K68" s="130">
        <v>0</v>
      </c>
      <c r="L68" s="129" t="s">
        <v>672</v>
      </c>
    </row>
    <row r="69" spans="1:12" x14ac:dyDescent="0.25">
      <c r="A69" s="129" t="s">
        <v>669</v>
      </c>
      <c r="B69" s="129" t="s">
        <v>227</v>
      </c>
      <c r="C69" s="129" t="s">
        <v>228</v>
      </c>
      <c r="D69" s="130">
        <v>26870128</v>
      </c>
      <c r="E69" s="130">
        <v>0</v>
      </c>
      <c r="F69" s="130">
        <v>0</v>
      </c>
      <c r="G69" s="130">
        <v>26870128</v>
      </c>
      <c r="H69" s="130">
        <v>0</v>
      </c>
      <c r="I69" s="130">
        <v>24488000</v>
      </c>
      <c r="J69" s="131">
        <v>91.13</v>
      </c>
      <c r="K69" s="130">
        <v>2382128</v>
      </c>
      <c r="L69" s="129" t="s">
        <v>672</v>
      </c>
    </row>
    <row r="70" spans="1:12" x14ac:dyDescent="0.25">
      <c r="A70" s="129" t="s">
        <v>669</v>
      </c>
      <c r="B70" s="129" t="s">
        <v>681</v>
      </c>
      <c r="C70" s="129" t="s">
        <v>682</v>
      </c>
      <c r="D70" s="130">
        <v>80000</v>
      </c>
      <c r="E70" s="130">
        <v>0</v>
      </c>
      <c r="F70" s="130">
        <v>0</v>
      </c>
      <c r="G70" s="130">
        <v>80000</v>
      </c>
      <c r="H70" s="130">
        <v>0</v>
      </c>
      <c r="I70" s="130">
        <v>0</v>
      </c>
      <c r="J70" s="131">
        <v>0</v>
      </c>
      <c r="K70" s="130">
        <v>80000</v>
      </c>
      <c r="L70" s="129" t="s">
        <v>672</v>
      </c>
    </row>
    <row r="71" spans="1:12" x14ac:dyDescent="0.25">
      <c r="A71" s="129" t="s">
        <v>669</v>
      </c>
      <c r="B71" s="129" t="s">
        <v>237</v>
      </c>
      <c r="C71" s="129" t="s">
        <v>238</v>
      </c>
      <c r="D71" s="130">
        <v>26790128</v>
      </c>
      <c r="E71" s="130">
        <v>0</v>
      </c>
      <c r="F71" s="130">
        <v>0</v>
      </c>
      <c r="G71" s="130">
        <v>26790128</v>
      </c>
      <c r="H71" s="130">
        <v>0</v>
      </c>
      <c r="I71" s="130">
        <v>24488000</v>
      </c>
      <c r="J71" s="131">
        <v>91.41</v>
      </c>
      <c r="K71" s="130">
        <v>2302128</v>
      </c>
      <c r="L71" s="129" t="s">
        <v>672</v>
      </c>
    </row>
    <row r="72" spans="1:12" x14ac:dyDescent="0.25">
      <c r="A72" s="129" t="s">
        <v>669</v>
      </c>
      <c r="B72" s="129" t="s">
        <v>239</v>
      </c>
      <c r="C72" s="129" t="s">
        <v>240</v>
      </c>
      <c r="D72" s="130">
        <v>13</v>
      </c>
      <c r="E72" s="130">
        <v>0</v>
      </c>
      <c r="F72" s="130">
        <v>0</v>
      </c>
      <c r="G72" s="130">
        <v>13</v>
      </c>
      <c r="H72" s="130">
        <v>0</v>
      </c>
      <c r="I72" s="130">
        <v>0</v>
      </c>
      <c r="J72" s="131">
        <v>0</v>
      </c>
      <c r="K72" s="130">
        <v>13</v>
      </c>
      <c r="L72" s="129" t="s">
        <v>672</v>
      </c>
    </row>
    <row r="73" spans="1:12" x14ac:dyDescent="0.25">
      <c r="A73" s="129" t="s">
        <v>669</v>
      </c>
      <c r="B73" s="129" t="s">
        <v>249</v>
      </c>
      <c r="C73" s="129" t="s">
        <v>250</v>
      </c>
      <c r="D73" s="130">
        <v>1</v>
      </c>
      <c r="E73" s="130">
        <v>0</v>
      </c>
      <c r="F73" s="130">
        <v>0</v>
      </c>
      <c r="G73" s="130">
        <v>1</v>
      </c>
      <c r="H73" s="130">
        <v>0</v>
      </c>
      <c r="I73" s="130">
        <v>0</v>
      </c>
      <c r="J73" s="131">
        <v>0</v>
      </c>
      <c r="K73" s="130">
        <v>1</v>
      </c>
      <c r="L73" s="129" t="s">
        <v>672</v>
      </c>
    </row>
    <row r="74" spans="1:12" x14ac:dyDescent="0.25">
      <c r="A74" s="129" t="s">
        <v>669</v>
      </c>
      <c r="B74" s="129" t="s">
        <v>683</v>
      </c>
      <c r="C74" s="129" t="s">
        <v>684</v>
      </c>
      <c r="D74" s="130">
        <v>1</v>
      </c>
      <c r="E74" s="130">
        <v>0</v>
      </c>
      <c r="F74" s="130">
        <v>0</v>
      </c>
      <c r="G74" s="130">
        <v>1</v>
      </c>
      <c r="H74" s="130">
        <v>0</v>
      </c>
      <c r="I74" s="130">
        <v>0</v>
      </c>
      <c r="J74" s="131">
        <v>0</v>
      </c>
      <c r="K74" s="130">
        <v>1</v>
      </c>
      <c r="L74" s="129" t="s">
        <v>672</v>
      </c>
    </row>
    <row r="75" spans="1:12" x14ac:dyDescent="0.25">
      <c r="A75" s="129" t="s">
        <v>669</v>
      </c>
      <c r="B75" s="129" t="s">
        <v>253</v>
      </c>
      <c r="C75" s="129" t="s">
        <v>254</v>
      </c>
      <c r="D75" s="130">
        <v>12</v>
      </c>
      <c r="E75" s="130">
        <v>0</v>
      </c>
      <c r="F75" s="130">
        <v>0</v>
      </c>
      <c r="G75" s="130">
        <v>12</v>
      </c>
      <c r="H75" s="130">
        <v>0</v>
      </c>
      <c r="I75" s="130">
        <v>0</v>
      </c>
      <c r="J75" s="131">
        <v>0</v>
      </c>
      <c r="K75" s="130">
        <v>12</v>
      </c>
      <c r="L75" s="129" t="s">
        <v>672</v>
      </c>
    </row>
    <row r="76" spans="1:12" x14ac:dyDescent="0.25">
      <c r="A76" s="129" t="s">
        <v>669</v>
      </c>
      <c r="B76" s="129" t="s">
        <v>265</v>
      </c>
      <c r="C76" s="129" t="s">
        <v>266</v>
      </c>
      <c r="D76" s="130">
        <v>12</v>
      </c>
      <c r="E76" s="130">
        <v>0</v>
      </c>
      <c r="F76" s="130">
        <v>0</v>
      </c>
      <c r="G76" s="130">
        <v>12</v>
      </c>
      <c r="H76" s="130">
        <v>0</v>
      </c>
      <c r="I76" s="130">
        <v>0</v>
      </c>
      <c r="J76" s="131">
        <v>0</v>
      </c>
      <c r="K76" s="130">
        <v>12</v>
      </c>
      <c r="L76" s="129" t="s">
        <v>672</v>
      </c>
    </row>
    <row r="77" spans="1:12" x14ac:dyDescent="0.25">
      <c r="A77" s="129" t="s">
        <v>669</v>
      </c>
      <c r="B77" s="129" t="s">
        <v>285</v>
      </c>
      <c r="C77" s="129" t="s">
        <v>286</v>
      </c>
      <c r="D77" s="130">
        <v>1458826131</v>
      </c>
      <c r="E77" s="130">
        <v>0</v>
      </c>
      <c r="F77" s="130">
        <v>-63987368</v>
      </c>
      <c r="G77" s="130">
        <v>1394838763</v>
      </c>
      <c r="H77" s="130">
        <v>345100</v>
      </c>
      <c r="I77" s="130">
        <v>1061237920</v>
      </c>
      <c r="J77" s="131">
        <v>76.08</v>
      </c>
      <c r="K77" s="130">
        <v>333600843</v>
      </c>
      <c r="L77" s="129" t="s">
        <v>672</v>
      </c>
    </row>
    <row r="78" spans="1:12" x14ac:dyDescent="0.25">
      <c r="A78" s="129" t="s">
        <v>669</v>
      </c>
      <c r="B78" s="129" t="s">
        <v>305</v>
      </c>
      <c r="C78" s="129" t="s">
        <v>306</v>
      </c>
      <c r="D78" s="130">
        <v>14939320</v>
      </c>
      <c r="E78" s="130">
        <v>0</v>
      </c>
      <c r="F78" s="130">
        <v>0</v>
      </c>
      <c r="G78" s="130">
        <v>14939320</v>
      </c>
      <c r="H78" s="130">
        <v>0</v>
      </c>
      <c r="I78" s="130">
        <v>0</v>
      </c>
      <c r="J78" s="131">
        <v>0</v>
      </c>
      <c r="K78" s="130">
        <v>14939320</v>
      </c>
      <c r="L78" s="129" t="s">
        <v>672</v>
      </c>
    </row>
    <row r="79" spans="1:12" x14ac:dyDescent="0.25">
      <c r="A79" s="129" t="s">
        <v>669</v>
      </c>
      <c r="B79" s="129" t="s">
        <v>311</v>
      </c>
      <c r="C79" s="129" t="s">
        <v>312</v>
      </c>
      <c r="D79" s="130">
        <v>14939320</v>
      </c>
      <c r="E79" s="130">
        <v>0</v>
      </c>
      <c r="F79" s="130">
        <v>0</v>
      </c>
      <c r="G79" s="130">
        <v>14939320</v>
      </c>
      <c r="H79" s="130">
        <v>0</v>
      </c>
      <c r="I79" s="130">
        <v>0</v>
      </c>
      <c r="J79" s="131">
        <v>0</v>
      </c>
      <c r="K79" s="130">
        <v>14939320</v>
      </c>
      <c r="L79" s="129" t="s">
        <v>672</v>
      </c>
    </row>
    <row r="80" spans="1:12" x14ac:dyDescent="0.25">
      <c r="A80" s="129" t="s">
        <v>669</v>
      </c>
      <c r="B80" s="129" t="s">
        <v>313</v>
      </c>
      <c r="C80" s="129" t="s">
        <v>314</v>
      </c>
      <c r="D80" s="130">
        <v>14939320</v>
      </c>
      <c r="E80" s="130">
        <v>0</v>
      </c>
      <c r="F80" s="130">
        <v>0</v>
      </c>
      <c r="G80" s="130">
        <v>14939320</v>
      </c>
      <c r="H80" s="130">
        <v>0</v>
      </c>
      <c r="I80" s="130">
        <v>0</v>
      </c>
      <c r="J80" s="131">
        <v>0</v>
      </c>
      <c r="K80" s="130">
        <v>14939320</v>
      </c>
      <c r="L80" s="129" t="s">
        <v>672</v>
      </c>
    </row>
    <row r="81" spans="1:12" x14ac:dyDescent="0.25">
      <c r="A81" s="129" t="s">
        <v>669</v>
      </c>
      <c r="B81" s="129" t="s">
        <v>315</v>
      </c>
      <c r="C81" s="129" t="s">
        <v>316</v>
      </c>
      <c r="D81" s="130">
        <v>42646619</v>
      </c>
      <c r="E81" s="130">
        <v>0</v>
      </c>
      <c r="F81" s="130">
        <v>-46200</v>
      </c>
      <c r="G81" s="130">
        <v>42600419</v>
      </c>
      <c r="H81" s="130">
        <v>0</v>
      </c>
      <c r="I81" s="130">
        <v>42600413</v>
      </c>
      <c r="J81" s="131">
        <v>100</v>
      </c>
      <c r="K81" s="130">
        <v>6</v>
      </c>
      <c r="L81" s="129" t="s">
        <v>672</v>
      </c>
    </row>
    <row r="82" spans="1:12" x14ac:dyDescent="0.25">
      <c r="A82" s="129" t="s">
        <v>669</v>
      </c>
      <c r="B82" s="129" t="s">
        <v>317</v>
      </c>
      <c r="C82" s="129" t="s">
        <v>318</v>
      </c>
      <c r="D82" s="130">
        <v>91506</v>
      </c>
      <c r="E82" s="130">
        <v>0</v>
      </c>
      <c r="F82" s="130">
        <v>-46200</v>
      </c>
      <c r="G82" s="130">
        <v>45306</v>
      </c>
      <c r="H82" s="130">
        <v>0</v>
      </c>
      <c r="I82" s="130">
        <v>45300</v>
      </c>
      <c r="J82" s="131">
        <v>99.99</v>
      </c>
      <c r="K82" s="130">
        <v>6</v>
      </c>
      <c r="L82" s="129" t="s">
        <v>672</v>
      </c>
    </row>
    <row r="83" spans="1:12" x14ac:dyDescent="0.25">
      <c r="A83" s="129" t="s">
        <v>669</v>
      </c>
      <c r="B83" s="129" t="s">
        <v>319</v>
      </c>
      <c r="C83" s="129" t="s">
        <v>320</v>
      </c>
      <c r="D83" s="130">
        <v>91506</v>
      </c>
      <c r="E83" s="130">
        <v>0</v>
      </c>
      <c r="F83" s="130">
        <v>-46200</v>
      </c>
      <c r="G83" s="130">
        <v>45306</v>
      </c>
      <c r="H83" s="130">
        <v>0</v>
      </c>
      <c r="I83" s="130">
        <v>45300</v>
      </c>
      <c r="J83" s="131">
        <v>99.99</v>
      </c>
      <c r="K83" s="130">
        <v>6</v>
      </c>
      <c r="L83" s="129" t="s">
        <v>672</v>
      </c>
    </row>
    <row r="84" spans="1:12" x14ac:dyDescent="0.25">
      <c r="A84" s="129" t="s">
        <v>669</v>
      </c>
      <c r="B84" s="129" t="s">
        <v>321</v>
      </c>
      <c r="C84" s="129" t="s">
        <v>322</v>
      </c>
      <c r="D84" s="130">
        <v>91500</v>
      </c>
      <c r="E84" s="130">
        <v>0</v>
      </c>
      <c r="F84" s="130">
        <v>-46200</v>
      </c>
      <c r="G84" s="130">
        <v>45300</v>
      </c>
      <c r="H84" s="130">
        <v>0</v>
      </c>
      <c r="I84" s="130">
        <v>45300</v>
      </c>
      <c r="J84" s="131">
        <v>100</v>
      </c>
      <c r="K84" s="130">
        <v>0</v>
      </c>
      <c r="L84" s="129" t="s">
        <v>672</v>
      </c>
    </row>
    <row r="85" spans="1:12" x14ac:dyDescent="0.25">
      <c r="A85" s="129" t="s">
        <v>669</v>
      </c>
      <c r="B85" s="129" t="s">
        <v>323</v>
      </c>
      <c r="C85" s="129" t="s">
        <v>324</v>
      </c>
      <c r="D85" s="130">
        <v>91500</v>
      </c>
      <c r="E85" s="130">
        <v>0</v>
      </c>
      <c r="F85" s="130">
        <v>-46200</v>
      </c>
      <c r="G85" s="130">
        <v>45300</v>
      </c>
      <c r="H85" s="130">
        <v>0</v>
      </c>
      <c r="I85" s="130">
        <v>45300</v>
      </c>
      <c r="J85" s="131">
        <v>100</v>
      </c>
      <c r="K85" s="130">
        <v>0</v>
      </c>
      <c r="L85" s="129" t="s">
        <v>672</v>
      </c>
    </row>
    <row r="86" spans="1:12" x14ac:dyDescent="0.25">
      <c r="A86" s="129" t="s">
        <v>669</v>
      </c>
      <c r="B86" s="129" t="s">
        <v>329</v>
      </c>
      <c r="C86" s="129" t="s">
        <v>330</v>
      </c>
      <c r="D86" s="130">
        <v>6</v>
      </c>
      <c r="E86" s="130">
        <v>0</v>
      </c>
      <c r="F86" s="130">
        <v>0</v>
      </c>
      <c r="G86" s="130">
        <v>6</v>
      </c>
      <c r="H86" s="130">
        <v>0</v>
      </c>
      <c r="I86" s="130">
        <v>0</v>
      </c>
      <c r="J86" s="131">
        <v>0</v>
      </c>
      <c r="K86" s="130">
        <v>6</v>
      </c>
      <c r="L86" s="129" t="s">
        <v>672</v>
      </c>
    </row>
    <row r="87" spans="1:12" x14ac:dyDescent="0.25">
      <c r="A87" s="129" t="s">
        <v>669</v>
      </c>
      <c r="B87" s="129" t="s">
        <v>333</v>
      </c>
      <c r="C87" s="129" t="s">
        <v>334</v>
      </c>
      <c r="D87" s="130">
        <v>6</v>
      </c>
      <c r="E87" s="130">
        <v>0</v>
      </c>
      <c r="F87" s="130">
        <v>0</v>
      </c>
      <c r="G87" s="130">
        <v>6</v>
      </c>
      <c r="H87" s="130">
        <v>0</v>
      </c>
      <c r="I87" s="130">
        <v>0</v>
      </c>
      <c r="J87" s="131">
        <v>0</v>
      </c>
      <c r="K87" s="130">
        <v>6</v>
      </c>
      <c r="L87" s="129" t="s">
        <v>672</v>
      </c>
    </row>
    <row r="88" spans="1:12" x14ac:dyDescent="0.25">
      <c r="A88" s="129" t="s">
        <v>669</v>
      </c>
      <c r="B88" s="129" t="s">
        <v>343</v>
      </c>
      <c r="C88" s="129" t="s">
        <v>344</v>
      </c>
      <c r="D88" s="130">
        <v>42555113</v>
      </c>
      <c r="E88" s="130">
        <v>0</v>
      </c>
      <c r="F88" s="130">
        <v>0</v>
      </c>
      <c r="G88" s="130">
        <v>42555113</v>
      </c>
      <c r="H88" s="130">
        <v>0</v>
      </c>
      <c r="I88" s="130">
        <v>42555113</v>
      </c>
      <c r="J88" s="131">
        <v>100</v>
      </c>
      <c r="K88" s="130">
        <v>0</v>
      </c>
      <c r="L88" s="129" t="s">
        <v>672</v>
      </c>
    </row>
    <row r="89" spans="1:12" x14ac:dyDescent="0.25">
      <c r="A89" s="129" t="s">
        <v>669</v>
      </c>
      <c r="B89" s="129" t="s">
        <v>345</v>
      </c>
      <c r="C89" s="129" t="s">
        <v>346</v>
      </c>
      <c r="D89" s="130">
        <v>42555113</v>
      </c>
      <c r="E89" s="130">
        <v>0</v>
      </c>
      <c r="F89" s="130">
        <v>0</v>
      </c>
      <c r="G89" s="130">
        <v>42555113</v>
      </c>
      <c r="H89" s="130">
        <v>0</v>
      </c>
      <c r="I89" s="130">
        <v>42555113</v>
      </c>
      <c r="J89" s="131">
        <v>100</v>
      </c>
      <c r="K89" s="130">
        <v>0</v>
      </c>
      <c r="L89" s="129" t="s">
        <v>672</v>
      </c>
    </row>
    <row r="90" spans="1:12" x14ac:dyDescent="0.25">
      <c r="A90" s="129" t="s">
        <v>669</v>
      </c>
      <c r="B90" s="129" t="s">
        <v>347</v>
      </c>
      <c r="C90" s="129" t="s">
        <v>348</v>
      </c>
      <c r="D90" s="130">
        <v>1350941238</v>
      </c>
      <c r="E90" s="130">
        <v>0</v>
      </c>
      <c r="F90" s="130">
        <v>-63936666</v>
      </c>
      <c r="G90" s="130">
        <v>1287004572</v>
      </c>
      <c r="H90" s="130">
        <v>345100</v>
      </c>
      <c r="I90" s="130">
        <v>1005746607</v>
      </c>
      <c r="J90" s="131">
        <v>78.150000000000006</v>
      </c>
      <c r="K90" s="130">
        <v>281257965</v>
      </c>
      <c r="L90" s="129" t="s">
        <v>672</v>
      </c>
    </row>
    <row r="91" spans="1:12" x14ac:dyDescent="0.25">
      <c r="A91" s="129" t="s">
        <v>669</v>
      </c>
      <c r="B91" s="129" t="s">
        <v>349</v>
      </c>
      <c r="C91" s="129" t="s">
        <v>350</v>
      </c>
      <c r="D91" s="130">
        <v>280446667</v>
      </c>
      <c r="E91" s="130">
        <v>0</v>
      </c>
      <c r="F91" s="130">
        <v>-63936666</v>
      </c>
      <c r="G91" s="130">
        <v>216510001</v>
      </c>
      <c r="H91" s="130">
        <v>0</v>
      </c>
      <c r="I91" s="130">
        <v>130133334</v>
      </c>
      <c r="J91" s="131">
        <v>60.1</v>
      </c>
      <c r="K91" s="130">
        <v>86376667</v>
      </c>
      <c r="L91" s="129" t="s">
        <v>672</v>
      </c>
    </row>
    <row r="92" spans="1:12" x14ac:dyDescent="0.25">
      <c r="A92" s="129" t="s">
        <v>669</v>
      </c>
      <c r="B92" s="129" t="s">
        <v>353</v>
      </c>
      <c r="C92" s="129" t="s">
        <v>354</v>
      </c>
      <c r="D92" s="130">
        <v>84500000</v>
      </c>
      <c r="E92" s="130">
        <v>0</v>
      </c>
      <c r="F92" s="130">
        <v>0</v>
      </c>
      <c r="G92" s="130">
        <v>84500000</v>
      </c>
      <c r="H92" s="130">
        <v>0</v>
      </c>
      <c r="I92" s="130">
        <v>50700000</v>
      </c>
      <c r="J92" s="131">
        <v>60</v>
      </c>
      <c r="K92" s="130">
        <v>33800000</v>
      </c>
      <c r="L92" s="129" t="s">
        <v>672</v>
      </c>
    </row>
    <row r="93" spans="1:12" x14ac:dyDescent="0.25">
      <c r="A93" s="129" t="s">
        <v>669</v>
      </c>
      <c r="B93" s="129" t="s">
        <v>355</v>
      </c>
      <c r="C93" s="129" t="s">
        <v>356</v>
      </c>
      <c r="D93" s="130">
        <v>195946667</v>
      </c>
      <c r="E93" s="130">
        <v>0</v>
      </c>
      <c r="F93" s="130">
        <v>-63936666</v>
      </c>
      <c r="G93" s="130">
        <v>132010001</v>
      </c>
      <c r="H93" s="130">
        <v>0</v>
      </c>
      <c r="I93" s="130">
        <v>79433334</v>
      </c>
      <c r="J93" s="131">
        <v>60.17</v>
      </c>
      <c r="K93" s="130">
        <v>52576667</v>
      </c>
      <c r="L93" s="129" t="s">
        <v>672</v>
      </c>
    </row>
    <row r="94" spans="1:12" x14ac:dyDescent="0.25">
      <c r="A94" s="129" t="s">
        <v>669</v>
      </c>
      <c r="B94" s="129" t="s">
        <v>357</v>
      </c>
      <c r="C94" s="129" t="s">
        <v>358</v>
      </c>
      <c r="D94" s="130">
        <v>133750001</v>
      </c>
      <c r="E94" s="130">
        <v>0</v>
      </c>
      <c r="F94" s="130">
        <v>0</v>
      </c>
      <c r="G94" s="130">
        <v>133750001</v>
      </c>
      <c r="H94" s="130">
        <v>0</v>
      </c>
      <c r="I94" s="130">
        <v>31183334</v>
      </c>
      <c r="J94" s="131">
        <v>23.31</v>
      </c>
      <c r="K94" s="130">
        <v>102566667</v>
      </c>
      <c r="L94" s="129" t="s">
        <v>672</v>
      </c>
    </row>
    <row r="95" spans="1:12" x14ac:dyDescent="0.25">
      <c r="A95" s="129" t="s">
        <v>669</v>
      </c>
      <c r="B95" s="129" t="s">
        <v>361</v>
      </c>
      <c r="C95" s="129" t="s">
        <v>362</v>
      </c>
      <c r="D95" s="130">
        <v>133750001</v>
      </c>
      <c r="E95" s="130">
        <v>0</v>
      </c>
      <c r="F95" s="130">
        <v>0</v>
      </c>
      <c r="G95" s="130">
        <v>133750001</v>
      </c>
      <c r="H95" s="130">
        <v>0</v>
      </c>
      <c r="I95" s="130">
        <v>31183334</v>
      </c>
      <c r="J95" s="131">
        <v>23.31</v>
      </c>
      <c r="K95" s="130">
        <v>102566667</v>
      </c>
      <c r="L95" s="129" t="s">
        <v>672</v>
      </c>
    </row>
    <row r="96" spans="1:12" x14ac:dyDescent="0.25">
      <c r="A96" s="129" t="s">
        <v>669</v>
      </c>
      <c r="B96" s="129" t="s">
        <v>363</v>
      </c>
      <c r="C96" s="129" t="s">
        <v>364</v>
      </c>
      <c r="D96" s="130">
        <v>49980113</v>
      </c>
      <c r="E96" s="130">
        <v>0</v>
      </c>
      <c r="F96" s="130">
        <v>0</v>
      </c>
      <c r="G96" s="130">
        <v>49980113</v>
      </c>
      <c r="H96" s="130">
        <v>0</v>
      </c>
      <c r="I96" s="130">
        <v>2487950</v>
      </c>
      <c r="J96" s="131">
        <v>4.9800000000000004</v>
      </c>
      <c r="K96" s="130">
        <v>47492163</v>
      </c>
      <c r="L96" s="129" t="s">
        <v>672</v>
      </c>
    </row>
    <row r="97" spans="1:12" x14ac:dyDescent="0.25">
      <c r="A97" s="129" t="s">
        <v>669</v>
      </c>
      <c r="B97" s="129" t="s">
        <v>365</v>
      </c>
      <c r="C97" s="129" t="s">
        <v>366</v>
      </c>
      <c r="D97" s="130">
        <v>12807179</v>
      </c>
      <c r="E97" s="130">
        <v>0</v>
      </c>
      <c r="F97" s="130">
        <v>0</v>
      </c>
      <c r="G97" s="130">
        <v>12807179</v>
      </c>
      <c r="H97" s="130">
        <v>0</v>
      </c>
      <c r="I97" s="130">
        <v>2487950</v>
      </c>
      <c r="J97" s="131">
        <v>19.43</v>
      </c>
      <c r="K97" s="130">
        <v>10319229</v>
      </c>
      <c r="L97" s="129" t="s">
        <v>672</v>
      </c>
    </row>
    <row r="98" spans="1:12" x14ac:dyDescent="0.25">
      <c r="A98" s="129" t="s">
        <v>669</v>
      </c>
      <c r="B98" s="129" t="s">
        <v>367</v>
      </c>
      <c r="C98" s="129" t="s">
        <v>368</v>
      </c>
      <c r="D98" s="130">
        <v>37172934</v>
      </c>
      <c r="E98" s="130">
        <v>0</v>
      </c>
      <c r="F98" s="130">
        <v>0</v>
      </c>
      <c r="G98" s="130">
        <v>37172934</v>
      </c>
      <c r="H98" s="130">
        <v>0</v>
      </c>
      <c r="I98" s="130">
        <v>0</v>
      </c>
      <c r="J98" s="131">
        <v>0</v>
      </c>
      <c r="K98" s="130">
        <v>37172934</v>
      </c>
      <c r="L98" s="129" t="s">
        <v>672</v>
      </c>
    </row>
    <row r="99" spans="1:12" x14ac:dyDescent="0.25">
      <c r="A99" s="129" t="s">
        <v>669</v>
      </c>
      <c r="B99" s="129" t="s">
        <v>373</v>
      </c>
      <c r="C99" s="129" t="s">
        <v>374</v>
      </c>
      <c r="D99" s="130">
        <v>531642634</v>
      </c>
      <c r="E99" s="130">
        <v>0</v>
      </c>
      <c r="F99" s="130">
        <v>0</v>
      </c>
      <c r="G99" s="130">
        <v>531642634</v>
      </c>
      <c r="H99" s="130">
        <v>0</v>
      </c>
      <c r="I99" s="130">
        <v>531642634</v>
      </c>
      <c r="J99" s="131">
        <v>100</v>
      </c>
      <c r="K99" s="130">
        <v>0</v>
      </c>
      <c r="L99" s="129" t="s">
        <v>672</v>
      </c>
    </row>
    <row r="100" spans="1:12" x14ac:dyDescent="0.25">
      <c r="A100" s="129" t="s">
        <v>669</v>
      </c>
      <c r="B100" s="129" t="s">
        <v>375</v>
      </c>
      <c r="C100" s="129" t="s">
        <v>376</v>
      </c>
      <c r="D100" s="130">
        <v>480886035</v>
      </c>
      <c r="E100" s="130">
        <v>0</v>
      </c>
      <c r="F100" s="130">
        <v>0</v>
      </c>
      <c r="G100" s="130">
        <v>480886035</v>
      </c>
      <c r="H100" s="130">
        <v>0</v>
      </c>
      <c r="I100" s="130">
        <v>480886035</v>
      </c>
      <c r="J100" s="131">
        <v>100</v>
      </c>
      <c r="K100" s="130">
        <v>0</v>
      </c>
      <c r="L100" s="129" t="s">
        <v>672</v>
      </c>
    </row>
    <row r="101" spans="1:12" x14ac:dyDescent="0.25">
      <c r="A101" s="129" t="s">
        <v>669</v>
      </c>
      <c r="B101" s="129" t="s">
        <v>377</v>
      </c>
      <c r="C101" s="129" t="s">
        <v>378</v>
      </c>
      <c r="D101" s="130">
        <v>10000000</v>
      </c>
      <c r="E101" s="130">
        <v>0</v>
      </c>
      <c r="F101" s="130">
        <v>0</v>
      </c>
      <c r="G101" s="130">
        <v>10000000</v>
      </c>
      <c r="H101" s="130">
        <v>0</v>
      </c>
      <c r="I101" s="130">
        <v>10000000</v>
      </c>
      <c r="J101" s="131">
        <v>100</v>
      </c>
      <c r="K101" s="130">
        <v>0</v>
      </c>
      <c r="L101" s="129" t="s">
        <v>672</v>
      </c>
    </row>
    <row r="102" spans="1:12" x14ac:dyDescent="0.25">
      <c r="A102" s="129" t="s">
        <v>669</v>
      </c>
      <c r="B102" s="129" t="s">
        <v>379</v>
      </c>
      <c r="C102" s="129" t="s">
        <v>380</v>
      </c>
      <c r="D102" s="130">
        <v>40756599</v>
      </c>
      <c r="E102" s="130">
        <v>0</v>
      </c>
      <c r="F102" s="130">
        <v>0</v>
      </c>
      <c r="G102" s="130">
        <v>40756599</v>
      </c>
      <c r="H102" s="130">
        <v>0</v>
      </c>
      <c r="I102" s="130">
        <v>40756599</v>
      </c>
      <c r="J102" s="131">
        <v>100</v>
      </c>
      <c r="K102" s="130">
        <v>0</v>
      </c>
      <c r="L102" s="129" t="s">
        <v>672</v>
      </c>
    </row>
    <row r="103" spans="1:12" x14ac:dyDescent="0.25">
      <c r="A103" s="129" t="s">
        <v>669</v>
      </c>
      <c r="B103" s="129" t="s">
        <v>381</v>
      </c>
      <c r="C103" s="129" t="s">
        <v>382</v>
      </c>
      <c r="D103" s="130">
        <v>32600506</v>
      </c>
      <c r="E103" s="130">
        <v>0</v>
      </c>
      <c r="F103" s="130">
        <v>0</v>
      </c>
      <c r="G103" s="130">
        <v>32600506</v>
      </c>
      <c r="H103" s="130">
        <v>0</v>
      </c>
      <c r="I103" s="130">
        <v>25336431</v>
      </c>
      <c r="J103" s="131">
        <v>77.72</v>
      </c>
      <c r="K103" s="130">
        <v>7264075</v>
      </c>
      <c r="L103" s="129" t="s">
        <v>672</v>
      </c>
    </row>
    <row r="104" spans="1:12" x14ac:dyDescent="0.25">
      <c r="A104" s="129" t="s">
        <v>669</v>
      </c>
      <c r="B104" s="129" t="s">
        <v>383</v>
      </c>
      <c r="C104" s="129" t="s">
        <v>384</v>
      </c>
      <c r="D104" s="130">
        <v>27791172</v>
      </c>
      <c r="E104" s="130">
        <v>0</v>
      </c>
      <c r="F104" s="130">
        <v>0</v>
      </c>
      <c r="G104" s="130">
        <v>27791172</v>
      </c>
      <c r="H104" s="130">
        <v>0</v>
      </c>
      <c r="I104" s="130">
        <v>22627701</v>
      </c>
      <c r="J104" s="131">
        <v>81.42</v>
      </c>
      <c r="K104" s="130">
        <v>5163471</v>
      </c>
      <c r="L104" s="129" t="s">
        <v>672</v>
      </c>
    </row>
    <row r="105" spans="1:12" x14ac:dyDescent="0.25">
      <c r="A105" s="129" t="s">
        <v>669</v>
      </c>
      <c r="B105" s="129" t="s">
        <v>385</v>
      </c>
      <c r="C105" s="129" t="s">
        <v>386</v>
      </c>
      <c r="D105" s="130">
        <v>2100000</v>
      </c>
      <c r="E105" s="130">
        <v>0</v>
      </c>
      <c r="F105" s="130">
        <v>0</v>
      </c>
      <c r="G105" s="130">
        <v>2100000</v>
      </c>
      <c r="H105" s="130">
        <v>0</v>
      </c>
      <c r="I105" s="130">
        <v>0</v>
      </c>
      <c r="J105" s="131">
        <v>0</v>
      </c>
      <c r="K105" s="130">
        <v>2100000</v>
      </c>
      <c r="L105" s="129" t="s">
        <v>672</v>
      </c>
    </row>
    <row r="106" spans="1:12" x14ac:dyDescent="0.25">
      <c r="A106" s="129" t="s">
        <v>669</v>
      </c>
      <c r="B106" s="129" t="s">
        <v>387</v>
      </c>
      <c r="C106" s="129" t="s">
        <v>388</v>
      </c>
      <c r="D106" s="130">
        <v>2709334</v>
      </c>
      <c r="E106" s="130">
        <v>0</v>
      </c>
      <c r="F106" s="130">
        <v>0</v>
      </c>
      <c r="G106" s="130">
        <v>2709334</v>
      </c>
      <c r="H106" s="130">
        <v>0</v>
      </c>
      <c r="I106" s="130">
        <v>2708730</v>
      </c>
      <c r="J106" s="131">
        <v>99.98</v>
      </c>
      <c r="K106" s="130">
        <v>604</v>
      </c>
      <c r="L106" s="129" t="s">
        <v>672</v>
      </c>
    </row>
    <row r="107" spans="1:12" x14ac:dyDescent="0.25">
      <c r="A107" s="129" t="s">
        <v>669</v>
      </c>
      <c r="B107" s="129" t="s">
        <v>389</v>
      </c>
      <c r="C107" s="129" t="s">
        <v>390</v>
      </c>
      <c r="D107" s="130">
        <v>322521317</v>
      </c>
      <c r="E107" s="130">
        <v>0</v>
      </c>
      <c r="F107" s="130">
        <v>0</v>
      </c>
      <c r="G107" s="130">
        <v>322521317</v>
      </c>
      <c r="H107" s="130">
        <v>345100</v>
      </c>
      <c r="I107" s="130">
        <v>284962924</v>
      </c>
      <c r="J107" s="131">
        <v>88.35</v>
      </c>
      <c r="K107" s="130">
        <v>37558393</v>
      </c>
      <c r="L107" s="129" t="s">
        <v>672</v>
      </c>
    </row>
    <row r="108" spans="1:12" x14ac:dyDescent="0.25">
      <c r="A108" s="129" t="s">
        <v>669</v>
      </c>
      <c r="B108" s="129" t="s">
        <v>391</v>
      </c>
      <c r="C108" s="129" t="s">
        <v>392</v>
      </c>
      <c r="D108" s="130">
        <v>21782267</v>
      </c>
      <c r="E108" s="130">
        <v>0</v>
      </c>
      <c r="F108" s="130">
        <v>0</v>
      </c>
      <c r="G108" s="130">
        <v>21782267</v>
      </c>
      <c r="H108" s="130">
        <v>0</v>
      </c>
      <c r="I108" s="130">
        <v>14326240</v>
      </c>
      <c r="J108" s="131">
        <v>65.77</v>
      </c>
      <c r="K108" s="130">
        <v>7456027</v>
      </c>
      <c r="L108" s="129" t="s">
        <v>672</v>
      </c>
    </row>
    <row r="109" spans="1:12" x14ac:dyDescent="0.25">
      <c r="A109" s="129" t="s">
        <v>669</v>
      </c>
      <c r="B109" s="129" t="s">
        <v>395</v>
      </c>
      <c r="C109" s="129" t="s">
        <v>396</v>
      </c>
      <c r="D109" s="130">
        <v>10449250</v>
      </c>
      <c r="E109" s="130">
        <v>0</v>
      </c>
      <c r="F109" s="130">
        <v>0</v>
      </c>
      <c r="G109" s="130">
        <v>10449250</v>
      </c>
      <c r="H109" s="130">
        <v>345100</v>
      </c>
      <c r="I109" s="130">
        <v>7279655</v>
      </c>
      <c r="J109" s="131">
        <v>69.67</v>
      </c>
      <c r="K109" s="130">
        <v>3169595</v>
      </c>
      <c r="L109" s="129" t="s">
        <v>672</v>
      </c>
    </row>
    <row r="110" spans="1:12" x14ac:dyDescent="0.25">
      <c r="A110" s="129" t="s">
        <v>669</v>
      </c>
      <c r="B110" s="129" t="s">
        <v>685</v>
      </c>
      <c r="C110" s="129" t="s">
        <v>686</v>
      </c>
      <c r="D110" s="130">
        <v>290289800</v>
      </c>
      <c r="E110" s="130">
        <v>0</v>
      </c>
      <c r="F110" s="130">
        <v>0</v>
      </c>
      <c r="G110" s="130">
        <v>290289800</v>
      </c>
      <c r="H110" s="130">
        <v>0</v>
      </c>
      <c r="I110" s="130">
        <v>263357029</v>
      </c>
      <c r="J110" s="131">
        <v>90.72</v>
      </c>
      <c r="K110" s="130">
        <v>26932771</v>
      </c>
      <c r="L110" s="129" t="s">
        <v>672</v>
      </c>
    </row>
    <row r="111" spans="1:12" x14ac:dyDescent="0.25">
      <c r="A111" s="129" t="s">
        <v>669</v>
      </c>
      <c r="B111" s="129" t="s">
        <v>403</v>
      </c>
      <c r="C111" s="129" t="s">
        <v>404</v>
      </c>
      <c r="D111" s="130">
        <v>50298954</v>
      </c>
      <c r="E111" s="130">
        <v>0</v>
      </c>
      <c r="F111" s="130">
        <v>-4502</v>
      </c>
      <c r="G111" s="130">
        <v>50294452</v>
      </c>
      <c r="H111" s="130">
        <v>0</v>
      </c>
      <c r="I111" s="130">
        <v>12890900</v>
      </c>
      <c r="J111" s="131">
        <v>25.63</v>
      </c>
      <c r="K111" s="130">
        <v>37403552</v>
      </c>
      <c r="L111" s="129" t="s">
        <v>672</v>
      </c>
    </row>
    <row r="112" spans="1:12" x14ac:dyDescent="0.25">
      <c r="A112" s="129" t="s">
        <v>669</v>
      </c>
      <c r="B112" s="129" t="s">
        <v>417</v>
      </c>
      <c r="C112" s="129" t="s">
        <v>418</v>
      </c>
      <c r="D112" s="130">
        <v>10348219</v>
      </c>
      <c r="E112" s="130">
        <v>0</v>
      </c>
      <c r="F112" s="130">
        <v>0</v>
      </c>
      <c r="G112" s="130">
        <v>10348219</v>
      </c>
      <c r="H112" s="130">
        <v>0</v>
      </c>
      <c r="I112" s="130">
        <v>1290899</v>
      </c>
      <c r="J112" s="131">
        <v>12.47</v>
      </c>
      <c r="K112" s="130">
        <v>9057320</v>
      </c>
      <c r="L112" s="129" t="s">
        <v>672</v>
      </c>
    </row>
    <row r="113" spans="1:12" x14ac:dyDescent="0.25">
      <c r="A113" s="129" t="s">
        <v>669</v>
      </c>
      <c r="B113" s="129" t="s">
        <v>421</v>
      </c>
      <c r="C113" s="129" t="s">
        <v>422</v>
      </c>
      <c r="D113" s="130">
        <v>10348219</v>
      </c>
      <c r="E113" s="130">
        <v>0</v>
      </c>
      <c r="F113" s="130">
        <v>0</v>
      </c>
      <c r="G113" s="130">
        <v>10348219</v>
      </c>
      <c r="H113" s="130">
        <v>0</v>
      </c>
      <c r="I113" s="130">
        <v>1290899</v>
      </c>
      <c r="J113" s="131">
        <v>12.47</v>
      </c>
      <c r="K113" s="130">
        <v>9057320</v>
      </c>
      <c r="L113" s="129" t="s">
        <v>672</v>
      </c>
    </row>
    <row r="114" spans="1:12" x14ac:dyDescent="0.25">
      <c r="A114" s="129" t="s">
        <v>669</v>
      </c>
      <c r="B114" s="129" t="s">
        <v>423</v>
      </c>
      <c r="C114" s="129" t="s">
        <v>424</v>
      </c>
      <c r="D114" s="130">
        <v>39950735</v>
      </c>
      <c r="E114" s="130">
        <v>0</v>
      </c>
      <c r="F114" s="130">
        <v>-4502</v>
      </c>
      <c r="G114" s="130">
        <v>39946233</v>
      </c>
      <c r="H114" s="130">
        <v>0</v>
      </c>
      <c r="I114" s="130">
        <v>11600001</v>
      </c>
      <c r="J114" s="131">
        <v>29.04</v>
      </c>
      <c r="K114" s="130">
        <v>28346232</v>
      </c>
      <c r="L114" s="129" t="s">
        <v>672</v>
      </c>
    </row>
    <row r="115" spans="1:12" x14ac:dyDescent="0.25">
      <c r="A115" s="129" t="s">
        <v>669</v>
      </c>
      <c r="B115" s="129" t="s">
        <v>425</v>
      </c>
      <c r="C115" s="129" t="s">
        <v>426</v>
      </c>
      <c r="D115" s="130">
        <v>39950735</v>
      </c>
      <c r="E115" s="130">
        <v>0</v>
      </c>
      <c r="F115" s="130">
        <v>-4502</v>
      </c>
      <c r="G115" s="130">
        <v>39946233</v>
      </c>
      <c r="H115" s="130">
        <v>0</v>
      </c>
      <c r="I115" s="130">
        <v>11600001</v>
      </c>
      <c r="J115" s="131">
        <v>29.04</v>
      </c>
      <c r="K115" s="130">
        <v>28346232</v>
      </c>
      <c r="L115" s="129" t="s">
        <v>672</v>
      </c>
    </row>
    <row r="116" spans="1:12" x14ac:dyDescent="0.25">
      <c r="A116" s="129" t="s">
        <v>669</v>
      </c>
      <c r="B116" s="129" t="s">
        <v>429</v>
      </c>
      <c r="C116" s="129" t="s">
        <v>430</v>
      </c>
      <c r="D116" s="130">
        <v>71841307323</v>
      </c>
      <c r="E116" s="130">
        <v>0</v>
      </c>
      <c r="F116" s="130">
        <v>-3592256943</v>
      </c>
      <c r="G116" s="130">
        <v>68249050380</v>
      </c>
      <c r="H116" s="130">
        <v>0</v>
      </c>
      <c r="I116" s="130">
        <v>68245654860</v>
      </c>
      <c r="J116" s="131">
        <v>100</v>
      </c>
      <c r="K116" s="130">
        <v>3395520</v>
      </c>
      <c r="L116" s="129" t="s">
        <v>687</v>
      </c>
    </row>
    <row r="117" spans="1:12" x14ac:dyDescent="0.25">
      <c r="A117" s="129" t="s">
        <v>669</v>
      </c>
      <c r="B117" s="129" t="s">
        <v>431</v>
      </c>
      <c r="C117" s="129" t="s">
        <v>432</v>
      </c>
      <c r="D117" s="130">
        <v>71841307323</v>
      </c>
      <c r="E117" s="130">
        <v>0</v>
      </c>
      <c r="F117" s="130">
        <v>-3592256943</v>
      </c>
      <c r="G117" s="130">
        <v>68249050380</v>
      </c>
      <c r="H117" s="130">
        <v>0</v>
      </c>
      <c r="I117" s="130">
        <v>68245654860</v>
      </c>
      <c r="J117" s="131">
        <v>100</v>
      </c>
      <c r="K117" s="130">
        <v>3395520</v>
      </c>
      <c r="L117" s="129" t="s">
        <v>687</v>
      </c>
    </row>
    <row r="118" spans="1:12" x14ac:dyDescent="0.25">
      <c r="A118" s="129" t="s">
        <v>669</v>
      </c>
      <c r="B118" s="129" t="s">
        <v>433</v>
      </c>
      <c r="C118" s="129" t="s">
        <v>434</v>
      </c>
      <c r="D118" s="130">
        <v>71841307323</v>
      </c>
      <c r="E118" s="130">
        <v>0</v>
      </c>
      <c r="F118" s="130">
        <v>-3592256943</v>
      </c>
      <c r="G118" s="130">
        <v>68249050380</v>
      </c>
      <c r="H118" s="130">
        <v>0</v>
      </c>
      <c r="I118" s="130">
        <v>68245654860</v>
      </c>
      <c r="J118" s="131">
        <v>100</v>
      </c>
      <c r="K118" s="130">
        <v>3395520</v>
      </c>
      <c r="L118" s="129" t="s">
        <v>687</v>
      </c>
    </row>
    <row r="119" spans="1:12" x14ac:dyDescent="0.25">
      <c r="A119" s="129" t="s">
        <v>669</v>
      </c>
      <c r="B119" s="129" t="s">
        <v>435</v>
      </c>
      <c r="C119" s="129" t="s">
        <v>436</v>
      </c>
      <c r="D119" s="130">
        <v>71841307323</v>
      </c>
      <c r="E119" s="130">
        <v>0</v>
      </c>
      <c r="F119" s="130">
        <v>-3592256943</v>
      </c>
      <c r="G119" s="130">
        <v>68249050380</v>
      </c>
      <c r="H119" s="130">
        <v>0</v>
      </c>
      <c r="I119" s="130">
        <v>68245654860</v>
      </c>
      <c r="J119" s="131">
        <v>100</v>
      </c>
      <c r="K119" s="130">
        <v>3395520</v>
      </c>
      <c r="L119" s="129" t="s">
        <v>687</v>
      </c>
    </row>
    <row r="120" spans="1:12" x14ac:dyDescent="0.25">
      <c r="A120" s="129" t="s">
        <v>669</v>
      </c>
      <c r="B120" s="129" t="s">
        <v>437</v>
      </c>
      <c r="C120" s="129" t="s">
        <v>438</v>
      </c>
      <c r="D120" s="130">
        <v>35956464236</v>
      </c>
      <c r="E120" s="130">
        <v>0</v>
      </c>
      <c r="F120" s="130">
        <v>-492875847</v>
      </c>
      <c r="G120" s="130">
        <v>35463588389</v>
      </c>
      <c r="H120" s="130">
        <v>439172716</v>
      </c>
      <c r="I120" s="130">
        <v>31151845979</v>
      </c>
      <c r="J120" s="131">
        <v>87.84</v>
      </c>
      <c r="K120" s="130">
        <v>4311742410</v>
      </c>
      <c r="L120" s="129" t="s">
        <v>688</v>
      </c>
    </row>
    <row r="121" spans="1:12" x14ac:dyDescent="0.25">
      <c r="A121" s="129" t="s">
        <v>669</v>
      </c>
      <c r="B121" s="129" t="s">
        <v>439</v>
      </c>
      <c r="C121" s="129" t="s">
        <v>440</v>
      </c>
      <c r="D121" s="130">
        <v>35956464236</v>
      </c>
      <c r="E121" s="130">
        <v>0</v>
      </c>
      <c r="F121" s="130">
        <v>-492875847</v>
      </c>
      <c r="G121" s="130">
        <v>35463588389</v>
      </c>
      <c r="H121" s="130">
        <v>439172716</v>
      </c>
      <c r="I121" s="130">
        <v>31151845979</v>
      </c>
      <c r="J121" s="131">
        <v>87.84</v>
      </c>
      <c r="K121" s="130">
        <v>4311742410</v>
      </c>
      <c r="L121" s="129" t="s">
        <v>688</v>
      </c>
    </row>
    <row r="122" spans="1:12" x14ac:dyDescent="0.25">
      <c r="A122" s="129" t="s">
        <v>669</v>
      </c>
      <c r="B122" s="129" t="s">
        <v>441</v>
      </c>
      <c r="C122" s="129" t="s">
        <v>442</v>
      </c>
      <c r="D122" s="130">
        <v>35956464236</v>
      </c>
      <c r="E122" s="130">
        <v>0</v>
      </c>
      <c r="F122" s="130">
        <v>-492875847</v>
      </c>
      <c r="G122" s="130">
        <v>35463588389</v>
      </c>
      <c r="H122" s="130">
        <v>439172716</v>
      </c>
      <c r="I122" s="130">
        <v>31151845979</v>
      </c>
      <c r="J122" s="131">
        <v>87.84</v>
      </c>
      <c r="K122" s="130">
        <v>4311742410</v>
      </c>
      <c r="L122" s="129" t="s">
        <v>688</v>
      </c>
    </row>
    <row r="123" spans="1:12" x14ac:dyDescent="0.25">
      <c r="A123" s="129" t="s">
        <v>669</v>
      </c>
      <c r="B123" s="129" t="s">
        <v>449</v>
      </c>
      <c r="C123" s="129" t="s">
        <v>450</v>
      </c>
      <c r="D123" s="130">
        <v>25775173157</v>
      </c>
      <c r="E123" s="130">
        <v>0</v>
      </c>
      <c r="F123" s="130">
        <v>-323761763</v>
      </c>
      <c r="G123" s="130">
        <v>25451411394</v>
      </c>
      <c r="H123" s="130">
        <v>401149500</v>
      </c>
      <c r="I123" s="130">
        <v>21384458736</v>
      </c>
      <c r="J123" s="131">
        <v>84.02</v>
      </c>
      <c r="K123" s="130">
        <v>4066952658</v>
      </c>
      <c r="L123" s="129" t="s">
        <v>688</v>
      </c>
    </row>
    <row r="124" spans="1:12" x14ac:dyDescent="0.25">
      <c r="A124" s="129" t="s">
        <v>669</v>
      </c>
      <c r="B124" s="129" t="s">
        <v>451</v>
      </c>
      <c r="C124" s="129" t="s">
        <v>452</v>
      </c>
      <c r="D124" s="130">
        <v>786216758</v>
      </c>
      <c r="E124" s="130">
        <v>0</v>
      </c>
      <c r="F124" s="130">
        <v>-3600000</v>
      </c>
      <c r="G124" s="130">
        <v>782616758</v>
      </c>
      <c r="H124" s="130">
        <v>0</v>
      </c>
      <c r="I124" s="130">
        <v>742738507</v>
      </c>
      <c r="J124" s="131">
        <v>94.9</v>
      </c>
      <c r="K124" s="130">
        <v>39878251</v>
      </c>
      <c r="L124" s="129" t="s">
        <v>688</v>
      </c>
    </row>
    <row r="125" spans="1:12" x14ac:dyDescent="0.25">
      <c r="A125" s="129" t="s">
        <v>669</v>
      </c>
      <c r="B125" s="129" t="s">
        <v>453</v>
      </c>
      <c r="C125" s="129" t="s">
        <v>454</v>
      </c>
      <c r="D125" s="130">
        <v>786216758</v>
      </c>
      <c r="E125" s="130">
        <v>0</v>
      </c>
      <c r="F125" s="130">
        <v>-3600000</v>
      </c>
      <c r="G125" s="130">
        <v>782616758</v>
      </c>
      <c r="H125" s="130">
        <v>0</v>
      </c>
      <c r="I125" s="130">
        <v>742738507</v>
      </c>
      <c r="J125" s="131">
        <v>94.9</v>
      </c>
      <c r="K125" s="130">
        <v>39878251</v>
      </c>
      <c r="L125" s="129" t="s">
        <v>688</v>
      </c>
    </row>
    <row r="126" spans="1:12" x14ac:dyDescent="0.25">
      <c r="A126" s="129" t="s">
        <v>669</v>
      </c>
      <c r="B126" s="129" t="s">
        <v>689</v>
      </c>
      <c r="C126" s="129" t="s">
        <v>376</v>
      </c>
      <c r="D126" s="130">
        <v>50243423</v>
      </c>
      <c r="E126" s="130">
        <v>0</v>
      </c>
      <c r="F126" s="130">
        <v>0</v>
      </c>
      <c r="G126" s="130">
        <v>50243423</v>
      </c>
      <c r="H126" s="130">
        <v>0</v>
      </c>
      <c r="I126" s="130">
        <v>50243423</v>
      </c>
      <c r="J126" s="131">
        <v>100</v>
      </c>
      <c r="K126" s="130">
        <v>0</v>
      </c>
      <c r="L126" s="129" t="s">
        <v>688</v>
      </c>
    </row>
    <row r="127" spans="1:12" x14ac:dyDescent="0.25">
      <c r="A127" s="129" t="s">
        <v>669</v>
      </c>
      <c r="B127" s="129" t="s">
        <v>690</v>
      </c>
      <c r="C127" s="129" t="s">
        <v>408</v>
      </c>
      <c r="D127" s="130">
        <v>537540835</v>
      </c>
      <c r="E127" s="130">
        <v>0</v>
      </c>
      <c r="F127" s="130">
        <v>-3600000</v>
      </c>
      <c r="G127" s="130">
        <v>533940835</v>
      </c>
      <c r="H127" s="130">
        <v>0</v>
      </c>
      <c r="I127" s="130">
        <v>513905834</v>
      </c>
      <c r="J127" s="131">
        <v>96.25</v>
      </c>
      <c r="K127" s="130">
        <v>20035001</v>
      </c>
      <c r="L127" s="129" t="s">
        <v>688</v>
      </c>
    </row>
    <row r="128" spans="1:12" x14ac:dyDescent="0.25">
      <c r="A128" s="129" t="s">
        <v>669</v>
      </c>
      <c r="B128" s="129" t="s">
        <v>691</v>
      </c>
      <c r="C128" s="129" t="s">
        <v>692</v>
      </c>
      <c r="D128" s="130">
        <v>198432500</v>
      </c>
      <c r="E128" s="130">
        <v>0</v>
      </c>
      <c r="F128" s="130">
        <v>0</v>
      </c>
      <c r="G128" s="130">
        <v>198432500</v>
      </c>
      <c r="H128" s="130">
        <v>0</v>
      </c>
      <c r="I128" s="130">
        <v>178589250</v>
      </c>
      <c r="J128" s="131">
        <v>90</v>
      </c>
      <c r="K128" s="130">
        <v>19843250</v>
      </c>
      <c r="L128" s="129" t="s">
        <v>688</v>
      </c>
    </row>
    <row r="129" spans="1:12" x14ac:dyDescent="0.25">
      <c r="A129" s="129" t="s">
        <v>669</v>
      </c>
      <c r="B129" s="129" t="s">
        <v>455</v>
      </c>
      <c r="C129" s="129" t="s">
        <v>456</v>
      </c>
      <c r="D129" s="130">
        <v>24988956399</v>
      </c>
      <c r="E129" s="130">
        <v>0</v>
      </c>
      <c r="F129" s="130">
        <v>-320161763</v>
      </c>
      <c r="G129" s="130">
        <v>24668794636</v>
      </c>
      <c r="H129" s="130">
        <v>401149500</v>
      </c>
      <c r="I129" s="130">
        <v>20641720229</v>
      </c>
      <c r="J129" s="131">
        <v>83.68</v>
      </c>
      <c r="K129" s="130">
        <v>4027074407</v>
      </c>
      <c r="L129" s="129" t="s">
        <v>688</v>
      </c>
    </row>
    <row r="130" spans="1:12" x14ac:dyDescent="0.25">
      <c r="A130" s="129" t="s">
        <v>669</v>
      </c>
      <c r="B130" s="129" t="s">
        <v>457</v>
      </c>
      <c r="C130" s="129" t="s">
        <v>458</v>
      </c>
      <c r="D130" s="130">
        <v>24988956399</v>
      </c>
      <c r="E130" s="130">
        <v>0</v>
      </c>
      <c r="F130" s="130">
        <v>-320161763</v>
      </c>
      <c r="G130" s="130">
        <v>24668794636</v>
      </c>
      <c r="H130" s="130">
        <v>401149500</v>
      </c>
      <c r="I130" s="130">
        <v>20641720229</v>
      </c>
      <c r="J130" s="131">
        <v>83.68</v>
      </c>
      <c r="K130" s="130">
        <v>4027074407</v>
      </c>
      <c r="L130" s="129" t="s">
        <v>688</v>
      </c>
    </row>
    <row r="131" spans="1:12" x14ac:dyDescent="0.25">
      <c r="A131" s="129" t="s">
        <v>669</v>
      </c>
      <c r="B131" s="129" t="s">
        <v>693</v>
      </c>
      <c r="C131" s="129" t="s">
        <v>160</v>
      </c>
      <c r="D131" s="130">
        <v>8721194</v>
      </c>
      <c r="E131" s="130">
        <v>0</v>
      </c>
      <c r="F131" s="130">
        <v>0</v>
      </c>
      <c r="G131" s="130">
        <v>8721194</v>
      </c>
      <c r="H131" s="130">
        <v>0</v>
      </c>
      <c r="I131" s="130">
        <v>8713800</v>
      </c>
      <c r="J131" s="131">
        <v>99.92</v>
      </c>
      <c r="K131" s="130">
        <v>7394</v>
      </c>
      <c r="L131" s="129" t="s">
        <v>688</v>
      </c>
    </row>
    <row r="132" spans="1:12" x14ac:dyDescent="0.25">
      <c r="A132" s="129" t="s">
        <v>669</v>
      </c>
      <c r="B132" s="129" t="s">
        <v>694</v>
      </c>
      <c r="C132" s="129" t="s">
        <v>168</v>
      </c>
      <c r="D132" s="130">
        <v>1890000</v>
      </c>
      <c r="E132" s="130">
        <v>0</v>
      </c>
      <c r="F132" s="130">
        <v>0</v>
      </c>
      <c r="G132" s="130">
        <v>1890000</v>
      </c>
      <c r="H132" s="130">
        <v>0</v>
      </c>
      <c r="I132" s="130">
        <v>1890000</v>
      </c>
      <c r="J132" s="131">
        <v>100</v>
      </c>
      <c r="K132" s="130">
        <v>0</v>
      </c>
      <c r="L132" s="129" t="s">
        <v>688</v>
      </c>
    </row>
    <row r="133" spans="1:12" x14ac:dyDescent="0.25">
      <c r="A133" s="129" t="s">
        <v>669</v>
      </c>
      <c r="B133" s="129" t="s">
        <v>695</v>
      </c>
      <c r="C133" s="129" t="s">
        <v>678</v>
      </c>
      <c r="D133" s="130">
        <v>21139102</v>
      </c>
      <c r="E133" s="130">
        <v>0</v>
      </c>
      <c r="F133" s="130">
        <v>0</v>
      </c>
      <c r="G133" s="130">
        <v>21139102</v>
      </c>
      <c r="H133" s="130">
        <v>0</v>
      </c>
      <c r="I133" s="130">
        <v>17735136</v>
      </c>
      <c r="J133" s="131">
        <v>83.9</v>
      </c>
      <c r="K133" s="130">
        <v>3403966</v>
      </c>
      <c r="L133" s="129" t="s">
        <v>688</v>
      </c>
    </row>
    <row r="134" spans="1:12" x14ac:dyDescent="0.25">
      <c r="A134" s="129" t="s">
        <v>669</v>
      </c>
      <c r="B134" s="129" t="s">
        <v>696</v>
      </c>
      <c r="C134" s="129" t="s">
        <v>198</v>
      </c>
      <c r="D134" s="130">
        <v>124656</v>
      </c>
      <c r="E134" s="130">
        <v>0</v>
      </c>
      <c r="F134" s="130">
        <v>0</v>
      </c>
      <c r="G134" s="130">
        <v>124656</v>
      </c>
      <c r="H134" s="130">
        <v>0</v>
      </c>
      <c r="I134" s="130">
        <v>124488</v>
      </c>
      <c r="J134" s="131">
        <v>99.87</v>
      </c>
      <c r="K134" s="130">
        <v>168</v>
      </c>
      <c r="L134" s="129" t="s">
        <v>688</v>
      </c>
    </row>
    <row r="135" spans="1:12" x14ac:dyDescent="0.25">
      <c r="A135" s="129" t="s">
        <v>669</v>
      </c>
      <c r="B135" s="129" t="s">
        <v>697</v>
      </c>
      <c r="C135" s="129" t="s">
        <v>222</v>
      </c>
      <c r="D135" s="130">
        <v>166208</v>
      </c>
      <c r="E135" s="130">
        <v>0</v>
      </c>
      <c r="F135" s="130">
        <v>0</v>
      </c>
      <c r="G135" s="130">
        <v>166208</v>
      </c>
      <c r="H135" s="130">
        <v>0</v>
      </c>
      <c r="I135" s="130">
        <v>158336</v>
      </c>
      <c r="J135" s="131">
        <v>95.26</v>
      </c>
      <c r="K135" s="130">
        <v>7872</v>
      </c>
      <c r="L135" s="129" t="s">
        <v>688</v>
      </c>
    </row>
    <row r="136" spans="1:12" x14ac:dyDescent="0.25">
      <c r="A136" s="129" t="s">
        <v>669</v>
      </c>
      <c r="B136" s="129" t="s">
        <v>698</v>
      </c>
      <c r="C136" s="129" t="s">
        <v>699</v>
      </c>
      <c r="D136" s="130">
        <v>2160000</v>
      </c>
      <c r="E136" s="130">
        <v>0</v>
      </c>
      <c r="F136" s="130">
        <v>0</v>
      </c>
      <c r="G136" s="130">
        <v>2160000</v>
      </c>
      <c r="H136" s="130">
        <v>0</v>
      </c>
      <c r="I136" s="130">
        <v>2160000</v>
      </c>
      <c r="J136" s="131">
        <v>100</v>
      </c>
      <c r="K136" s="130">
        <v>0</v>
      </c>
      <c r="L136" s="129" t="s">
        <v>688</v>
      </c>
    </row>
    <row r="137" spans="1:12" x14ac:dyDescent="0.25">
      <c r="A137" s="129" t="s">
        <v>669</v>
      </c>
      <c r="B137" s="129" t="s">
        <v>700</v>
      </c>
      <c r="C137" s="129" t="s">
        <v>682</v>
      </c>
      <c r="D137" s="130">
        <v>280000</v>
      </c>
      <c r="E137" s="130">
        <v>0</v>
      </c>
      <c r="F137" s="130">
        <v>0</v>
      </c>
      <c r="G137" s="130">
        <v>280000</v>
      </c>
      <c r="H137" s="130">
        <v>0</v>
      </c>
      <c r="I137" s="130">
        <v>277000</v>
      </c>
      <c r="J137" s="131">
        <v>98.93</v>
      </c>
      <c r="K137" s="130">
        <v>3000</v>
      </c>
      <c r="L137" s="129" t="s">
        <v>688</v>
      </c>
    </row>
    <row r="138" spans="1:12" x14ac:dyDescent="0.25">
      <c r="A138" s="129" t="s">
        <v>669</v>
      </c>
      <c r="B138" s="129" t="s">
        <v>701</v>
      </c>
      <c r="C138" s="129" t="s">
        <v>702</v>
      </c>
      <c r="D138" s="130">
        <v>538268733</v>
      </c>
      <c r="E138" s="130">
        <v>0</v>
      </c>
      <c r="F138" s="130">
        <v>0</v>
      </c>
      <c r="G138" s="130">
        <v>538268733</v>
      </c>
      <c r="H138" s="130">
        <v>394111500</v>
      </c>
      <c r="I138" s="130">
        <v>529817000</v>
      </c>
      <c r="J138" s="131">
        <v>98.43</v>
      </c>
      <c r="K138" s="130">
        <v>8451733</v>
      </c>
      <c r="L138" s="129" t="s">
        <v>688</v>
      </c>
    </row>
    <row r="139" spans="1:12" x14ac:dyDescent="0.25">
      <c r="A139" s="129" t="s">
        <v>669</v>
      </c>
      <c r="B139" s="129" t="s">
        <v>703</v>
      </c>
      <c r="C139" s="129" t="s">
        <v>310</v>
      </c>
      <c r="D139" s="130">
        <v>69048737</v>
      </c>
      <c r="E139" s="130">
        <v>0</v>
      </c>
      <c r="F139" s="130">
        <v>0</v>
      </c>
      <c r="G139" s="130">
        <v>69048737</v>
      </c>
      <c r="H139" s="130">
        <v>0</v>
      </c>
      <c r="I139" s="130">
        <v>69048737</v>
      </c>
      <c r="J139" s="131">
        <v>100</v>
      </c>
      <c r="K139" s="130">
        <v>0</v>
      </c>
      <c r="L139" s="129" t="s">
        <v>688</v>
      </c>
    </row>
    <row r="140" spans="1:12" x14ac:dyDescent="0.25">
      <c r="A140" s="129" t="s">
        <v>669</v>
      </c>
      <c r="B140" s="129" t="s">
        <v>704</v>
      </c>
      <c r="C140" s="129" t="s">
        <v>346</v>
      </c>
      <c r="D140" s="130">
        <v>500864490</v>
      </c>
      <c r="E140" s="130">
        <v>0</v>
      </c>
      <c r="F140" s="130">
        <v>-10733334</v>
      </c>
      <c r="G140" s="130">
        <v>490131156</v>
      </c>
      <c r="H140" s="130">
        <v>0</v>
      </c>
      <c r="I140" s="130">
        <v>490131156</v>
      </c>
      <c r="J140" s="131">
        <v>100</v>
      </c>
      <c r="K140" s="130">
        <v>0</v>
      </c>
      <c r="L140" s="129" t="s">
        <v>688</v>
      </c>
    </row>
    <row r="141" spans="1:12" x14ac:dyDescent="0.25">
      <c r="A141" s="129" t="s">
        <v>669</v>
      </c>
      <c r="B141" s="129" t="s">
        <v>705</v>
      </c>
      <c r="C141" s="129" t="s">
        <v>706</v>
      </c>
      <c r="D141" s="130">
        <v>3088727885</v>
      </c>
      <c r="E141" s="130">
        <v>0</v>
      </c>
      <c r="F141" s="130">
        <v>0</v>
      </c>
      <c r="G141" s="130">
        <v>3088727885</v>
      </c>
      <c r="H141" s="130">
        <v>0</v>
      </c>
      <c r="I141" s="130">
        <v>765847701</v>
      </c>
      <c r="J141" s="131">
        <v>24.79</v>
      </c>
      <c r="K141" s="130">
        <v>2322880184</v>
      </c>
      <c r="L141" s="129" t="s">
        <v>688</v>
      </c>
    </row>
    <row r="142" spans="1:12" x14ac:dyDescent="0.25">
      <c r="A142" s="129" t="s">
        <v>669</v>
      </c>
      <c r="B142" s="129" t="s">
        <v>689</v>
      </c>
      <c r="C142" s="129" t="s">
        <v>376</v>
      </c>
      <c r="D142" s="130">
        <v>1092872869</v>
      </c>
      <c r="E142" s="130">
        <v>0</v>
      </c>
      <c r="F142" s="130">
        <v>0</v>
      </c>
      <c r="G142" s="130">
        <v>1092872869</v>
      </c>
      <c r="H142" s="130">
        <v>0</v>
      </c>
      <c r="I142" s="130">
        <v>1092872869</v>
      </c>
      <c r="J142" s="131">
        <v>100</v>
      </c>
      <c r="K142" s="130">
        <v>0</v>
      </c>
      <c r="L142" s="129" t="s">
        <v>688</v>
      </c>
    </row>
    <row r="143" spans="1:12" x14ac:dyDescent="0.25">
      <c r="A143" s="129" t="s">
        <v>669</v>
      </c>
      <c r="B143" s="129" t="s">
        <v>707</v>
      </c>
      <c r="C143" s="129" t="s">
        <v>380</v>
      </c>
      <c r="D143" s="130">
        <v>1</v>
      </c>
      <c r="E143" s="130">
        <v>0</v>
      </c>
      <c r="F143" s="130">
        <v>0</v>
      </c>
      <c r="G143" s="130">
        <v>1</v>
      </c>
      <c r="H143" s="130">
        <v>0</v>
      </c>
      <c r="I143" s="130">
        <v>1</v>
      </c>
      <c r="J143" s="131">
        <v>100</v>
      </c>
      <c r="K143" s="130">
        <v>0</v>
      </c>
      <c r="L143" s="129" t="s">
        <v>688</v>
      </c>
    </row>
    <row r="144" spans="1:12" x14ac:dyDescent="0.25">
      <c r="A144" s="129" t="s">
        <v>669</v>
      </c>
      <c r="B144" s="129" t="s">
        <v>708</v>
      </c>
      <c r="C144" s="129" t="s">
        <v>709</v>
      </c>
      <c r="D144" s="130">
        <v>267480000</v>
      </c>
      <c r="E144" s="130">
        <v>0</v>
      </c>
      <c r="F144" s="130">
        <v>-140315945</v>
      </c>
      <c r="G144" s="130">
        <v>127164055</v>
      </c>
      <c r="H144" s="130">
        <v>0</v>
      </c>
      <c r="I144" s="130">
        <v>127164055</v>
      </c>
      <c r="J144" s="131">
        <v>100</v>
      </c>
      <c r="K144" s="130">
        <v>0</v>
      </c>
      <c r="L144" s="129" t="s">
        <v>688</v>
      </c>
    </row>
    <row r="145" spans="1:12" x14ac:dyDescent="0.25">
      <c r="A145" s="129" t="s">
        <v>669</v>
      </c>
      <c r="B145" s="129" t="s">
        <v>710</v>
      </c>
      <c r="C145" s="129" t="s">
        <v>711</v>
      </c>
      <c r="D145" s="130">
        <v>1117560706</v>
      </c>
      <c r="E145" s="130">
        <v>0</v>
      </c>
      <c r="F145" s="130">
        <v>-46701</v>
      </c>
      <c r="G145" s="130">
        <v>1117514005</v>
      </c>
      <c r="H145" s="130">
        <v>0</v>
      </c>
      <c r="I145" s="130">
        <v>1113122310</v>
      </c>
      <c r="J145" s="131">
        <v>99.61</v>
      </c>
      <c r="K145" s="130">
        <v>4391695</v>
      </c>
      <c r="L145" s="129" t="s">
        <v>688</v>
      </c>
    </row>
    <row r="146" spans="1:12" x14ac:dyDescent="0.25">
      <c r="A146" s="129" t="s">
        <v>669</v>
      </c>
      <c r="B146" s="129" t="s">
        <v>712</v>
      </c>
      <c r="C146" s="129" t="s">
        <v>713</v>
      </c>
      <c r="D146" s="130">
        <v>862539267</v>
      </c>
      <c r="E146" s="130">
        <v>0</v>
      </c>
      <c r="F146" s="130">
        <v>-30030248</v>
      </c>
      <c r="G146" s="130">
        <v>832509019</v>
      </c>
      <c r="H146" s="130">
        <v>0</v>
      </c>
      <c r="I146" s="130">
        <v>832509019</v>
      </c>
      <c r="J146" s="131">
        <v>100</v>
      </c>
      <c r="K146" s="130">
        <v>0</v>
      </c>
      <c r="L146" s="129" t="s">
        <v>688</v>
      </c>
    </row>
    <row r="147" spans="1:12" x14ac:dyDescent="0.25">
      <c r="A147" s="129" t="s">
        <v>669</v>
      </c>
      <c r="B147" s="129" t="s">
        <v>690</v>
      </c>
      <c r="C147" s="129" t="s">
        <v>408</v>
      </c>
      <c r="D147" s="130">
        <v>2641059800</v>
      </c>
      <c r="E147" s="130">
        <v>0</v>
      </c>
      <c r="F147" s="130">
        <v>-37568335</v>
      </c>
      <c r="G147" s="130">
        <v>2603491465</v>
      </c>
      <c r="H147" s="130">
        <v>7038000</v>
      </c>
      <c r="I147" s="130">
        <v>2525748198</v>
      </c>
      <c r="J147" s="131">
        <v>97.01</v>
      </c>
      <c r="K147" s="130">
        <v>77743267</v>
      </c>
      <c r="L147" s="129" t="s">
        <v>688</v>
      </c>
    </row>
    <row r="148" spans="1:12" x14ac:dyDescent="0.25">
      <c r="A148" s="129" t="s">
        <v>669</v>
      </c>
      <c r="B148" s="129" t="s">
        <v>714</v>
      </c>
      <c r="C148" s="129" t="s">
        <v>715</v>
      </c>
      <c r="D148" s="130">
        <v>1365056400</v>
      </c>
      <c r="E148" s="130">
        <v>0</v>
      </c>
      <c r="F148" s="130">
        <v>-101467200</v>
      </c>
      <c r="G148" s="130">
        <v>1263589200</v>
      </c>
      <c r="H148" s="130">
        <v>0</v>
      </c>
      <c r="I148" s="130">
        <v>1263589200</v>
      </c>
      <c r="J148" s="131">
        <v>100</v>
      </c>
      <c r="K148" s="130">
        <v>0</v>
      </c>
      <c r="L148" s="129" t="s">
        <v>688</v>
      </c>
    </row>
    <row r="149" spans="1:12" x14ac:dyDescent="0.25">
      <c r="A149" s="129" t="s">
        <v>669</v>
      </c>
      <c r="B149" s="129" t="s">
        <v>716</v>
      </c>
      <c r="C149" s="129" t="s">
        <v>422</v>
      </c>
      <c r="D149" s="130">
        <v>8258945521</v>
      </c>
      <c r="E149" s="130">
        <v>0</v>
      </c>
      <c r="F149" s="130">
        <v>0</v>
      </c>
      <c r="G149" s="130">
        <v>8258945521</v>
      </c>
      <c r="H149" s="130">
        <v>0</v>
      </c>
      <c r="I149" s="130">
        <v>8184932651</v>
      </c>
      <c r="J149" s="131">
        <v>99.1</v>
      </c>
      <c r="K149" s="130">
        <v>74012870</v>
      </c>
      <c r="L149" s="129" t="s">
        <v>688</v>
      </c>
    </row>
    <row r="150" spans="1:12" x14ac:dyDescent="0.25">
      <c r="A150" s="129" t="s">
        <v>669</v>
      </c>
      <c r="B150" s="129" t="s">
        <v>717</v>
      </c>
      <c r="C150" s="129" t="s">
        <v>718</v>
      </c>
      <c r="D150" s="130">
        <v>5152050830</v>
      </c>
      <c r="E150" s="130">
        <v>0</v>
      </c>
      <c r="F150" s="130">
        <v>0</v>
      </c>
      <c r="G150" s="130">
        <v>5152050830</v>
      </c>
      <c r="H150" s="130">
        <v>0</v>
      </c>
      <c r="I150" s="130">
        <v>3615878572</v>
      </c>
      <c r="J150" s="131">
        <v>70.180000000000007</v>
      </c>
      <c r="K150" s="130">
        <v>1536172258</v>
      </c>
      <c r="L150" s="129" t="s">
        <v>688</v>
      </c>
    </row>
    <row r="151" spans="1:12" x14ac:dyDescent="0.25">
      <c r="A151" s="129" t="s">
        <v>669</v>
      </c>
      <c r="B151" s="129" t="s">
        <v>459</v>
      </c>
      <c r="C151" s="129" t="s">
        <v>460</v>
      </c>
      <c r="D151" s="130">
        <v>5356339520</v>
      </c>
      <c r="E151" s="130">
        <v>0</v>
      </c>
      <c r="F151" s="130">
        <v>0</v>
      </c>
      <c r="G151" s="130">
        <v>5356339520</v>
      </c>
      <c r="H151" s="130">
        <v>2575000</v>
      </c>
      <c r="I151" s="130">
        <v>5354339520</v>
      </c>
      <c r="J151" s="131">
        <v>99.96</v>
      </c>
      <c r="K151" s="130">
        <v>2000000</v>
      </c>
      <c r="L151" s="129" t="s">
        <v>688</v>
      </c>
    </row>
    <row r="152" spans="1:12" x14ac:dyDescent="0.25">
      <c r="A152" s="129" t="s">
        <v>669</v>
      </c>
      <c r="B152" s="129" t="s">
        <v>461</v>
      </c>
      <c r="C152" s="129" t="s">
        <v>462</v>
      </c>
      <c r="D152" s="130">
        <v>5356339520</v>
      </c>
      <c r="E152" s="130">
        <v>0</v>
      </c>
      <c r="F152" s="130">
        <v>0</v>
      </c>
      <c r="G152" s="130">
        <v>5356339520</v>
      </c>
      <c r="H152" s="130">
        <v>2575000</v>
      </c>
      <c r="I152" s="130">
        <v>5354339520</v>
      </c>
      <c r="J152" s="131">
        <v>99.96</v>
      </c>
      <c r="K152" s="130">
        <v>2000000</v>
      </c>
      <c r="L152" s="129" t="s">
        <v>688</v>
      </c>
    </row>
    <row r="153" spans="1:12" x14ac:dyDescent="0.25">
      <c r="A153" s="129" t="s">
        <v>669</v>
      </c>
      <c r="B153" s="129" t="s">
        <v>463</v>
      </c>
      <c r="C153" s="129" t="s">
        <v>464</v>
      </c>
      <c r="D153" s="130">
        <v>5356339520</v>
      </c>
      <c r="E153" s="130">
        <v>0</v>
      </c>
      <c r="F153" s="130">
        <v>0</v>
      </c>
      <c r="G153" s="130">
        <v>5356339520</v>
      </c>
      <c r="H153" s="130">
        <v>2575000</v>
      </c>
      <c r="I153" s="130">
        <v>5354339520</v>
      </c>
      <c r="J153" s="131">
        <v>99.96</v>
      </c>
      <c r="K153" s="130">
        <v>2000000</v>
      </c>
      <c r="L153" s="129" t="s">
        <v>688</v>
      </c>
    </row>
    <row r="154" spans="1:12" x14ac:dyDescent="0.25">
      <c r="A154" s="129" t="s">
        <v>669</v>
      </c>
      <c r="B154" s="129" t="s">
        <v>712</v>
      </c>
      <c r="C154" s="129" t="s">
        <v>713</v>
      </c>
      <c r="D154" s="130">
        <v>4976628487</v>
      </c>
      <c r="E154" s="130">
        <v>0</v>
      </c>
      <c r="F154" s="130">
        <v>0</v>
      </c>
      <c r="G154" s="130">
        <v>4976628487</v>
      </c>
      <c r="H154" s="130">
        <v>0</v>
      </c>
      <c r="I154" s="130">
        <v>4976628487</v>
      </c>
      <c r="J154" s="131">
        <v>100</v>
      </c>
      <c r="K154" s="130">
        <v>0</v>
      </c>
      <c r="L154" s="129" t="s">
        <v>688</v>
      </c>
    </row>
    <row r="155" spans="1:12" x14ac:dyDescent="0.25">
      <c r="A155" s="129" t="s">
        <v>669</v>
      </c>
      <c r="B155" s="129" t="s">
        <v>690</v>
      </c>
      <c r="C155" s="129" t="s">
        <v>408</v>
      </c>
      <c r="D155" s="130">
        <v>379711033</v>
      </c>
      <c r="E155" s="130">
        <v>0</v>
      </c>
      <c r="F155" s="130">
        <v>0</v>
      </c>
      <c r="G155" s="130">
        <v>379711033</v>
      </c>
      <c r="H155" s="130">
        <v>2575000</v>
      </c>
      <c r="I155" s="130">
        <v>377711033</v>
      </c>
      <c r="J155" s="131">
        <v>99.47</v>
      </c>
      <c r="K155" s="130">
        <v>2000000</v>
      </c>
      <c r="L155" s="129" t="s">
        <v>688</v>
      </c>
    </row>
    <row r="156" spans="1:12" x14ac:dyDescent="0.25">
      <c r="A156" s="129" t="s">
        <v>669</v>
      </c>
      <c r="B156" s="129" t="s">
        <v>465</v>
      </c>
      <c r="C156" s="129" t="s">
        <v>466</v>
      </c>
      <c r="D156" s="130">
        <v>4824951559</v>
      </c>
      <c r="E156" s="130">
        <v>0</v>
      </c>
      <c r="F156" s="130">
        <v>-169114084</v>
      </c>
      <c r="G156" s="130">
        <v>4655837475</v>
      </c>
      <c r="H156" s="130">
        <v>35448216</v>
      </c>
      <c r="I156" s="130">
        <v>4413047723</v>
      </c>
      <c r="J156" s="131">
        <v>94.79</v>
      </c>
      <c r="K156" s="130">
        <v>242789752</v>
      </c>
      <c r="L156" s="129" t="s">
        <v>688</v>
      </c>
    </row>
    <row r="157" spans="1:12" x14ac:dyDescent="0.25">
      <c r="A157" s="129" t="s">
        <v>669</v>
      </c>
      <c r="B157" s="129" t="s">
        <v>467</v>
      </c>
      <c r="C157" s="129" t="s">
        <v>468</v>
      </c>
      <c r="D157" s="130">
        <v>4824951559</v>
      </c>
      <c r="E157" s="130">
        <v>0</v>
      </c>
      <c r="F157" s="130">
        <v>-169114084</v>
      </c>
      <c r="G157" s="130">
        <v>4655837475</v>
      </c>
      <c r="H157" s="130">
        <v>35448216</v>
      </c>
      <c r="I157" s="130">
        <v>4413047723</v>
      </c>
      <c r="J157" s="131">
        <v>94.79</v>
      </c>
      <c r="K157" s="130">
        <v>242789752</v>
      </c>
      <c r="L157" s="129" t="s">
        <v>688</v>
      </c>
    </row>
    <row r="158" spans="1:12" x14ac:dyDescent="0.25">
      <c r="A158" s="129" t="s">
        <v>669</v>
      </c>
      <c r="B158" s="129" t="s">
        <v>469</v>
      </c>
      <c r="C158" s="129" t="s">
        <v>470</v>
      </c>
      <c r="D158" s="130">
        <v>4824951559</v>
      </c>
      <c r="E158" s="130">
        <v>0</v>
      </c>
      <c r="F158" s="130">
        <v>-169114084</v>
      </c>
      <c r="G158" s="130">
        <v>4655837475</v>
      </c>
      <c r="H158" s="130">
        <v>35448216</v>
      </c>
      <c r="I158" s="130">
        <v>4413047723</v>
      </c>
      <c r="J158" s="131">
        <v>94.79</v>
      </c>
      <c r="K158" s="130">
        <v>242789752</v>
      </c>
      <c r="L158" s="129" t="s">
        <v>688</v>
      </c>
    </row>
    <row r="159" spans="1:12" x14ac:dyDescent="0.25">
      <c r="A159" s="129" t="s">
        <v>669</v>
      </c>
      <c r="B159" s="129" t="s">
        <v>719</v>
      </c>
      <c r="C159" s="129" t="s">
        <v>720</v>
      </c>
      <c r="D159" s="130">
        <v>330587</v>
      </c>
      <c r="E159" s="130">
        <v>0</v>
      </c>
      <c r="F159" s="130">
        <v>0</v>
      </c>
      <c r="G159" s="130">
        <v>330587</v>
      </c>
      <c r="H159" s="130">
        <v>0</v>
      </c>
      <c r="I159" s="130">
        <v>330586</v>
      </c>
      <c r="J159" s="131">
        <v>100</v>
      </c>
      <c r="K159" s="130">
        <v>1</v>
      </c>
      <c r="L159" s="129" t="s">
        <v>688</v>
      </c>
    </row>
    <row r="160" spans="1:12" x14ac:dyDescent="0.25">
      <c r="A160" s="129" t="s">
        <v>669</v>
      </c>
      <c r="B160" s="129" t="s">
        <v>695</v>
      </c>
      <c r="C160" s="129" t="s">
        <v>678</v>
      </c>
      <c r="D160" s="130">
        <v>12888640</v>
      </c>
      <c r="E160" s="130">
        <v>0</v>
      </c>
      <c r="F160" s="130">
        <v>0</v>
      </c>
      <c r="G160" s="130">
        <v>12888640</v>
      </c>
      <c r="H160" s="130">
        <v>0</v>
      </c>
      <c r="I160" s="130">
        <v>7854000</v>
      </c>
      <c r="J160" s="131">
        <v>60.94</v>
      </c>
      <c r="K160" s="130">
        <v>5034640</v>
      </c>
      <c r="L160" s="129" t="s">
        <v>688</v>
      </c>
    </row>
    <row r="161" spans="1:12" x14ac:dyDescent="0.25">
      <c r="A161" s="129" t="s">
        <v>669</v>
      </c>
      <c r="B161" s="129" t="s">
        <v>721</v>
      </c>
      <c r="C161" s="129" t="s">
        <v>204</v>
      </c>
      <c r="D161" s="130">
        <v>5443032</v>
      </c>
      <c r="E161" s="130">
        <v>0</v>
      </c>
      <c r="F161" s="130">
        <v>0</v>
      </c>
      <c r="G161" s="130">
        <v>5443032</v>
      </c>
      <c r="H161" s="130">
        <v>0</v>
      </c>
      <c r="I161" s="130">
        <v>5016000</v>
      </c>
      <c r="J161" s="131">
        <v>92.15</v>
      </c>
      <c r="K161" s="130">
        <v>427032</v>
      </c>
      <c r="L161" s="129" t="s">
        <v>688</v>
      </c>
    </row>
    <row r="162" spans="1:12" x14ac:dyDescent="0.25">
      <c r="A162" s="129" t="s">
        <v>669</v>
      </c>
      <c r="B162" s="129" t="s">
        <v>698</v>
      </c>
      <c r="C162" s="129" t="s">
        <v>699</v>
      </c>
      <c r="D162" s="130">
        <v>312000</v>
      </c>
      <c r="E162" s="130">
        <v>0</v>
      </c>
      <c r="F162" s="130">
        <v>0</v>
      </c>
      <c r="G162" s="130">
        <v>312000</v>
      </c>
      <c r="H162" s="130">
        <v>0</v>
      </c>
      <c r="I162" s="130">
        <v>312000</v>
      </c>
      <c r="J162" s="131">
        <v>100</v>
      </c>
      <c r="K162" s="130">
        <v>0</v>
      </c>
      <c r="L162" s="129" t="s">
        <v>688</v>
      </c>
    </row>
    <row r="163" spans="1:12" x14ac:dyDescent="0.25">
      <c r="A163" s="129" t="s">
        <v>669</v>
      </c>
      <c r="B163" s="129" t="s">
        <v>722</v>
      </c>
      <c r="C163" s="129" t="s">
        <v>238</v>
      </c>
      <c r="D163" s="130">
        <v>14086863</v>
      </c>
      <c r="E163" s="130">
        <v>0</v>
      </c>
      <c r="F163" s="130">
        <v>0</v>
      </c>
      <c r="G163" s="130">
        <v>14086863</v>
      </c>
      <c r="H163" s="130">
        <v>0</v>
      </c>
      <c r="I163" s="130">
        <v>14086863</v>
      </c>
      <c r="J163" s="131">
        <v>100</v>
      </c>
      <c r="K163" s="130">
        <v>0</v>
      </c>
      <c r="L163" s="129" t="s">
        <v>688</v>
      </c>
    </row>
    <row r="164" spans="1:12" x14ac:dyDescent="0.25">
      <c r="A164" s="129" t="s">
        <v>669</v>
      </c>
      <c r="B164" s="129" t="s">
        <v>723</v>
      </c>
      <c r="C164" s="129" t="s">
        <v>724</v>
      </c>
      <c r="D164" s="130">
        <v>185664777</v>
      </c>
      <c r="E164" s="130">
        <v>0</v>
      </c>
      <c r="F164" s="130">
        <v>0</v>
      </c>
      <c r="G164" s="130">
        <v>185664777</v>
      </c>
      <c r="H164" s="130">
        <v>0</v>
      </c>
      <c r="I164" s="130">
        <v>185664777</v>
      </c>
      <c r="J164" s="131">
        <v>100</v>
      </c>
      <c r="K164" s="130">
        <v>0</v>
      </c>
      <c r="L164" s="129" t="s">
        <v>688</v>
      </c>
    </row>
    <row r="165" spans="1:12" x14ac:dyDescent="0.25">
      <c r="A165" s="129" t="s">
        <v>669</v>
      </c>
      <c r="B165" s="129" t="s">
        <v>725</v>
      </c>
      <c r="C165" s="129" t="s">
        <v>726</v>
      </c>
      <c r="D165" s="130">
        <v>76617115</v>
      </c>
      <c r="E165" s="130">
        <v>0</v>
      </c>
      <c r="F165" s="130">
        <v>0</v>
      </c>
      <c r="G165" s="130">
        <v>76617115</v>
      </c>
      <c r="H165" s="130">
        <v>4657517</v>
      </c>
      <c r="I165" s="130">
        <v>76617114</v>
      </c>
      <c r="J165" s="131">
        <v>100</v>
      </c>
      <c r="K165" s="130">
        <v>1</v>
      </c>
      <c r="L165" s="129" t="s">
        <v>688</v>
      </c>
    </row>
    <row r="166" spans="1:12" x14ac:dyDescent="0.25">
      <c r="A166" s="129" t="s">
        <v>669</v>
      </c>
      <c r="B166" s="129" t="s">
        <v>727</v>
      </c>
      <c r="C166" s="129" t="s">
        <v>728</v>
      </c>
      <c r="D166" s="130">
        <v>101254142</v>
      </c>
      <c r="E166" s="130">
        <v>0</v>
      </c>
      <c r="F166" s="130">
        <v>0</v>
      </c>
      <c r="G166" s="130">
        <v>101254142</v>
      </c>
      <c r="H166" s="130">
        <v>2160175</v>
      </c>
      <c r="I166" s="130">
        <v>84119987</v>
      </c>
      <c r="J166" s="131">
        <v>83.08</v>
      </c>
      <c r="K166" s="130">
        <v>17134155</v>
      </c>
      <c r="L166" s="129" t="s">
        <v>688</v>
      </c>
    </row>
    <row r="167" spans="1:12" x14ac:dyDescent="0.25">
      <c r="A167" s="129" t="s">
        <v>669</v>
      </c>
      <c r="B167" s="129" t="s">
        <v>729</v>
      </c>
      <c r="C167" s="129" t="s">
        <v>730</v>
      </c>
      <c r="D167" s="130">
        <v>525057976</v>
      </c>
      <c r="E167" s="130">
        <v>0</v>
      </c>
      <c r="F167" s="130">
        <v>0</v>
      </c>
      <c r="G167" s="130">
        <v>525057976</v>
      </c>
      <c r="H167" s="130">
        <v>0</v>
      </c>
      <c r="I167" s="130">
        <v>459064652</v>
      </c>
      <c r="J167" s="131">
        <v>87.43</v>
      </c>
      <c r="K167" s="130">
        <v>65993324</v>
      </c>
      <c r="L167" s="129" t="s">
        <v>688</v>
      </c>
    </row>
    <row r="168" spans="1:12" x14ac:dyDescent="0.25">
      <c r="A168" s="129" t="s">
        <v>669</v>
      </c>
      <c r="B168" s="129" t="s">
        <v>731</v>
      </c>
      <c r="C168" s="129" t="s">
        <v>732</v>
      </c>
      <c r="D168" s="130">
        <v>124464424</v>
      </c>
      <c r="E168" s="130">
        <v>0</v>
      </c>
      <c r="F168" s="130">
        <v>0</v>
      </c>
      <c r="G168" s="130">
        <v>124464424</v>
      </c>
      <c r="H168" s="130">
        <v>28630524</v>
      </c>
      <c r="I168" s="130">
        <v>109002346</v>
      </c>
      <c r="J168" s="131">
        <v>87.58</v>
      </c>
      <c r="K168" s="130">
        <v>15462078</v>
      </c>
      <c r="L168" s="129" t="s">
        <v>688</v>
      </c>
    </row>
    <row r="169" spans="1:12" x14ac:dyDescent="0.25">
      <c r="A169" s="129" t="s">
        <v>669</v>
      </c>
      <c r="B169" s="129" t="s">
        <v>689</v>
      </c>
      <c r="C169" s="129" t="s">
        <v>376</v>
      </c>
      <c r="D169" s="130">
        <v>1271301965</v>
      </c>
      <c r="E169" s="130">
        <v>0</v>
      </c>
      <c r="F169" s="130">
        <v>0</v>
      </c>
      <c r="G169" s="130">
        <v>1271301965</v>
      </c>
      <c r="H169" s="130">
        <v>0</v>
      </c>
      <c r="I169" s="130">
        <v>1271301965</v>
      </c>
      <c r="J169" s="131">
        <v>100</v>
      </c>
      <c r="K169" s="130">
        <v>0</v>
      </c>
      <c r="L169" s="129" t="s">
        <v>688</v>
      </c>
    </row>
    <row r="170" spans="1:12" x14ac:dyDescent="0.25">
      <c r="A170" s="129" t="s">
        <v>669</v>
      </c>
      <c r="B170" s="129" t="s">
        <v>733</v>
      </c>
      <c r="C170" s="129" t="s">
        <v>378</v>
      </c>
      <c r="D170" s="130">
        <v>2556851</v>
      </c>
      <c r="E170" s="130">
        <v>0</v>
      </c>
      <c r="F170" s="130">
        <v>0</v>
      </c>
      <c r="G170" s="130">
        <v>2556851</v>
      </c>
      <c r="H170" s="130">
        <v>0</v>
      </c>
      <c r="I170" s="130">
        <v>2556851</v>
      </c>
      <c r="J170" s="131">
        <v>100</v>
      </c>
      <c r="K170" s="130">
        <v>0</v>
      </c>
      <c r="L170" s="129" t="s">
        <v>688</v>
      </c>
    </row>
    <row r="171" spans="1:12" x14ac:dyDescent="0.25">
      <c r="A171" s="129" t="s">
        <v>669</v>
      </c>
      <c r="B171" s="129" t="s">
        <v>707</v>
      </c>
      <c r="C171" s="129" t="s">
        <v>380</v>
      </c>
      <c r="D171" s="130">
        <v>44726966</v>
      </c>
      <c r="E171" s="130">
        <v>0</v>
      </c>
      <c r="F171" s="130">
        <v>0</v>
      </c>
      <c r="G171" s="130">
        <v>44726966</v>
      </c>
      <c r="H171" s="130">
        <v>0</v>
      </c>
      <c r="I171" s="130">
        <v>40000000</v>
      </c>
      <c r="J171" s="131">
        <v>89.43</v>
      </c>
      <c r="K171" s="130">
        <v>4726966</v>
      </c>
      <c r="L171" s="129" t="s">
        <v>688</v>
      </c>
    </row>
    <row r="172" spans="1:12" x14ac:dyDescent="0.25">
      <c r="A172" s="129" t="s">
        <v>669</v>
      </c>
      <c r="B172" s="129" t="s">
        <v>734</v>
      </c>
      <c r="C172" s="129" t="s">
        <v>735</v>
      </c>
      <c r="D172" s="130">
        <v>118210951</v>
      </c>
      <c r="E172" s="130">
        <v>0</v>
      </c>
      <c r="F172" s="130">
        <v>0</v>
      </c>
      <c r="G172" s="130">
        <v>118210951</v>
      </c>
      <c r="H172" s="130">
        <v>0</v>
      </c>
      <c r="I172" s="130">
        <v>49070734</v>
      </c>
      <c r="J172" s="131">
        <v>41.51</v>
      </c>
      <c r="K172" s="130">
        <v>69140217</v>
      </c>
      <c r="L172" s="129" t="s">
        <v>688</v>
      </c>
    </row>
    <row r="173" spans="1:12" x14ac:dyDescent="0.25">
      <c r="A173" s="129" t="s">
        <v>669</v>
      </c>
      <c r="B173" s="129" t="s">
        <v>690</v>
      </c>
      <c r="C173" s="129" t="s">
        <v>408</v>
      </c>
      <c r="D173" s="130">
        <v>2292599921</v>
      </c>
      <c r="E173" s="130">
        <v>0</v>
      </c>
      <c r="F173" s="130">
        <v>-169114084</v>
      </c>
      <c r="G173" s="130">
        <v>2123485837</v>
      </c>
      <c r="H173" s="130">
        <v>0</v>
      </c>
      <c r="I173" s="130">
        <v>2067791354</v>
      </c>
      <c r="J173" s="131">
        <v>97.38</v>
      </c>
      <c r="K173" s="130">
        <v>55694483</v>
      </c>
      <c r="L173" s="129" t="s">
        <v>688</v>
      </c>
    </row>
    <row r="174" spans="1:12" x14ac:dyDescent="0.25">
      <c r="A174" s="129" t="s">
        <v>669</v>
      </c>
      <c r="B174" s="129" t="s">
        <v>736</v>
      </c>
      <c r="C174" s="129" t="s">
        <v>426</v>
      </c>
      <c r="D174" s="130">
        <v>49435349</v>
      </c>
      <c r="E174" s="130">
        <v>0</v>
      </c>
      <c r="F174" s="130">
        <v>0</v>
      </c>
      <c r="G174" s="130">
        <v>49435349</v>
      </c>
      <c r="H174" s="130">
        <v>0</v>
      </c>
      <c r="I174" s="130">
        <v>40258494</v>
      </c>
      <c r="J174" s="131">
        <v>81.44</v>
      </c>
      <c r="K174" s="130">
        <v>9176855</v>
      </c>
      <c r="L174" s="129" t="s">
        <v>688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2463-F612-43E8-86FA-980C2E1486E3}">
  <sheetPr>
    <pageSetUpPr fitToPage="1"/>
  </sheetPr>
  <dimension ref="A2:T50"/>
  <sheetViews>
    <sheetView zoomScale="72" zoomScaleNormal="72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43" sqref="B43"/>
    </sheetView>
  </sheetViews>
  <sheetFormatPr baseColWidth="10" defaultColWidth="11.44140625" defaultRowHeight="14.4" x14ac:dyDescent="0.3"/>
  <cols>
    <col min="1" max="1" width="14.88671875" style="73" customWidth="1"/>
    <col min="2" max="2" width="50" style="73" customWidth="1"/>
    <col min="3" max="3" width="20.109375" style="74" customWidth="1"/>
    <col min="4" max="4" width="18.5546875" style="74" customWidth="1"/>
    <col min="5" max="5" width="16.88671875" style="75" customWidth="1"/>
    <col min="6" max="6" width="20.88671875" style="75" hidden="1" customWidth="1"/>
    <col min="7" max="7" width="15.5546875" style="75" hidden="1" customWidth="1"/>
    <col min="8" max="8" width="16" style="75" hidden="1" customWidth="1"/>
    <col min="9" max="9" width="17" style="75" hidden="1" customWidth="1"/>
    <col min="10" max="10" width="17.109375" style="75" hidden="1" customWidth="1"/>
    <col min="11" max="11" width="17" style="75" hidden="1" customWidth="1"/>
    <col min="12" max="12" width="16.6640625" style="75" hidden="1" customWidth="1"/>
    <col min="13" max="13" width="15.5546875" style="75" hidden="1" customWidth="1"/>
    <col min="14" max="14" width="16.5546875" style="75" hidden="1" customWidth="1"/>
    <col min="15" max="15" width="15.88671875" style="75" hidden="1" customWidth="1"/>
    <col min="16" max="16" width="14.5546875" style="75" customWidth="1"/>
    <col min="17" max="17" width="0.33203125" style="75" customWidth="1"/>
    <col min="18" max="18" width="15.33203125" style="75" customWidth="1"/>
    <col min="19" max="19" width="11.44140625" style="76" customWidth="1"/>
    <col min="20" max="20" width="11.44140625" style="74"/>
    <col min="21" max="16384" width="11.44140625" style="73"/>
  </cols>
  <sheetData>
    <row r="2" spans="1:19" ht="15.6" x14ac:dyDescent="0.3">
      <c r="A2" s="72" t="s">
        <v>579</v>
      </c>
    </row>
    <row r="3" spans="1:19" ht="15.6" x14ac:dyDescent="0.3">
      <c r="A3" s="72" t="s">
        <v>580</v>
      </c>
    </row>
    <row r="4" spans="1:19" ht="15.6" x14ac:dyDescent="0.3">
      <c r="A4" s="72" t="s">
        <v>581</v>
      </c>
      <c r="H4" s="77"/>
      <c r="M4" s="78"/>
    </row>
    <row r="5" spans="1:19" ht="15.6" x14ac:dyDescent="0.3">
      <c r="A5" s="79" t="s">
        <v>582</v>
      </c>
      <c r="D5" s="78"/>
      <c r="E5" s="75" t="s">
        <v>583</v>
      </c>
      <c r="F5" s="78"/>
      <c r="I5" s="78"/>
      <c r="K5" s="78"/>
      <c r="M5" s="80"/>
      <c r="N5" s="78"/>
      <c r="O5" s="80"/>
    </row>
    <row r="6" spans="1:19" x14ac:dyDescent="0.3">
      <c r="A6" s="80"/>
      <c r="B6" s="78"/>
      <c r="D6" s="78"/>
      <c r="E6" s="80"/>
      <c r="F6" s="78"/>
      <c r="G6" s="77"/>
      <c r="J6" s="80"/>
    </row>
    <row r="7" spans="1:19" ht="36" customHeight="1" x14ac:dyDescent="0.3">
      <c r="A7" s="81" t="s">
        <v>584</v>
      </c>
      <c r="B7" s="82" t="s">
        <v>585</v>
      </c>
      <c r="C7" s="83" t="s">
        <v>586</v>
      </c>
      <c r="D7" s="83" t="s">
        <v>587</v>
      </c>
      <c r="E7" s="84" t="s">
        <v>588</v>
      </c>
      <c r="F7" s="84" t="s">
        <v>589</v>
      </c>
      <c r="G7" s="85" t="s">
        <v>590</v>
      </c>
      <c r="H7" s="85" t="s">
        <v>591</v>
      </c>
      <c r="I7" s="84" t="s">
        <v>592</v>
      </c>
      <c r="J7" s="84" t="s">
        <v>593</v>
      </c>
      <c r="K7" s="84" t="s">
        <v>594</v>
      </c>
      <c r="L7" s="84" t="s">
        <v>595</v>
      </c>
      <c r="M7" s="84" t="s">
        <v>596</v>
      </c>
      <c r="N7" s="84" t="s">
        <v>597</v>
      </c>
      <c r="O7" s="84" t="s">
        <v>598</v>
      </c>
      <c r="P7" s="84" t="s">
        <v>599</v>
      </c>
      <c r="Q7" s="84" t="s">
        <v>600</v>
      </c>
      <c r="R7" s="84" t="s">
        <v>601</v>
      </c>
      <c r="S7" s="86" t="s">
        <v>602</v>
      </c>
    </row>
    <row r="8" spans="1:19" hidden="1" x14ac:dyDescent="0.3">
      <c r="B8" s="78"/>
      <c r="D8" s="78"/>
      <c r="P8" s="78"/>
      <c r="Q8" s="78"/>
    </row>
    <row r="9" spans="1:19" hidden="1" x14ac:dyDescent="0.3">
      <c r="A9" s="80" t="s">
        <v>603</v>
      </c>
      <c r="B9" s="73" t="s">
        <v>604</v>
      </c>
    </row>
    <row r="10" spans="1:19" hidden="1" x14ac:dyDescent="0.3">
      <c r="A10" s="80" t="s">
        <v>605</v>
      </c>
      <c r="B10" s="87" t="s">
        <v>526</v>
      </c>
    </row>
    <row r="11" spans="1:19" hidden="1" x14ac:dyDescent="0.3">
      <c r="A11" s="80" t="s">
        <v>606</v>
      </c>
      <c r="B11" s="73" t="s">
        <v>607</v>
      </c>
    </row>
    <row r="12" spans="1:19" hidden="1" x14ac:dyDescent="0.3">
      <c r="A12" s="80" t="s">
        <v>608</v>
      </c>
      <c r="B12" s="73" t="s">
        <v>609</v>
      </c>
    </row>
    <row r="13" spans="1:19" hidden="1" x14ac:dyDescent="0.3">
      <c r="A13" s="88" t="s">
        <v>610</v>
      </c>
      <c r="B13" s="89" t="s">
        <v>611</v>
      </c>
    </row>
    <row r="14" spans="1:19" hidden="1" x14ac:dyDescent="0.3">
      <c r="A14" s="80" t="s">
        <v>612</v>
      </c>
      <c r="B14" s="73" t="s">
        <v>613</v>
      </c>
    </row>
    <row r="15" spans="1:19" hidden="1" x14ac:dyDescent="0.3">
      <c r="A15" s="80" t="s">
        <v>614</v>
      </c>
      <c r="B15" s="73" t="s">
        <v>615</v>
      </c>
    </row>
    <row r="16" spans="1:19" hidden="1" x14ac:dyDescent="0.3">
      <c r="A16" s="88" t="s">
        <v>616</v>
      </c>
      <c r="B16" s="89" t="s">
        <v>617</v>
      </c>
    </row>
    <row r="17" spans="1:20" hidden="1" x14ac:dyDescent="0.3">
      <c r="A17" s="80" t="s">
        <v>618</v>
      </c>
      <c r="B17" s="73" t="s">
        <v>619</v>
      </c>
    </row>
    <row r="18" spans="1:20" hidden="1" x14ac:dyDescent="0.3">
      <c r="A18" s="88" t="s">
        <v>620</v>
      </c>
      <c r="B18" s="89" t="s">
        <v>621</v>
      </c>
    </row>
    <row r="19" spans="1:20" hidden="1" x14ac:dyDescent="0.3">
      <c r="A19" s="80" t="s">
        <v>622</v>
      </c>
      <c r="B19" s="73" t="s">
        <v>623</v>
      </c>
    </row>
    <row r="20" spans="1:20" hidden="1" x14ac:dyDescent="0.3">
      <c r="A20" s="88" t="s">
        <v>624</v>
      </c>
      <c r="B20" s="89" t="s">
        <v>625</v>
      </c>
    </row>
    <row r="21" spans="1:20" s="87" customFormat="1" x14ac:dyDescent="0.3">
      <c r="A21" s="90" t="s">
        <v>626</v>
      </c>
      <c r="B21" s="91" t="s">
        <v>627</v>
      </c>
      <c r="C21" s="92">
        <f>+C22+C26</f>
        <v>51825631909</v>
      </c>
      <c r="D21" s="92">
        <f>+D22+D26</f>
        <v>-1160005798</v>
      </c>
      <c r="E21" s="93">
        <f>+C21+D21</f>
        <v>50665626111</v>
      </c>
      <c r="F21" s="94">
        <f>+F22+F26</f>
        <v>39573355245</v>
      </c>
      <c r="G21" s="93">
        <f t="shared" ref="G21:Q21" si="0">+G22+G26</f>
        <v>1438954751</v>
      </c>
      <c r="H21" s="93">
        <f t="shared" si="0"/>
        <v>2274197609</v>
      </c>
      <c r="I21" s="93">
        <f>+I22+I26</f>
        <v>1070651992</v>
      </c>
      <c r="J21" s="92">
        <f>+J22+J26</f>
        <v>1915250116</v>
      </c>
      <c r="K21" s="92">
        <f t="shared" si="0"/>
        <v>968737412</v>
      </c>
      <c r="L21" s="92">
        <f t="shared" si="0"/>
        <v>922726305</v>
      </c>
      <c r="M21" s="92">
        <f t="shared" si="0"/>
        <v>380198925</v>
      </c>
      <c r="N21" s="92">
        <f t="shared" si="0"/>
        <v>445044514</v>
      </c>
      <c r="O21" s="92">
        <f t="shared" si="0"/>
        <v>87786055</v>
      </c>
      <c r="P21" s="92">
        <f t="shared" si="0"/>
        <v>0</v>
      </c>
      <c r="Q21" s="92">
        <f t="shared" si="0"/>
        <v>0</v>
      </c>
      <c r="R21" s="95">
        <f>SUM(F21:Q21)</f>
        <v>49076902924</v>
      </c>
      <c r="S21" s="96">
        <f>+R21/E21*100</f>
        <v>96.864297732116498</v>
      </c>
      <c r="T21" s="97"/>
    </row>
    <row r="22" spans="1:20" x14ac:dyDescent="0.3">
      <c r="A22" s="98" t="s">
        <v>628</v>
      </c>
      <c r="B22" s="99" t="s">
        <v>629</v>
      </c>
      <c r="C22" s="100">
        <f>+C23</f>
        <v>916607906</v>
      </c>
      <c r="D22" s="101">
        <f>+D23</f>
        <v>0</v>
      </c>
      <c r="E22" s="101">
        <f t="shared" ref="E22:E30" si="1">+C22+D22</f>
        <v>916607906</v>
      </c>
      <c r="F22" s="102">
        <f t="shared" ref="F22:Q22" si="2">+F23</f>
        <v>0</v>
      </c>
      <c r="G22" s="101">
        <f t="shared" si="2"/>
        <v>116726361</v>
      </c>
      <c r="H22" s="101">
        <f t="shared" si="2"/>
        <v>116726361</v>
      </c>
      <c r="I22" s="101">
        <f t="shared" si="2"/>
        <v>116726361</v>
      </c>
      <c r="J22" s="100">
        <f t="shared" si="2"/>
        <v>116726361</v>
      </c>
      <c r="K22" s="100">
        <f t="shared" si="2"/>
        <v>116726361</v>
      </c>
      <c r="L22" s="100">
        <f t="shared" si="2"/>
        <v>196099361</v>
      </c>
      <c r="M22" s="100">
        <f t="shared" si="2"/>
        <v>0</v>
      </c>
      <c r="N22" s="100">
        <f t="shared" si="2"/>
        <v>116726361</v>
      </c>
      <c r="O22" s="100">
        <f t="shared" si="2"/>
        <v>3890879</v>
      </c>
      <c r="P22" s="100">
        <f t="shared" si="2"/>
        <v>0</v>
      </c>
      <c r="Q22" s="100">
        <f t="shared" si="2"/>
        <v>0</v>
      </c>
      <c r="R22" s="103">
        <f t="shared" ref="R22:R25" si="3">SUM(F22:Q22)</f>
        <v>900348406</v>
      </c>
      <c r="S22" s="104">
        <f t="shared" ref="S22:S26" si="4">+R22/E22*100</f>
        <v>98.226122653583133</v>
      </c>
    </row>
    <row r="23" spans="1:20" x14ac:dyDescent="0.3">
      <c r="A23" s="98" t="s">
        <v>630</v>
      </c>
      <c r="B23" s="99" t="s">
        <v>631</v>
      </c>
      <c r="C23" s="100">
        <f>+C24+C25</f>
        <v>916607906</v>
      </c>
      <c r="D23" s="101">
        <f>+D24+D25</f>
        <v>0</v>
      </c>
      <c r="E23" s="101">
        <f t="shared" si="1"/>
        <v>916607906</v>
      </c>
      <c r="F23" s="102">
        <f>+F24+F25</f>
        <v>0</v>
      </c>
      <c r="G23" s="101">
        <f t="shared" ref="G23:Q23" si="5">+G24+G25</f>
        <v>116726361</v>
      </c>
      <c r="H23" s="101">
        <f t="shared" si="5"/>
        <v>116726361</v>
      </c>
      <c r="I23" s="101">
        <f t="shared" si="5"/>
        <v>116726361</v>
      </c>
      <c r="J23" s="100">
        <f t="shared" si="5"/>
        <v>116726361</v>
      </c>
      <c r="K23" s="100">
        <f>+K24+K25</f>
        <v>116726361</v>
      </c>
      <c r="L23" s="100">
        <f>+L24+L25</f>
        <v>196099361</v>
      </c>
      <c r="M23" s="100">
        <f t="shared" si="5"/>
        <v>0</v>
      </c>
      <c r="N23" s="100">
        <f t="shared" si="5"/>
        <v>116726361</v>
      </c>
      <c r="O23" s="100">
        <f t="shared" si="5"/>
        <v>3890879</v>
      </c>
      <c r="P23" s="100">
        <f t="shared" si="5"/>
        <v>0</v>
      </c>
      <c r="Q23" s="100">
        <f t="shared" si="5"/>
        <v>0</v>
      </c>
      <c r="R23" s="103">
        <f t="shared" si="3"/>
        <v>900348406</v>
      </c>
      <c r="S23" s="104">
        <f t="shared" si="4"/>
        <v>98.226122653583133</v>
      </c>
    </row>
    <row r="24" spans="1:20" x14ac:dyDescent="0.3">
      <c r="A24" s="105" t="s">
        <v>632</v>
      </c>
      <c r="B24" s="106" t="s">
        <v>633</v>
      </c>
      <c r="C24" s="107">
        <v>820975406</v>
      </c>
      <c r="D24" s="108"/>
      <c r="E24" s="108">
        <f t="shared" si="1"/>
        <v>820975406</v>
      </c>
      <c r="F24" s="108"/>
      <c r="G24" s="108">
        <v>116726361</v>
      </c>
      <c r="H24" s="108">
        <v>116726361</v>
      </c>
      <c r="I24" s="108">
        <v>116726361</v>
      </c>
      <c r="J24" s="108">
        <v>116726361</v>
      </c>
      <c r="K24" s="108">
        <v>116726361</v>
      </c>
      <c r="L24" s="108">
        <v>116726361</v>
      </c>
      <c r="M24" s="108">
        <v>0</v>
      </c>
      <c r="N24" s="108">
        <v>116726361</v>
      </c>
      <c r="O24" s="108">
        <v>3890879</v>
      </c>
      <c r="P24" s="108"/>
      <c r="Q24" s="108"/>
      <c r="R24" s="109">
        <f t="shared" si="3"/>
        <v>820975406</v>
      </c>
      <c r="S24" s="104">
        <f t="shared" si="4"/>
        <v>100</v>
      </c>
    </row>
    <row r="25" spans="1:20" x14ac:dyDescent="0.3">
      <c r="A25" s="105" t="s">
        <v>634</v>
      </c>
      <c r="B25" s="106" t="s">
        <v>635</v>
      </c>
      <c r="C25" s="107">
        <v>95632500</v>
      </c>
      <c r="D25" s="110"/>
      <c r="E25" s="108">
        <f t="shared" si="1"/>
        <v>95632500</v>
      </c>
      <c r="F25" s="108"/>
      <c r="G25" s="108"/>
      <c r="H25" s="108"/>
      <c r="I25" s="108"/>
      <c r="J25" s="108"/>
      <c r="K25" s="108"/>
      <c r="L25" s="108">
        <v>79373000</v>
      </c>
      <c r="M25" s="108"/>
      <c r="N25" s="108"/>
      <c r="O25" s="108"/>
      <c r="P25" s="108"/>
      <c r="Q25" s="108"/>
      <c r="R25" s="109">
        <f t="shared" si="3"/>
        <v>79373000</v>
      </c>
      <c r="S25" s="104">
        <f t="shared" si="4"/>
        <v>82.997934802499145</v>
      </c>
    </row>
    <row r="26" spans="1:20" x14ac:dyDescent="0.3">
      <c r="A26" s="105" t="s">
        <v>636</v>
      </c>
      <c r="B26" s="106" t="s">
        <v>637</v>
      </c>
      <c r="C26" s="107">
        <f>+C27+C29</f>
        <v>50909024003</v>
      </c>
      <c r="D26" s="107">
        <f>+D27+D29</f>
        <v>-1160005798</v>
      </c>
      <c r="E26" s="108">
        <f t="shared" si="1"/>
        <v>49749018205</v>
      </c>
      <c r="F26" s="108">
        <f>+F27+F29</f>
        <v>39573355245</v>
      </c>
      <c r="G26" s="108">
        <f t="shared" ref="G26:Q26" si="6">+G27+G29</f>
        <v>1322228390</v>
      </c>
      <c r="H26" s="108">
        <f t="shared" si="6"/>
        <v>2157471248</v>
      </c>
      <c r="I26" s="108">
        <f t="shared" si="6"/>
        <v>953925631</v>
      </c>
      <c r="J26" s="108">
        <f t="shared" si="6"/>
        <v>1798523755</v>
      </c>
      <c r="K26" s="108">
        <f t="shared" si="6"/>
        <v>852011051</v>
      </c>
      <c r="L26" s="108">
        <f>+L27+L29</f>
        <v>726626944</v>
      </c>
      <c r="M26" s="108">
        <f t="shared" si="6"/>
        <v>380198925</v>
      </c>
      <c r="N26" s="108">
        <f t="shared" si="6"/>
        <v>328318153</v>
      </c>
      <c r="O26" s="108">
        <f t="shared" si="6"/>
        <v>83895176</v>
      </c>
      <c r="P26" s="108">
        <f t="shared" si="6"/>
        <v>0</v>
      </c>
      <c r="Q26" s="108">
        <f t="shared" si="6"/>
        <v>0</v>
      </c>
      <c r="R26" s="108">
        <f>+R27+R29</f>
        <v>48176554518</v>
      </c>
      <c r="S26" s="104">
        <f t="shared" si="4"/>
        <v>96.839206593946486</v>
      </c>
    </row>
    <row r="27" spans="1:20" x14ac:dyDescent="0.3">
      <c r="A27" s="105" t="s">
        <v>638</v>
      </c>
      <c r="B27" s="106" t="s">
        <v>639</v>
      </c>
      <c r="C27" s="107">
        <f>+C28</f>
        <v>43668032187</v>
      </c>
      <c r="D27" s="107">
        <f>+D28</f>
        <v>-897256943</v>
      </c>
      <c r="E27" s="108">
        <f t="shared" si="1"/>
        <v>42770775244</v>
      </c>
      <c r="F27" s="108">
        <f>+F28</f>
        <v>39571037545</v>
      </c>
      <c r="G27" s="108">
        <f t="shared" ref="G27:Q27" si="7">+G28</f>
        <v>662747738</v>
      </c>
      <c r="H27" s="108">
        <f t="shared" si="7"/>
        <v>1222200988</v>
      </c>
      <c r="I27" s="108">
        <f t="shared" si="7"/>
        <v>0</v>
      </c>
      <c r="J27" s="108">
        <f t="shared" si="7"/>
        <v>1112634848</v>
      </c>
      <c r="K27" s="108">
        <f t="shared" si="7"/>
        <v>0</v>
      </c>
      <c r="L27" s="108">
        <f t="shared" si="7"/>
        <v>0</v>
      </c>
      <c r="M27" s="108">
        <f t="shared" si="7"/>
        <v>202154125</v>
      </c>
      <c r="N27" s="108">
        <f>+N28+N29+N30</f>
        <v>328318153</v>
      </c>
      <c r="O27" s="108">
        <f>+O28+O29+O30</f>
        <v>83895176</v>
      </c>
      <c r="P27" s="108">
        <f>+P28+P29+P30</f>
        <v>0</v>
      </c>
      <c r="Q27" s="108">
        <f t="shared" si="7"/>
        <v>0</v>
      </c>
      <c r="R27" s="109">
        <f t="shared" ref="R27:R30" si="8">SUM(F27:Q27)</f>
        <v>43182988573</v>
      </c>
      <c r="S27" s="104"/>
    </row>
    <row r="28" spans="1:20" x14ac:dyDescent="0.3">
      <c r="A28" s="105" t="s">
        <v>640</v>
      </c>
      <c r="B28" s="106" t="s">
        <v>641</v>
      </c>
      <c r="C28" s="107">
        <v>43668032187</v>
      </c>
      <c r="D28" s="108">
        <v>-897256943</v>
      </c>
      <c r="E28" s="108">
        <f t="shared" si="1"/>
        <v>42770775244</v>
      </c>
      <c r="F28" s="108">
        <v>39571037545</v>
      </c>
      <c r="G28" s="108">
        <v>662747738</v>
      </c>
      <c r="H28" s="108">
        <v>1222200988</v>
      </c>
      <c r="I28" s="108"/>
      <c r="J28" s="108">
        <v>1112634848</v>
      </c>
      <c r="K28" s="108"/>
      <c r="L28" s="108"/>
      <c r="M28" s="108">
        <v>202154125</v>
      </c>
      <c r="N28" s="108"/>
      <c r="O28" s="108"/>
      <c r="P28" s="108"/>
      <c r="Q28" s="108"/>
      <c r="R28" s="109">
        <f t="shared" si="8"/>
        <v>42770775244</v>
      </c>
      <c r="S28" s="104">
        <f>+R28/E28*100</f>
        <v>100</v>
      </c>
    </row>
    <row r="29" spans="1:20" x14ac:dyDescent="0.3">
      <c r="A29" s="105" t="s">
        <v>642</v>
      </c>
      <c r="B29" s="106" t="s">
        <v>643</v>
      </c>
      <c r="C29" s="107">
        <f>+C30</f>
        <v>7240991816</v>
      </c>
      <c r="D29" s="107">
        <f>+D30</f>
        <v>-262748855</v>
      </c>
      <c r="E29" s="108">
        <f t="shared" si="1"/>
        <v>6978242961</v>
      </c>
      <c r="F29" s="108">
        <f>+F30</f>
        <v>2317700</v>
      </c>
      <c r="G29" s="108">
        <f t="shared" ref="G29:L29" si="9">+G30</f>
        <v>659480652</v>
      </c>
      <c r="H29" s="108">
        <f t="shared" si="9"/>
        <v>935270260</v>
      </c>
      <c r="I29" s="108">
        <f t="shared" si="9"/>
        <v>953925631</v>
      </c>
      <c r="J29" s="108">
        <f t="shared" si="9"/>
        <v>685888907</v>
      </c>
      <c r="K29" s="108">
        <f t="shared" si="9"/>
        <v>852011051</v>
      </c>
      <c r="L29" s="108">
        <f t="shared" si="9"/>
        <v>726626944</v>
      </c>
      <c r="M29" s="108">
        <f>+M30</f>
        <v>178044800</v>
      </c>
      <c r="N29" s="108"/>
      <c r="O29" s="108"/>
      <c r="P29" s="108"/>
      <c r="Q29" s="108">
        <f>+Q30</f>
        <v>0</v>
      </c>
      <c r="R29" s="109">
        <f t="shared" si="8"/>
        <v>4993565945</v>
      </c>
      <c r="S29" s="104">
        <f>+R29/E29*100</f>
        <v>71.559072576120357</v>
      </c>
    </row>
    <row r="30" spans="1:20" x14ac:dyDescent="0.3">
      <c r="A30" s="105" t="s">
        <v>644</v>
      </c>
      <c r="B30" s="106" t="s">
        <v>645</v>
      </c>
      <c r="C30" s="107">
        <f>998806400+6242185416</f>
        <v>7240991816</v>
      </c>
      <c r="D30" s="107">
        <f>-16389810-4575900-101467200-140315945</f>
        <v>-262748855</v>
      </c>
      <c r="E30" s="108">
        <f t="shared" si="1"/>
        <v>6978242961</v>
      </c>
      <c r="F30" s="108">
        <v>2317700</v>
      </c>
      <c r="G30" s="108">
        <f>492995852+166484800</f>
        <v>659480652</v>
      </c>
      <c r="H30" s="108">
        <v>935270260</v>
      </c>
      <c r="I30" s="108">
        <v>953925631</v>
      </c>
      <c r="J30" s="108">
        <f>661111307+24777600</f>
        <v>685888907</v>
      </c>
      <c r="K30" s="108">
        <v>852011051</v>
      </c>
      <c r="L30" s="108">
        <f>483026944+243600000</f>
        <v>726626944</v>
      </c>
      <c r="M30" s="108">
        <v>178044800</v>
      </c>
      <c r="N30" s="108">
        <f>43886153+284432000</f>
        <v>328318153</v>
      </c>
      <c r="O30" s="108">
        <v>83895176</v>
      </c>
      <c r="P30" s="108"/>
      <c r="Q30" s="108"/>
      <c r="R30" s="109">
        <f t="shared" si="8"/>
        <v>5405779274</v>
      </c>
      <c r="S30" s="104">
        <f>+R30/E30*100</f>
        <v>77.466194631110099</v>
      </c>
    </row>
    <row r="31" spans="1:20" s="87" customFormat="1" x14ac:dyDescent="0.3">
      <c r="A31" s="111" t="s">
        <v>646</v>
      </c>
      <c r="B31" s="91"/>
      <c r="C31" s="112">
        <f>+C21</f>
        <v>51825631909</v>
      </c>
      <c r="D31" s="112">
        <f>+D21</f>
        <v>-1160005798</v>
      </c>
      <c r="E31" s="93">
        <f t="shared" ref="E31:Q31" si="10">+E21</f>
        <v>50665626111</v>
      </c>
      <c r="F31" s="93">
        <f t="shared" si="10"/>
        <v>39573355245</v>
      </c>
      <c r="G31" s="93">
        <f t="shared" si="10"/>
        <v>1438954751</v>
      </c>
      <c r="H31" s="93">
        <f>+H21</f>
        <v>2274197609</v>
      </c>
      <c r="I31" s="93">
        <f>+I21</f>
        <v>1070651992</v>
      </c>
      <c r="J31" s="93">
        <f t="shared" si="10"/>
        <v>1915250116</v>
      </c>
      <c r="K31" s="93">
        <f t="shared" si="10"/>
        <v>968737412</v>
      </c>
      <c r="L31" s="93">
        <f t="shared" si="10"/>
        <v>922726305</v>
      </c>
      <c r="M31" s="93">
        <f t="shared" si="10"/>
        <v>380198925</v>
      </c>
      <c r="N31" s="93">
        <f t="shared" si="10"/>
        <v>445044514</v>
      </c>
      <c r="O31" s="93">
        <f t="shared" si="10"/>
        <v>87786055</v>
      </c>
      <c r="P31" s="93">
        <f t="shared" si="10"/>
        <v>0</v>
      </c>
      <c r="Q31" s="93">
        <f t="shared" si="10"/>
        <v>0</v>
      </c>
      <c r="R31" s="93">
        <f>+R21</f>
        <v>49076902924</v>
      </c>
      <c r="S31" s="96">
        <f>+R31/E31*100</f>
        <v>96.864297732116498</v>
      </c>
      <c r="T31" s="97"/>
    </row>
    <row r="32" spans="1:20" s="87" customFormat="1" hidden="1" x14ac:dyDescent="0.3">
      <c r="A32" s="91"/>
      <c r="B32" s="91"/>
      <c r="C32" s="112"/>
      <c r="D32" s="11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14"/>
      <c r="T32" s="97"/>
    </row>
    <row r="33" spans="1:20" s="87" customFormat="1" x14ac:dyDescent="0.3">
      <c r="A33" s="111" t="s">
        <v>647</v>
      </c>
      <c r="B33" s="91"/>
      <c r="C33" s="112">
        <f>+C31</f>
        <v>51825631909</v>
      </c>
      <c r="D33" s="112">
        <f t="shared" ref="D33:Q33" si="11">+D31</f>
        <v>-1160005798</v>
      </c>
      <c r="E33" s="93">
        <f t="shared" si="11"/>
        <v>50665626111</v>
      </c>
      <c r="F33" s="93">
        <f t="shared" si="11"/>
        <v>39573355245</v>
      </c>
      <c r="G33" s="93">
        <f t="shared" si="11"/>
        <v>1438954751</v>
      </c>
      <c r="H33" s="93">
        <f t="shared" si="11"/>
        <v>2274197609</v>
      </c>
      <c r="I33" s="93">
        <f t="shared" si="11"/>
        <v>1070651992</v>
      </c>
      <c r="J33" s="93">
        <f t="shared" si="11"/>
        <v>1915250116</v>
      </c>
      <c r="K33" s="93">
        <f t="shared" si="11"/>
        <v>968737412</v>
      </c>
      <c r="L33" s="93">
        <f t="shared" si="11"/>
        <v>922726305</v>
      </c>
      <c r="M33" s="93">
        <f t="shared" si="11"/>
        <v>380198925</v>
      </c>
      <c r="N33" s="93">
        <f t="shared" si="11"/>
        <v>445044514</v>
      </c>
      <c r="O33" s="93">
        <f t="shared" si="11"/>
        <v>87786055</v>
      </c>
      <c r="P33" s="93">
        <f t="shared" si="11"/>
        <v>0</v>
      </c>
      <c r="Q33" s="93">
        <f t="shared" si="11"/>
        <v>0</v>
      </c>
      <c r="R33" s="95">
        <f>SUM(F33:Q33)</f>
        <v>49076902924</v>
      </c>
      <c r="S33" s="96">
        <f>+R33/E33*100</f>
        <v>96.864297732116498</v>
      </c>
      <c r="T33" s="97"/>
    </row>
    <row r="34" spans="1:20" hidden="1" x14ac:dyDescent="0.3">
      <c r="A34" s="111"/>
      <c r="B34" s="99"/>
      <c r="C34" s="115"/>
      <c r="D34" s="9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3"/>
      <c r="S34" s="116"/>
    </row>
    <row r="35" spans="1:20" x14ac:dyDescent="0.3">
      <c r="A35" s="105" t="s">
        <v>648</v>
      </c>
      <c r="B35" s="117" t="s">
        <v>649</v>
      </c>
      <c r="C35" s="107">
        <f>+C36</f>
        <v>57664776962</v>
      </c>
      <c r="D35" s="107">
        <f>+D36</f>
        <v>-2995524243</v>
      </c>
      <c r="E35" s="108">
        <f>+C35+D35</f>
        <v>54669252719</v>
      </c>
      <c r="F35" s="108">
        <f>+F36</f>
        <v>29380177280</v>
      </c>
      <c r="G35" s="108">
        <f>+G36</f>
        <v>5708554852</v>
      </c>
      <c r="H35" s="108">
        <f t="shared" ref="G35:S36" si="12">+H36</f>
        <v>3763623700</v>
      </c>
      <c r="I35" s="108">
        <f t="shared" si="12"/>
        <v>3783803540</v>
      </c>
      <c r="J35" s="107">
        <f t="shared" si="12"/>
        <v>1868973228</v>
      </c>
      <c r="K35" s="107">
        <f t="shared" si="12"/>
        <v>2329267072</v>
      </c>
      <c r="L35" s="107">
        <f t="shared" si="12"/>
        <v>1893114320</v>
      </c>
      <c r="M35" s="107">
        <f t="shared" si="12"/>
        <v>861595325</v>
      </c>
      <c r="N35" s="107">
        <f t="shared" si="12"/>
        <v>2682000</v>
      </c>
      <c r="O35" s="118">
        <f t="shared" si="12"/>
        <v>1563959780</v>
      </c>
      <c r="P35" s="107">
        <f t="shared" si="12"/>
        <v>439517816</v>
      </c>
      <c r="Q35" s="107">
        <f t="shared" si="12"/>
        <v>0</v>
      </c>
      <c r="R35" s="108">
        <f t="shared" si="12"/>
        <v>51595268913</v>
      </c>
      <c r="S35" s="119">
        <f t="shared" ref="S35:S38" si="13">+R35/E35*100</f>
        <v>94.377124886267822</v>
      </c>
    </row>
    <row r="36" spans="1:20" x14ac:dyDescent="0.3">
      <c r="A36" s="105" t="s">
        <v>650</v>
      </c>
      <c r="B36" s="106" t="s">
        <v>651</v>
      </c>
      <c r="C36" s="107">
        <f>+C37</f>
        <v>57664776962</v>
      </c>
      <c r="D36" s="107">
        <f>+D37</f>
        <v>-2995524243</v>
      </c>
      <c r="E36" s="108">
        <f t="shared" ref="E36:E37" si="14">+C36+D36</f>
        <v>54669252719</v>
      </c>
      <c r="F36" s="108">
        <f>+F37</f>
        <v>29380177280</v>
      </c>
      <c r="G36" s="108">
        <f t="shared" si="12"/>
        <v>5708554852</v>
      </c>
      <c r="H36" s="108">
        <f t="shared" si="12"/>
        <v>3763623700</v>
      </c>
      <c r="I36" s="108">
        <f t="shared" si="12"/>
        <v>3783803540</v>
      </c>
      <c r="J36" s="107">
        <f t="shared" si="12"/>
        <v>1868973228</v>
      </c>
      <c r="K36" s="107">
        <f t="shared" si="12"/>
        <v>2329267072</v>
      </c>
      <c r="L36" s="107">
        <f t="shared" si="12"/>
        <v>1893114320</v>
      </c>
      <c r="M36" s="107">
        <f t="shared" si="12"/>
        <v>861595325</v>
      </c>
      <c r="N36" s="107">
        <f t="shared" si="12"/>
        <v>2682000</v>
      </c>
      <c r="O36" s="118">
        <f t="shared" si="12"/>
        <v>1563959780</v>
      </c>
      <c r="P36" s="107">
        <f t="shared" si="12"/>
        <v>439517816</v>
      </c>
      <c r="Q36" s="107">
        <f t="shared" si="12"/>
        <v>0</v>
      </c>
      <c r="R36" s="108">
        <f t="shared" si="12"/>
        <v>51595268913</v>
      </c>
      <c r="S36" s="119">
        <f t="shared" si="13"/>
        <v>94.377124886267822</v>
      </c>
    </row>
    <row r="37" spans="1:20" ht="15.6" x14ac:dyDescent="0.3">
      <c r="A37" s="105" t="s">
        <v>652</v>
      </c>
      <c r="B37" s="106" t="s">
        <v>576</v>
      </c>
      <c r="C37" s="107">
        <f>4080501820+53584275142</f>
        <v>57664776962</v>
      </c>
      <c r="D37" s="107">
        <f>-185870986-2546700-29417874-19635001-11503714-2746549968</f>
        <v>-2995524243</v>
      </c>
      <c r="E37" s="108">
        <f t="shared" si="14"/>
        <v>54669252719</v>
      </c>
      <c r="F37" s="108">
        <f>28955510622+424666658</f>
        <v>29380177280</v>
      </c>
      <c r="G37" s="108">
        <f>5153221530+555333322</f>
        <v>5708554852</v>
      </c>
      <c r="H37" s="108">
        <v>3763623700</v>
      </c>
      <c r="I37" s="108">
        <f>3514009679+269793861</f>
        <v>3783803540</v>
      </c>
      <c r="J37" s="108">
        <v>1868973228</v>
      </c>
      <c r="K37" s="120">
        <v>2329267072</v>
      </c>
      <c r="L37" s="108">
        <v>1893114320</v>
      </c>
      <c r="M37" s="108">
        <v>861595325</v>
      </c>
      <c r="N37" s="108">
        <v>2682000</v>
      </c>
      <c r="O37" s="108">
        <f>390668262+1173291518</f>
        <v>1563959780</v>
      </c>
      <c r="P37" s="108">
        <f>45406316+394111500</f>
        <v>439517816</v>
      </c>
      <c r="Q37" s="108"/>
      <c r="R37" s="109">
        <f>SUM(F37:Q37)</f>
        <v>51595268913</v>
      </c>
      <c r="S37" s="119">
        <f t="shared" si="13"/>
        <v>94.377124886267822</v>
      </c>
    </row>
    <row r="38" spans="1:20" s="87" customFormat="1" x14ac:dyDescent="0.3">
      <c r="A38" s="111" t="s">
        <v>646</v>
      </c>
      <c r="B38" s="91"/>
      <c r="C38" s="112">
        <f>+C35</f>
        <v>57664776962</v>
      </c>
      <c r="D38" s="112">
        <f>+D35</f>
        <v>-2995524243</v>
      </c>
      <c r="E38" s="93">
        <f t="shared" ref="E38:R38" si="15">+E35</f>
        <v>54669252719</v>
      </c>
      <c r="F38" s="93">
        <f t="shared" si="15"/>
        <v>29380177280</v>
      </c>
      <c r="G38" s="93">
        <f t="shared" si="15"/>
        <v>5708554852</v>
      </c>
      <c r="H38" s="93">
        <f t="shared" si="15"/>
        <v>3763623700</v>
      </c>
      <c r="I38" s="93">
        <f>+I35</f>
        <v>3783803540</v>
      </c>
      <c r="J38" s="112">
        <f t="shared" si="15"/>
        <v>1868973228</v>
      </c>
      <c r="K38" s="112">
        <f t="shared" si="15"/>
        <v>2329267072</v>
      </c>
      <c r="L38" s="112">
        <f t="shared" si="15"/>
        <v>1893114320</v>
      </c>
      <c r="M38" s="112">
        <f t="shared" si="15"/>
        <v>861595325</v>
      </c>
      <c r="N38" s="112">
        <f t="shared" si="15"/>
        <v>2682000</v>
      </c>
      <c r="O38" s="112">
        <f t="shared" si="15"/>
        <v>1563959780</v>
      </c>
      <c r="P38" s="112">
        <f t="shared" si="15"/>
        <v>439517816</v>
      </c>
      <c r="Q38" s="112">
        <f t="shared" si="15"/>
        <v>0</v>
      </c>
      <c r="R38" s="93">
        <f t="shared" si="15"/>
        <v>51595268913</v>
      </c>
      <c r="S38" s="96">
        <f t="shared" si="13"/>
        <v>94.377124886267822</v>
      </c>
      <c r="T38" s="121"/>
    </row>
    <row r="39" spans="1:20" hidden="1" x14ac:dyDescent="0.3">
      <c r="A39" s="99"/>
      <c r="B39" s="99"/>
      <c r="C39" s="122"/>
      <c r="D39" s="122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6"/>
    </row>
    <row r="40" spans="1:20" s="87" customFormat="1" x14ac:dyDescent="0.3">
      <c r="A40" s="111" t="s">
        <v>653</v>
      </c>
      <c r="B40" s="91"/>
      <c r="C40" s="112">
        <f>+C38</f>
        <v>57664776962</v>
      </c>
      <c r="D40" s="112">
        <f t="shared" ref="D40:R40" si="16">+D38</f>
        <v>-2995524243</v>
      </c>
      <c r="E40" s="93">
        <f t="shared" ref="E40" si="17">+C40+D40</f>
        <v>54669252719</v>
      </c>
      <c r="F40" s="93">
        <f t="shared" si="16"/>
        <v>29380177280</v>
      </c>
      <c r="G40" s="93">
        <f t="shared" si="16"/>
        <v>5708554852</v>
      </c>
      <c r="H40" s="93">
        <f t="shared" si="16"/>
        <v>3763623700</v>
      </c>
      <c r="I40" s="93">
        <f t="shared" si="16"/>
        <v>3783803540</v>
      </c>
      <c r="J40" s="93">
        <f t="shared" si="16"/>
        <v>1868973228</v>
      </c>
      <c r="K40" s="93">
        <f t="shared" si="16"/>
        <v>2329267072</v>
      </c>
      <c r="L40" s="93">
        <f t="shared" si="16"/>
        <v>1893114320</v>
      </c>
      <c r="M40" s="93">
        <f t="shared" si="16"/>
        <v>861595325</v>
      </c>
      <c r="N40" s="93">
        <f t="shared" si="16"/>
        <v>2682000</v>
      </c>
      <c r="O40" s="93">
        <f t="shared" si="16"/>
        <v>1563959780</v>
      </c>
      <c r="P40" s="93">
        <f t="shared" si="16"/>
        <v>439517816</v>
      </c>
      <c r="Q40" s="93">
        <f t="shared" si="16"/>
        <v>0</v>
      </c>
      <c r="R40" s="93">
        <f t="shared" si="16"/>
        <v>51595268913</v>
      </c>
      <c r="S40" s="96">
        <f>+R40/E40*100</f>
        <v>94.377124886267822</v>
      </c>
      <c r="T40" s="97"/>
    </row>
    <row r="41" spans="1:20" s="87" customFormat="1" x14ac:dyDescent="0.3">
      <c r="A41" s="111" t="s">
        <v>654</v>
      </c>
      <c r="B41" s="91"/>
      <c r="C41" s="92">
        <f>+C33+C40</f>
        <v>109490408871</v>
      </c>
      <c r="D41" s="92">
        <f>+D33+D40</f>
        <v>-4155530041</v>
      </c>
      <c r="E41" s="93">
        <f t="shared" ref="E41:H41" si="18">+E33+E40</f>
        <v>105334878830</v>
      </c>
      <c r="F41" s="92">
        <f t="shared" si="18"/>
        <v>68953532525</v>
      </c>
      <c r="G41" s="93">
        <f t="shared" si="18"/>
        <v>7147509603</v>
      </c>
      <c r="H41" s="93">
        <f t="shared" si="18"/>
        <v>6037821309</v>
      </c>
      <c r="I41" s="93">
        <f>+I33+I40</f>
        <v>4854455532</v>
      </c>
      <c r="J41" s="92">
        <f t="shared" ref="J41:K41" si="19">+J33+J40</f>
        <v>3784223344</v>
      </c>
      <c r="K41" s="92">
        <f t="shared" si="19"/>
        <v>3298004484</v>
      </c>
      <c r="L41" s="92">
        <f>+L33+L40</f>
        <v>2815840625</v>
      </c>
      <c r="M41" s="92">
        <f t="shared" ref="M41:R41" si="20">+M33+M40</f>
        <v>1241794250</v>
      </c>
      <c r="N41" s="92">
        <f t="shared" si="20"/>
        <v>447726514</v>
      </c>
      <c r="O41" s="92">
        <f t="shared" si="20"/>
        <v>1651745835</v>
      </c>
      <c r="P41" s="92">
        <f t="shared" si="20"/>
        <v>439517816</v>
      </c>
      <c r="Q41" s="92">
        <f t="shared" si="20"/>
        <v>0</v>
      </c>
      <c r="R41" s="93">
        <f t="shared" si="20"/>
        <v>100672171837</v>
      </c>
      <c r="S41" s="96">
        <f>+R41/E41*100</f>
        <v>95.573444385382416</v>
      </c>
      <c r="T41" s="97"/>
    </row>
    <row r="42" spans="1:20" x14ac:dyDescent="0.3">
      <c r="R42" s="123"/>
    </row>
    <row r="43" spans="1:20" x14ac:dyDescent="0.3">
      <c r="R43" s="123"/>
    </row>
    <row r="44" spans="1:20" x14ac:dyDescent="0.3">
      <c r="R44" s="123"/>
    </row>
    <row r="45" spans="1:20" x14ac:dyDescent="0.3">
      <c r="R45" s="123"/>
    </row>
    <row r="46" spans="1:20" x14ac:dyDescent="0.3">
      <c r="R46" s="123"/>
    </row>
    <row r="47" spans="1:20" x14ac:dyDescent="0.3">
      <c r="R47" s="123"/>
    </row>
    <row r="48" spans="1:20" x14ac:dyDescent="0.3">
      <c r="R48" s="123"/>
    </row>
    <row r="49" spans="2:18" ht="15.6" x14ac:dyDescent="0.3">
      <c r="B49" s="124" t="s">
        <v>503</v>
      </c>
      <c r="C49" s="124"/>
      <c r="D49" s="78"/>
      <c r="E49" s="125" t="s">
        <v>505</v>
      </c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</row>
    <row r="50" spans="2:18" ht="15.6" x14ac:dyDescent="0.3">
      <c r="B50" s="126" t="s">
        <v>655</v>
      </c>
      <c r="C50" s="126"/>
      <c r="E50" s="127" t="s">
        <v>656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</row>
  </sheetData>
  <mergeCells count="4">
    <mergeCell ref="B49:C49"/>
    <mergeCell ref="E49:R49"/>
    <mergeCell ref="B50:C50"/>
    <mergeCell ref="E50:R5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75928-6D5A-4504-995A-06C46A3E7C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6F340F80-E6FC-4AB6-B960-5606F5F43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612D7-DEB8-4588-A714-1A179F403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Gastos</vt:lpstr>
      <vt:lpstr>Ej Ingresos</vt:lpstr>
      <vt:lpstr>Ej Reservas</vt:lpstr>
      <vt:lpstr>Ejecucion Reserva 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2024-12-06T20:05:08Z</dcterms:created>
  <dcterms:modified xsi:type="dcterms:W3CDTF">2024-12-13T20:32:55Z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2024-12-06T20:05:39Z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b07699b2-6154-42f9-bf4d-c8f95d7af426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  <property fmtid="{D5CDD505-2E9C-101B-9397-08002B2CF9AE}" pid="10" name="MediaServiceImageTags">
    <vt:lpwstr/>
  </property>
</Properties>
</file>