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C:\Users\maria.rodriguez\Documents\INFORMES 2023\INDICADOR DE GESTION\DICIEMBRE\"/>
    </mc:Choice>
  </mc:AlternateContent>
  <xr:revisionPtr revIDLastSave="0" documentId="8_{AE751053-B860-4BAD-88AD-0206D06E78C4}" xr6:coauthVersionLast="47" xr6:coauthVersionMax="47" xr10:uidLastSave="{00000000-0000-0000-0000-000000000000}"/>
  <bookViews>
    <workbookView xWindow="-120" yWindow="-120" windowWidth="21840" windowHeight="13140" firstSheet="1" activeTab="3"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8"/>
  <customWorkbookViews>
    <customWorkbookView name="lconde - Vista personalizada" guid="{F4394838-8F56-4BCD-9238-BC5EF03F208A}" mergeInterval="0" personalView="1" maximized="1" xWindow="1" yWindow="1" windowWidth="1280" windowHeight="794" activeSheetId="1"/>
    <customWorkbookView name="ylopez - Vista personalizada" guid="{B7ECF0D0-A81A-436D-9890-C42D4A47FE9F}" mergeInterval="0" personalView="1" maximized="1" xWindow="1" yWindow="1" windowWidth="1596" windowHeight="6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9" l="1"/>
  <c r="N29" i="9"/>
  <c r="P29" i="9"/>
  <c r="P28" i="9"/>
  <c r="O29" i="9"/>
  <c r="O24" i="1" l="1"/>
  <c r="N24" i="1"/>
  <c r="P27" i="9"/>
  <c r="P26" i="9"/>
  <c r="P25" i="9"/>
  <c r="K29" i="9"/>
  <c r="L29" i="9"/>
  <c r="J29" i="9" l="1"/>
  <c r="I29" i="9"/>
  <c r="H29" i="9"/>
  <c r="F29" i="9"/>
  <c r="G29" i="9"/>
  <c r="C22" i="1" l="1"/>
  <c r="F22" i="1"/>
  <c r="D28" i="9"/>
  <c r="D29" i="9" s="1"/>
  <c r="E28" i="9"/>
  <c r="E29" i="9" s="1"/>
  <c r="E22" i="1"/>
  <c r="C23" i="1" l="1"/>
  <c r="Q23" i="1" s="1"/>
  <c r="P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1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1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1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1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1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1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1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<sst xmlns="http://schemas.openxmlformats.org/spreadsheetml/2006/main" count="298" uniqueCount="220">
  <si>
    <t>INSTRUCCIONES PARA EL DILIGENCIAMIENTO 
DE LA HOJA DE VIDA DEL INDICADOR (I.  Identificación del indicador)</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</si>
  <si>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</si>
  <si>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</si>
  <si>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</si>
  <si>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</si>
  <si>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</si>
  <si>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</si>
  <si>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</si>
  <si>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</si>
  <si>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</si>
  <si>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</si>
  <si>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</si>
  <si>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</si>
  <si>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</si>
  <si>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</si>
  <si>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</si>
  <si>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t>METODOLOGÍA DE DILIGENCIAMIENTO</t>
  </si>
  <si>
    <r>
      <rPr>
        <b/>
        <sz val="11"/>
        <color rgb="FFFF0000"/>
        <rFont val="Arial"/>
        <family val="2"/>
      </rPr>
      <t xml:space="preserve">A.  </t>
    </r>
    <r>
      <rPr>
        <b/>
        <sz val="11"/>
        <rFont val="Arial"/>
        <family val="2"/>
      </rPr>
      <t>AL MOMENTO DE FORMULAR SU INDICADOR TENGA EN CUENTA: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</si>
  <si>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</si>
  <si>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</si>
  <si>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</si>
  <si>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</si>
  <si>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</si>
  <si>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</si>
  <si>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</si>
  <si>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</si>
  <si>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</si>
  <si>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</si>
  <si>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Es preciso mencionar que el indicador por sí solo no monitorea, ni evalúa, solo permite demostrar el comportamiento de una variable sujeto de medición contra ciertos referentes comparativos</t>
  </si>
  <si>
    <t>FECHA DE ACTUALIZACIÓN</t>
  </si>
  <si>
    <t>PROCESO</t>
  </si>
  <si>
    <t>13. Servicio al Ciudadano</t>
  </si>
  <si>
    <t xml:space="preserve">RESPONSABLE  DE LA INFORMACION </t>
  </si>
  <si>
    <t>2.  Subdirector</t>
  </si>
  <si>
    <t>NOMBRE DEL INDICADOR</t>
  </si>
  <si>
    <t xml:space="preserve">Cumplimiento de PQRs cerrados con oportunidad </t>
  </si>
  <si>
    <t>OBJETIVO DEL INDICADOR</t>
  </si>
  <si>
    <t>Establecer la eficacia en la atención y gestión de las PQRS recibidas por la Unidad.</t>
  </si>
  <si>
    <t>OBJETIVO PLAN ESTRATÉGICO INSTITUCIONAL</t>
  </si>
  <si>
    <t>1. Fortalecimiento Institucional</t>
  </si>
  <si>
    <t>OBJETIVO MIPG</t>
  </si>
  <si>
    <t>3. Desarrollar una cultura organización sólida fundamentada en la información, el control, la evaluación, para la toma de decisiones y la mejora continua</t>
  </si>
  <si>
    <t>FÓRMULA DEL INDICADOR</t>
  </si>
  <si>
    <t>UNIDAD DE MEDIDA</t>
  </si>
  <si>
    <t>NOMBRE DE LA VARIABLE</t>
  </si>
  <si>
    <t>DEFINICIÓN DE LA VARIABLE</t>
  </si>
  <si>
    <t>FUENTE DE LA INFORMACIÓN</t>
  </si>
  <si>
    <t>(Requerimientos cerrados en el mes de analisis) /  
(Requerimientos programados a cerrar en el mes de analisis) * 100</t>
  </si>
  <si>
    <t>%</t>
  </si>
  <si>
    <t>Requerimientos cerrados en el mes de analisis</t>
  </si>
  <si>
    <t>Esta variable se refiere a todos los requerimientos cerrados en el mes de análisis.</t>
  </si>
  <si>
    <t>Sistema Distrital de Quejas y Soluciones-SDQS</t>
  </si>
  <si>
    <t>Requerimientos programados a cerrar en el mes de analisis</t>
  </si>
  <si>
    <t>Esta variable se refiere a todos los requerimientos acumulados pendientes por cerrar "meses anteriores" + los requerimientos a cerrar del mes de análisis, con base en los términos legales de repuesta que apliquen.</t>
  </si>
  <si>
    <t>TIPO DE INDICADOR</t>
  </si>
  <si>
    <t xml:space="preserve">1. Eficacia </t>
  </si>
  <si>
    <t>TENDENCIA</t>
  </si>
  <si>
    <t>1. Ascendente</t>
  </si>
  <si>
    <t>PERIODICIDAD DE REPORTE DEL INDICADOR</t>
  </si>
  <si>
    <t>1. Mensual</t>
  </si>
  <si>
    <t>META</t>
  </si>
  <si>
    <t>PERIODICIDAD DE LA META</t>
  </si>
  <si>
    <t>RANGOS DE GESTIÓN</t>
  </si>
  <si>
    <t>LINEA BASE</t>
  </si>
  <si>
    <t>FUENTE DE INFORMACIÓN DE LA LÍNEA BASE</t>
  </si>
  <si>
    <t xml:space="preserve"> Sistema Distrital de Quejas y Soluciones-SDQS</t>
  </si>
  <si>
    <t>SOBRESALIENTE</t>
  </si>
  <si>
    <t>≥ 70%</t>
  </si>
  <si>
    <t>NORMAL ESPERADO</t>
  </si>
  <si>
    <t>≥ 40% ≤ 69%</t>
  </si>
  <si>
    <t>CRÍTICO</t>
  </si>
  <si>
    <t xml:space="preserve"> ≤ 39%</t>
  </si>
  <si>
    <t>REGISTRO DE MEDICIÓN AÑO _______</t>
  </si>
  <si>
    <t>VARIABLES</t>
  </si>
  <si>
    <t>PERIODO</t>
  </si>
  <si>
    <t>ENERO</t>
  </si>
  <si>
    <t>FEBRERO</t>
  </si>
  <si>
    <t>MARZO</t>
  </si>
  <si>
    <t>ABRIL</t>
  </si>
  <si>
    <t>MAYO</t>
  </si>
  <si>
    <t>JUNIO</t>
  </si>
  <si>
    <t>JULIO</t>
  </si>
  <si>
    <t>AGOSTO</t>
  </si>
  <si>
    <t xml:space="preserve">SEP/BRE </t>
  </si>
  <si>
    <t>OCTUBRE</t>
  </si>
  <si>
    <t>NOV/BRE</t>
  </si>
  <si>
    <t>DICI/BRE</t>
  </si>
  <si>
    <t>TOTAL</t>
  </si>
  <si>
    <t>RESULTADO</t>
  </si>
  <si>
    <t>MANERA DE OBTENER EL RESULTADO FINAL DEL INDICADOR</t>
  </si>
  <si>
    <t>1. Suma</t>
  </si>
  <si>
    <t xml:space="preserve">GRÁFICA COMPORTAMIENTO DEL INDICADOR </t>
  </si>
  <si>
    <t>ANÁLISIS DE RESULTADOS</t>
  </si>
  <si>
    <t xml:space="preserve">PROPUESTA DE MEJORAMIENTO </t>
  </si>
  <si>
    <t>NOMBRES Y APELLIDOS DEL RESPONSABLE DEL REPORTE</t>
  </si>
  <si>
    <t>Responsable de la informacion: Maria Fernanda Rodriguez
Responsable de proceso: Peter Zahit Gomez Mancilla.</t>
  </si>
  <si>
    <t>CARGO (Denominación, código y grado)</t>
  </si>
  <si>
    <t>Contratistas</t>
  </si>
  <si>
    <t>PROCESOS</t>
  </si>
  <si>
    <t>SUBSISTEMAS</t>
  </si>
  <si>
    <t>Evaluación, Control y Mejora</t>
  </si>
  <si>
    <t>Subsistema de Gestión de la Calidad</t>
  </si>
  <si>
    <t>Direccionamiento Estratégico</t>
  </si>
  <si>
    <t>Subsistema de Control Interno</t>
  </si>
  <si>
    <t>Gestión de Comunicaciones</t>
  </si>
  <si>
    <t>Subsistema de Gestión Ambiental</t>
  </si>
  <si>
    <t>GIR- Recolección, Barrido y Limpieza</t>
  </si>
  <si>
    <t>Subsistema de Seguridad y Salud Ocupacional</t>
  </si>
  <si>
    <t>GIR - Disposición Final</t>
  </si>
  <si>
    <t>Subsistema de Gestión de Seguridad de la Información</t>
  </si>
  <si>
    <t>GIR - Aprovechamiento</t>
  </si>
  <si>
    <t>Subsistema Interno de Gestión Documental y Archivo</t>
  </si>
  <si>
    <t>Alumbrado Público</t>
  </si>
  <si>
    <t>Subsistema de Responsabilidad Social</t>
  </si>
  <si>
    <t>Servicios Funerarios</t>
  </si>
  <si>
    <t>No aplica</t>
  </si>
  <si>
    <t>Gestión del Talento Humano</t>
  </si>
  <si>
    <t>Gestión Financiera</t>
  </si>
  <si>
    <t>Gestión Documental</t>
  </si>
  <si>
    <t>Gestión de Apoyo Logístico</t>
  </si>
  <si>
    <t>Gestión de Asuntos Legales</t>
  </si>
  <si>
    <t>Gestión Tecnológica y de Información</t>
  </si>
  <si>
    <t>Gestión del Conocimiento</t>
  </si>
  <si>
    <t>Gestión de la Innovación</t>
  </si>
  <si>
    <t>Servicio al Ciudadano</t>
  </si>
  <si>
    <t>Seleccione …</t>
  </si>
  <si>
    <t>1. Direccionamiento Estratégico</t>
  </si>
  <si>
    <t>2. Gestión de Comunicaciones</t>
  </si>
  <si>
    <t>3. Gestión del Conocimiento y la Innovación</t>
  </si>
  <si>
    <t>4. Gestión de Alumbrado Público</t>
  </si>
  <si>
    <t>5. Gestión de Servicios Funerarios</t>
  </si>
  <si>
    <t>6.1 Gestión Integral de Residuos - RBL</t>
  </si>
  <si>
    <t>6.2 Gestión Integral de Residuos - DF</t>
  </si>
  <si>
    <t>6.3 Gestión Integral de Residuos - APROV</t>
  </si>
  <si>
    <t>7. Gestión Financiera</t>
  </si>
  <si>
    <t>8. Gestión del Talento Humano</t>
  </si>
  <si>
    <t>9. Gestión de Apoyo Logístico</t>
  </si>
  <si>
    <t>10. Gestión Tecnológica y de la Información</t>
  </si>
  <si>
    <t>11. Gestión de Asuntos Legales</t>
  </si>
  <si>
    <t>12. Gestión Documental</t>
  </si>
  <si>
    <t>14. Evaluación y Mejora</t>
  </si>
  <si>
    <t>15. Participación Ciudadana</t>
  </si>
  <si>
    <t>16. Gestión Disciplinaria Interna</t>
  </si>
  <si>
    <t>OBJETIVOS PEI</t>
  </si>
  <si>
    <t>2. Participación Ciudadana</t>
  </si>
  <si>
    <t>3. Economía Circular en el Manejo Integral de Residuos</t>
  </si>
  <si>
    <t>4. Cultura Ciudadana</t>
  </si>
  <si>
    <t>5. Gestión de Alumbrado Público</t>
  </si>
  <si>
    <t>6. Gestión de Servicios Funerarios</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</si>
  <si>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</si>
  <si>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</si>
  <si>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</si>
  <si>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4. Promover la coordinación interinstitucional para mejorar su gestión y desempeño</t>
  </si>
  <si>
    <t>5. Facilitar y promover la efectiva participación ciudadana en la planeación, gestión y evaluación de las entidades públicas</t>
  </si>
  <si>
    <t>2. Eficiencia</t>
  </si>
  <si>
    <t>3. Efectividad</t>
  </si>
  <si>
    <t>2. Descendente</t>
  </si>
  <si>
    <t>PERIODICIDAD</t>
  </si>
  <si>
    <t>2. Bimestral</t>
  </si>
  <si>
    <t>3. Trimestral</t>
  </si>
  <si>
    <t>4. Semestral</t>
  </si>
  <si>
    <t>5. Anual</t>
  </si>
  <si>
    <t>RESPONSABLE DE LA INFORMACION</t>
  </si>
  <si>
    <t>Seleccione…</t>
  </si>
  <si>
    <t>1.  Jefe de Oficina</t>
  </si>
  <si>
    <t>2. Promedio</t>
  </si>
  <si>
    <t>Proceso</t>
  </si>
  <si>
    <t>Responsables  de Medición</t>
  </si>
  <si>
    <t>Subdirector y profesional de apoyo</t>
  </si>
  <si>
    <t>Subsistema de Gestión</t>
  </si>
  <si>
    <t>Objetivo Estrategico o del Subsistema</t>
  </si>
  <si>
    <t>Objetivo 4 Fortalecimiento Institucional</t>
  </si>
  <si>
    <t>Nombre del Indicador</t>
  </si>
  <si>
    <t>Objetivo del Indicador</t>
  </si>
  <si>
    <t>Establecer la eficiencia en la atención y gestión de las PQRS recibidas por la Unidad</t>
  </si>
  <si>
    <t>Fórmula del Indicador</t>
  </si>
  <si>
    <t>Unidad de Medida</t>
  </si>
  <si>
    <t>Nombre Variable</t>
  </si>
  <si>
    <t>Explicación de la Variable</t>
  </si>
  <si>
    <t xml:space="preserve">Fuente de la Información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</si>
  <si>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</si>
  <si>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Mide </t>
  </si>
  <si>
    <t>Eficacia</t>
  </si>
  <si>
    <t>Eficiencia</t>
  </si>
  <si>
    <t>Efectividad</t>
  </si>
  <si>
    <t>Periodicidad</t>
  </si>
  <si>
    <t>Mensual</t>
  </si>
  <si>
    <t>Bimestral</t>
  </si>
  <si>
    <t>Trimestral</t>
  </si>
  <si>
    <t>Semestral</t>
  </si>
  <si>
    <t>Anual</t>
  </si>
  <si>
    <t>Tendencia</t>
  </si>
  <si>
    <t>Ascendente</t>
  </si>
  <si>
    <t>Descendente</t>
  </si>
  <si>
    <t>Sobresaliente</t>
  </si>
  <si>
    <t>≥</t>
  </si>
  <si>
    <t>Meta</t>
  </si>
  <si>
    <t>60% (Mensual)</t>
  </si>
  <si>
    <t>Máximo</t>
  </si>
  <si>
    <t>N/A</t>
  </si>
  <si>
    <t>Normal esperado</t>
  </si>
  <si>
    <t xml:space="preserve">≥ </t>
  </si>
  <si>
    <t>Linea base</t>
  </si>
  <si>
    <t>En Construcción</t>
  </si>
  <si>
    <t>Minimo</t>
  </si>
  <si>
    <t>Critico</t>
  </si>
  <si>
    <t xml:space="preserve"> ≤</t>
  </si>
  <si>
    <t>Fuente Información Linea base: Sistema Distrital de Quejas y Soluciones-SDQS</t>
  </si>
  <si>
    <t>Registro de Medición   Año 2023</t>
  </si>
  <si>
    <t>Variables</t>
  </si>
  <si>
    <t>Requerimientos a cerrar del mes de analisis</t>
  </si>
  <si>
    <t>Requerimientos acumulados pendientes por cerrar "meses anteriores"</t>
  </si>
  <si>
    <t xml:space="preserve">Resultado </t>
  </si>
  <si>
    <t>Grafica Comportamiento del Indicador frente a la meta</t>
  </si>
  <si>
    <t>Análisis de datos - Resultados</t>
  </si>
  <si>
    <t>Propuesta de Mejoramiento</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</si>
  <si>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t>
    </r>
    <r>
      <rPr>
        <sz val="11"/>
        <color rgb="FFC00000"/>
        <rFont val="Arial"/>
        <family val="2"/>
      </rPr>
      <t xml:space="preserve">
</t>
    </r>
    <r>
      <rPr>
        <sz val="11"/>
        <rFont val="Arial"/>
        <family val="2"/>
      </rPr>
      <t>Junio: La gestion realizada en el mes de junio es de un 67% con un nivel bajo con respecto al anterior, se logra indentificar que las subdirecciones que mas cerraron solicitudes fueron: La subdireccion de recoleccion barrio y limpieza y la subdireccion de alumbrado publico</t>
    </r>
    <r>
      <rPr>
        <sz val="11"/>
        <color rgb="FFC00000"/>
        <rFont val="Arial"/>
        <family val="2"/>
      </rPr>
      <t xml:space="preserve">
</t>
    </r>
    <r>
      <rPr>
        <sz val="11"/>
        <color theme="1"/>
        <rFont val="Arial"/>
        <family val="2"/>
      </rPr>
      <t>Julio: La gestion realizada en el mes de Julio es de un 71%, con un nivel superior respecto al anterior, se logra identificar que las subdirecciones que mas cerraron solicitudes fueron: Alertar periodicamente a las subdireccion involucradas con el fin de optimizar la gestion de la entidad.    
Agosto:  La gestion realizada en el mes de Agosto es de un 69%, con un nivel menor respecto al anterior, se logra identificar que las subdirecciones que mas cerraron solicitudes fueron: Alertar periodicamente a las subdireccion involucradas con el fin de optimizar la gestion de la entidad.    
Septiembre: La gestion realizada en el mes de Septiembre es de un 80%, con un nivel mayor respecto al anterior, se logra identificar que las subdirecciones que mas cerraron solicitudes fueron: Alertar periodicamente a las subdireccion involucradas con el fin de optimizar la gestion de la entidad.    
Octubre: La gestion realizada en el mes de Octubre es de un 92%, con un nivel mayor respecto al anterior, se logra identificar que las subdirecciones que mas cerraron solicitudes fueron: Alertar periodicamente a las subdireccion involucradas con el fin de optimizar la gestion de la entidad.  
Noviembre: La gestion realizada en el mes de Noviembre es de un 92% manteniendo el mismo nivel del anterior, se logra identificar que las subdirecciones que mas cerraron solicitudes fueron: Alertar periodicamente a las subdireccion involucradas con el fin de optimizar la gestion de la entidad.</t>
    </r>
  </si>
  <si>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Continuar alertando periodicamente a las subdirecciones con el fin de optimizar la gestion de la entidad. 
Junio: Continuar alertando periodicamente a las subdirecciones con el fin de optimizar la gestion de la entidad. 
Julio:  Continuar alertando periodicamente a las subdirecciones con el fin de optimizar la gestion de la entidad. 
Agosto: Continuar alertando periodicamente a las subdirecciones con el fin de optimizar la gestion de la entidad. 
Septiembre: Continuar alertando periodicamente a las subdirecciones con el fin de optimizar la gestion de la entidad. 
Octubre: Continuar alertando periodicamente a las subdirecciones con el fin de optimizar la gestion de la entidad. 
Noviembre: Continuar alertando periodicamente a las subdirecciones con el fin de optimizar la gestion de la entidad. </t>
  </si>
  <si>
    <t xml:space="preserve">Enero: La gestión realizada en el mes de enero, es de un 67% con un nivel normal esperado, se evidencia el cierre de 853  requerimientos en el mes de análisis.                                                                                                                                                                                                                                                                                                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Junio: La La gestion realizada en el mes de junio es de un 67% con un nivel bajo con respecto al anterior, se logra indentificar que las subdirecciones que mas cerraron solicitudes fueron: La subdireccion de recoleccion barrio y limpieza y la subdireccion de alumbrado publico.              
Julio: La gestion realizada en el mes de julio es de un 71% con un nuvel mas alto con respecto al anterior, se logra indentificar que las subdirecciones que mas cerraron solicitudes fueron: La subdireccion de recoleccion barrio y limpieza y la subdireccion de alumbrado publico. 
Agosto: La gestion realizada en el mes de agosto es de un 69% con un nuvel mas bajo con respecto al anterior, se logra indentificar que las subdirecciones que mas cerraron solicitudes fueron: La subdireccion de recoleccion barrio y limpieza.   
Septiembre: La gestion realizada en el mes de septiembre es de un 80% con un nivel mas alto con respecto al anterior,  se logra indentificar que las subdirecciones que mas cerraron solicitudes fueron: La subdireccion de recoleccion barrio y limpieza.       
Octubre: La gestion realizada en el mes de octubre es de un 92% con un nivel mas alto con respecto al anterior,  se logra indentificar que las subdirecciones que mas cerraron solicitudes fueron: La subdireccion de recoleccion barrio y limpieza.       
Noviembre: La gestion realizada en el mes de noviembre es de un 79% teniendo un nivel mas bajo que el mes anterior,  se logra indentificar que las subdirecciones que mas cerraron solicitudes fueron: La subdireccion de recoleccion barrio y limpieza.  
Diciembre: La gestion realizada en el mes de diciembre es de un 76% teniendo un nivel mas bajo que el mes anterior,  se logra indentificar que las subdirecciones que mas cerraron solicitudes fueron: La subdireccion de recoleccion barrio y limpieza.                                                                                                                                                                                                                                                                                                                                                                                                                                                                                                                                                                                                                                                                                                                                                                                                                                                                                                                                                                                                                                                                                                                                                                                                                                                                                                                                                                                                                                                                                                                                                                                                                                                                                                                                                                                                                                                                                                                                                                                                                                                                                                                                                                                                                                                                                                                                                                                                                                                                                                                                                                                                                                                                                                                                                                                                                                                                                                                                                                                                                                                                                                                                                                                                                                                                                                                                                              </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</si>
  <si>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Alertar periodicamente a las subdireccion involucradas con el fin de optimizar la gestion de la entidad.          
Junio:  Alertar periodicamente a las subdireccion involucradas con el fin de optimizar la gestion de la entidad.        
Julio:   Alertar periodicamente a las subdireccion involucradas con el fin de optimizar la gestion de la entidad.  
Agosto:   Alertar periodicamente a las subdireccion involucradas con el fin de optimizar la gestion de la entidad.                     
Septiembre: Alertar periodicamente a las subdireccion involucradas con el fin de optimizar la gestion de la entidad.                       
Octubre: Alertar periodicamente a las subdireccion involucradas con el fin de optimizar la gestion de la entidad.  
Noviembre: Alertar periodicamente a las subdireccion involucradas con el fin de optimizar la gestion de la entidad.         
Diciembre:  Alertar periodicamente a las subdireccion involucradas con el fin de optimizar la gestion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</si>
</sst>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6">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2" fillId="27" borderId="38" xfId="0" applyFont="1" applyFill="1" applyBorder="1" applyAlignment="1">
      <alignment horizontal="center" vertical="center"/>
    </xf>
    <xf numFmtId="9" fontId="21" fillId="0" borderId="11" xfId="0" applyNumberFormat="1" applyFont="1" applyBorder="1" applyAlignment="1">
      <alignment horizontal="center"/>
    </xf>
    <xf numFmtId="0" fontId="31" fillId="0" borderId="11" xfId="53" applyFont="1" applyBorder="1" applyAlignment="1">
      <alignment horizontal="center" vertical="center" wrapText="1"/>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8" fillId="29" borderId="19" xfId="0" applyFont="1" applyFill="1" applyBorder="1" applyAlignment="1">
      <alignment horizontal="center"/>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0" fontId="20" fillId="26" borderId="11" xfId="0" applyFont="1" applyFill="1" applyBorder="1" applyAlignment="1">
      <alignment horizontal="center" vertical="center" wrapText="1"/>
    </xf>
    <xf numFmtId="0" fontId="20" fillId="0" borderId="11" xfId="0" applyFont="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35" fillId="0" borderId="11" xfId="0" applyFont="1" applyBorder="1" applyAlignment="1">
      <alignment horizontal="center" vertical="center"/>
    </xf>
    <xf numFmtId="0" fontId="20" fillId="33" borderId="11" xfId="0" applyFont="1" applyFill="1" applyBorder="1" applyAlignment="1">
      <alignment horizontal="center" vertical="center"/>
    </xf>
    <xf numFmtId="0" fontId="20" fillId="26"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27" borderId="11" xfId="0" applyFont="1" applyFill="1" applyBorder="1" applyAlignment="1">
      <alignment horizontal="center" vertical="center" wrapText="1"/>
    </xf>
    <xf numFmtId="0" fontId="20" fillId="0" borderId="11" xfId="0" applyFont="1" applyBorder="1" applyAlignment="1">
      <alignment horizontal="left" vertical="center" wrapText="1"/>
    </xf>
    <xf numFmtId="9" fontId="20" fillId="0" borderId="11" xfId="0" applyNumberFormat="1" applyFont="1" applyBorder="1" applyAlignment="1">
      <alignment horizontal="center" vertical="center" wrapText="1"/>
    </xf>
    <xf numFmtId="0" fontId="22" fillId="24" borderId="10" xfId="0" applyFont="1" applyFill="1" applyBorder="1" applyAlignment="1">
      <alignment horizontal="center"/>
    </xf>
    <xf numFmtId="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0" fillId="0" borderId="19" xfId="0" applyBorder="1" applyAlignment="1">
      <alignment horizontal="left" vertical="top"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7">
                  <c:v>0.68713017751479288</c:v>
                </c:pt>
                <c:pt idx="8">
                  <c:v>0.80295202952029521</c:v>
                </c:pt>
                <c:pt idx="9">
                  <c:v>0.91705069124423966</c:v>
                </c:pt>
                <c:pt idx="10">
                  <c:v>0.91768007483629566</c:v>
                </c:pt>
                <c:pt idx="11">
                  <c:v>0</c:v>
                </c:pt>
                <c:pt idx="12">
                  <c:v>0.73726800296956196</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775957360"/>
        <c:axId val="-1775959536"/>
      </c:barChart>
      <c:catAx>
        <c:axId val="-177595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9536"/>
        <c:crosses val="autoZero"/>
        <c:auto val="1"/>
        <c:lblAlgn val="ctr"/>
        <c:lblOffset val="100"/>
        <c:noMultiLvlLbl val="0"/>
      </c:catAx>
      <c:valAx>
        <c:axId val="-17759595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5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7">
                  <c:v>0.68713017751479288</c:v>
                </c:pt>
                <c:pt idx="8">
                  <c:v>0.80295202952029521</c:v>
                </c:pt>
                <c:pt idx="9">
                  <c:v>0.91705069124423966</c:v>
                </c:pt>
                <c:pt idx="10">
                  <c:v>0.7913938260056127</c:v>
                </c:pt>
                <c:pt idx="11">
                  <c:v>0.76073619631901845</c:v>
                </c:pt>
                <c:pt idx="12">
                  <c:v>0.72888309947589036</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1775963344"/>
        <c:axId val="-1775953008"/>
      </c:barChart>
      <c:catAx>
        <c:axId val="-177596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3008"/>
        <c:crosses val="autoZero"/>
        <c:auto val="1"/>
        <c:lblAlgn val="ctr"/>
        <c:lblOffset val="100"/>
        <c:noMultiLvlLbl val="0"/>
      </c:catAx>
      <c:valAx>
        <c:axId val="-1775953008"/>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6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7"/>
  <sheetViews>
    <sheetView view="pageLayout" topLeftCell="A16" zoomScale="57" zoomScaleNormal="80" zoomScaleSheetLayoutView="70" zoomScalePageLayoutView="57" workbookViewId="0">
      <selection activeCell="B7" sqref="B7:P7"/>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10" t="s">
        <v>0</v>
      </c>
      <c r="C3" s="111"/>
      <c r="D3" s="111"/>
      <c r="E3" s="111"/>
      <c r="F3" s="111"/>
      <c r="G3" s="111"/>
      <c r="H3" s="111"/>
      <c r="I3" s="111"/>
      <c r="J3" s="111"/>
      <c r="K3" s="111"/>
      <c r="L3" s="111"/>
      <c r="M3" s="111"/>
      <c r="N3" s="111"/>
      <c r="O3" s="111"/>
      <c r="P3" s="112"/>
      <c r="Q3" s="42"/>
      <c r="AA3" s="44"/>
    </row>
    <row r="4" spans="1:27" s="43" customFormat="1" ht="15.75" x14ac:dyDescent="0.2">
      <c r="A4" s="41"/>
      <c r="B4" s="113" t="s">
        <v>1</v>
      </c>
      <c r="C4" s="114"/>
      <c r="D4" s="114"/>
      <c r="E4" s="114"/>
      <c r="F4" s="114"/>
      <c r="G4" s="114"/>
      <c r="H4" s="114"/>
      <c r="I4" s="114"/>
      <c r="J4" s="114"/>
      <c r="K4" s="114"/>
      <c r="L4" s="114"/>
      <c r="M4" s="114"/>
      <c r="N4" s="114"/>
      <c r="O4" s="114"/>
      <c r="P4" s="115"/>
      <c r="Q4" s="42"/>
      <c r="AA4" s="44"/>
    </row>
    <row r="5" spans="1:27" s="43" customFormat="1" ht="15.75" x14ac:dyDescent="0.2">
      <c r="A5" s="41"/>
      <c r="B5" s="116" t="s">
        <v>2</v>
      </c>
      <c r="C5" s="114"/>
      <c r="D5" s="114"/>
      <c r="E5" s="114"/>
      <c r="F5" s="114"/>
      <c r="G5" s="114"/>
      <c r="H5" s="114"/>
      <c r="I5" s="114"/>
      <c r="J5" s="114"/>
      <c r="K5" s="114"/>
      <c r="L5" s="114"/>
      <c r="M5" s="114"/>
      <c r="N5" s="114"/>
      <c r="O5" s="114"/>
      <c r="P5" s="115"/>
      <c r="Q5" s="42"/>
      <c r="AA5" s="44"/>
    </row>
    <row r="6" spans="1:27" s="43" customFormat="1" ht="24" customHeight="1" x14ac:dyDescent="0.2">
      <c r="A6" s="41"/>
      <c r="B6" s="117" t="s">
        <v>3</v>
      </c>
      <c r="C6" s="118"/>
      <c r="D6" s="118"/>
      <c r="E6" s="118"/>
      <c r="F6" s="118"/>
      <c r="G6" s="118"/>
      <c r="H6" s="118"/>
      <c r="I6" s="118"/>
      <c r="J6" s="118"/>
      <c r="K6" s="118"/>
      <c r="L6" s="118"/>
      <c r="M6" s="118"/>
      <c r="N6" s="118"/>
      <c r="O6" s="118"/>
      <c r="P6" s="119"/>
      <c r="Q6" s="42"/>
      <c r="AA6" s="44"/>
    </row>
    <row r="7" spans="1:27" s="43" customFormat="1" ht="15.75" x14ac:dyDescent="0.2">
      <c r="A7" s="41"/>
      <c r="B7" s="120" t="s">
        <v>4</v>
      </c>
      <c r="C7" s="121"/>
      <c r="D7" s="121"/>
      <c r="E7" s="121"/>
      <c r="F7" s="121"/>
      <c r="G7" s="121"/>
      <c r="H7" s="121"/>
      <c r="I7" s="121"/>
      <c r="J7" s="121"/>
      <c r="K7" s="121"/>
      <c r="L7" s="121"/>
      <c r="M7" s="121"/>
      <c r="N7" s="121"/>
      <c r="O7" s="121"/>
      <c r="P7" s="122"/>
      <c r="Q7" s="42"/>
      <c r="AA7" s="44"/>
    </row>
    <row r="8" spans="1:27" s="43" customFormat="1" ht="24.75" customHeight="1" x14ac:dyDescent="0.2">
      <c r="A8" s="41"/>
      <c r="B8" s="120" t="s">
        <v>5</v>
      </c>
      <c r="C8" s="121"/>
      <c r="D8" s="121"/>
      <c r="E8" s="121"/>
      <c r="F8" s="121"/>
      <c r="G8" s="121"/>
      <c r="H8" s="121"/>
      <c r="I8" s="121"/>
      <c r="J8" s="121"/>
      <c r="K8" s="121"/>
      <c r="L8" s="121"/>
      <c r="M8" s="121"/>
      <c r="N8" s="121"/>
      <c r="O8" s="121"/>
      <c r="P8" s="122"/>
      <c r="Q8" s="42"/>
      <c r="AA8" s="44"/>
    </row>
    <row r="9" spans="1:27" s="43" customFormat="1" ht="24.75" customHeight="1" x14ac:dyDescent="0.2">
      <c r="A9" s="41"/>
      <c r="B9" s="120" t="s">
        <v>6</v>
      </c>
      <c r="C9" s="121"/>
      <c r="D9" s="121"/>
      <c r="E9" s="121"/>
      <c r="F9" s="121"/>
      <c r="G9" s="121"/>
      <c r="H9" s="121"/>
      <c r="I9" s="121"/>
      <c r="J9" s="121"/>
      <c r="K9" s="121"/>
      <c r="L9" s="121"/>
      <c r="M9" s="121"/>
      <c r="N9" s="121"/>
      <c r="O9" s="121"/>
      <c r="P9" s="122"/>
      <c r="Q9" s="42"/>
      <c r="AA9" s="44"/>
    </row>
    <row r="10" spans="1:27" s="43" customFormat="1" ht="24.75" customHeight="1" x14ac:dyDescent="0.2">
      <c r="A10" s="41"/>
      <c r="B10" s="120" t="s">
        <v>7</v>
      </c>
      <c r="C10" s="121"/>
      <c r="D10" s="121"/>
      <c r="E10" s="121"/>
      <c r="F10" s="121"/>
      <c r="G10" s="121"/>
      <c r="H10" s="121"/>
      <c r="I10" s="121"/>
      <c r="J10" s="121"/>
      <c r="K10" s="121"/>
      <c r="L10" s="121"/>
      <c r="M10" s="121"/>
      <c r="N10" s="121"/>
      <c r="O10" s="121"/>
      <c r="P10" s="122"/>
      <c r="Q10" s="42"/>
      <c r="AA10" s="44"/>
    </row>
    <row r="11" spans="1:27" s="43" customFormat="1" ht="24.75" customHeight="1" x14ac:dyDescent="0.2">
      <c r="A11" s="41"/>
      <c r="B11" s="120" t="s">
        <v>8</v>
      </c>
      <c r="C11" s="121"/>
      <c r="D11" s="121"/>
      <c r="E11" s="121"/>
      <c r="F11" s="121"/>
      <c r="G11" s="121"/>
      <c r="H11" s="121"/>
      <c r="I11" s="121"/>
      <c r="J11" s="121"/>
      <c r="K11" s="121"/>
      <c r="L11" s="121"/>
      <c r="M11" s="121"/>
      <c r="N11" s="121"/>
      <c r="O11" s="121"/>
      <c r="P11" s="122"/>
      <c r="Q11" s="42"/>
      <c r="AA11" s="44"/>
    </row>
    <row r="12" spans="1:27" s="43" customFormat="1" ht="24.75" customHeight="1" x14ac:dyDescent="0.2">
      <c r="A12" s="41"/>
      <c r="B12" s="120" t="s">
        <v>9</v>
      </c>
      <c r="C12" s="121"/>
      <c r="D12" s="121"/>
      <c r="E12" s="121"/>
      <c r="F12" s="121"/>
      <c r="G12" s="121"/>
      <c r="H12" s="121"/>
      <c r="I12" s="121"/>
      <c r="J12" s="121"/>
      <c r="K12" s="121"/>
      <c r="L12" s="121"/>
      <c r="M12" s="121"/>
      <c r="N12" s="121"/>
      <c r="O12" s="121"/>
      <c r="P12" s="122"/>
      <c r="Q12" s="42"/>
      <c r="AA12" s="44"/>
    </row>
    <row r="13" spans="1:27" s="43" customFormat="1" ht="24.75" customHeight="1" x14ac:dyDescent="0.2">
      <c r="A13" s="41"/>
      <c r="B13" s="120" t="s">
        <v>10</v>
      </c>
      <c r="C13" s="121"/>
      <c r="D13" s="121"/>
      <c r="E13" s="121"/>
      <c r="F13" s="121"/>
      <c r="G13" s="121"/>
      <c r="H13" s="121"/>
      <c r="I13" s="121"/>
      <c r="J13" s="121"/>
      <c r="K13" s="121"/>
      <c r="L13" s="121"/>
      <c r="M13" s="121"/>
      <c r="N13" s="121"/>
      <c r="O13" s="121"/>
      <c r="P13" s="122"/>
      <c r="Q13" s="42"/>
      <c r="AA13" s="44"/>
    </row>
    <row r="14" spans="1:27" s="43" customFormat="1" ht="24.75" customHeight="1" x14ac:dyDescent="0.2">
      <c r="A14" s="41"/>
      <c r="B14" s="45" t="s">
        <v>11</v>
      </c>
      <c r="C14" s="46"/>
      <c r="D14" s="46"/>
      <c r="E14" s="46"/>
      <c r="F14" s="46"/>
      <c r="G14" s="46"/>
      <c r="H14" s="46"/>
      <c r="I14" s="46"/>
      <c r="J14" s="46"/>
      <c r="K14" s="46"/>
      <c r="L14" s="46"/>
      <c r="M14" s="46"/>
      <c r="N14" s="46"/>
      <c r="O14" s="46"/>
      <c r="P14" s="47"/>
      <c r="Q14" s="42"/>
      <c r="AA14" s="44"/>
    </row>
    <row r="15" spans="1:27" s="43" customFormat="1" ht="31.9" customHeight="1" x14ac:dyDescent="0.2">
      <c r="A15" s="41"/>
      <c r="B15" s="117" t="s">
        <v>12</v>
      </c>
      <c r="C15" s="118"/>
      <c r="D15" s="118"/>
      <c r="E15" s="118"/>
      <c r="F15" s="118"/>
      <c r="G15" s="118"/>
      <c r="H15" s="118"/>
      <c r="I15" s="118"/>
      <c r="J15" s="118"/>
      <c r="K15" s="118"/>
      <c r="L15" s="118"/>
      <c r="M15" s="118"/>
      <c r="N15" s="118"/>
      <c r="O15" s="118"/>
      <c r="P15" s="119"/>
      <c r="Q15" s="42"/>
      <c r="AA15" s="44"/>
    </row>
    <row r="16" spans="1:27" s="43" customFormat="1" ht="24.75" customHeight="1" x14ac:dyDescent="0.2">
      <c r="A16" s="41"/>
      <c r="B16" s="120" t="s">
        <v>13</v>
      </c>
      <c r="C16" s="121"/>
      <c r="D16" s="121"/>
      <c r="E16" s="121"/>
      <c r="F16" s="121"/>
      <c r="G16" s="121"/>
      <c r="H16" s="121"/>
      <c r="I16" s="121"/>
      <c r="J16" s="121"/>
      <c r="K16" s="121"/>
      <c r="L16" s="121"/>
      <c r="M16" s="121"/>
      <c r="N16" s="121"/>
      <c r="O16" s="121"/>
      <c r="P16" s="122"/>
      <c r="Q16" s="42"/>
      <c r="AA16" s="44"/>
    </row>
    <row r="17" spans="1:27" s="43" customFormat="1" ht="15.75" x14ac:dyDescent="0.2">
      <c r="A17" s="41"/>
      <c r="B17" s="117" t="s">
        <v>14</v>
      </c>
      <c r="C17" s="118"/>
      <c r="D17" s="118"/>
      <c r="E17" s="118"/>
      <c r="F17" s="118"/>
      <c r="G17" s="118"/>
      <c r="H17" s="118"/>
      <c r="I17" s="118"/>
      <c r="J17" s="118"/>
      <c r="K17" s="118"/>
      <c r="L17" s="118"/>
      <c r="M17" s="118"/>
      <c r="N17" s="118"/>
      <c r="O17" s="118"/>
      <c r="P17" s="119"/>
      <c r="Q17" s="42"/>
      <c r="AA17" s="44"/>
    </row>
    <row r="18" spans="1:27" s="43" customFormat="1" ht="24.75" customHeight="1" x14ac:dyDescent="0.2">
      <c r="A18" s="41"/>
      <c r="B18" s="120" t="s">
        <v>15</v>
      </c>
      <c r="C18" s="121"/>
      <c r="D18" s="121"/>
      <c r="E18" s="121"/>
      <c r="F18" s="121"/>
      <c r="G18" s="121"/>
      <c r="H18" s="121"/>
      <c r="I18" s="121"/>
      <c r="J18" s="121"/>
      <c r="K18" s="121"/>
      <c r="L18" s="121"/>
      <c r="M18" s="121"/>
      <c r="N18" s="121"/>
      <c r="O18" s="121"/>
      <c r="P18" s="122"/>
      <c r="Q18" s="42"/>
      <c r="AA18" s="44"/>
    </row>
    <row r="19" spans="1:27" s="43" customFormat="1" ht="6" customHeight="1" thickBot="1" x14ac:dyDescent="0.25">
      <c r="A19" s="41"/>
      <c r="B19" s="123"/>
      <c r="C19" s="124"/>
      <c r="D19" s="124"/>
      <c r="E19" s="124"/>
      <c r="F19" s="124"/>
      <c r="G19" s="124"/>
      <c r="H19" s="124"/>
      <c r="I19" s="124"/>
      <c r="J19" s="124"/>
      <c r="K19" s="124"/>
      <c r="L19" s="124"/>
      <c r="M19" s="124"/>
      <c r="N19" s="124"/>
      <c r="O19" s="124"/>
      <c r="P19" s="125"/>
      <c r="Q19" s="42"/>
    </row>
    <row r="21" spans="1:27" ht="15" x14ac:dyDescent="0.25">
      <c r="B21" s="131" t="s">
        <v>16</v>
      </c>
      <c r="C21" s="132"/>
      <c r="D21" s="132"/>
      <c r="E21" s="132"/>
      <c r="F21" s="132"/>
      <c r="G21" s="132"/>
      <c r="H21" s="132"/>
      <c r="I21" s="132"/>
      <c r="J21" s="132"/>
      <c r="K21" s="132"/>
      <c r="L21" s="132"/>
      <c r="M21" s="132"/>
      <c r="N21" s="132"/>
      <c r="O21" s="132"/>
      <c r="P21" s="133"/>
    </row>
    <row r="22" spans="1:27" ht="15" x14ac:dyDescent="0.25">
      <c r="B22" s="58" t="s">
        <v>17</v>
      </c>
      <c r="C22" s="59"/>
      <c r="D22" s="59"/>
      <c r="E22" s="59"/>
      <c r="F22" s="59"/>
      <c r="P22" s="48"/>
    </row>
    <row r="23" spans="1:27" ht="15" x14ac:dyDescent="0.25">
      <c r="B23" s="49"/>
      <c r="C23" s="50"/>
      <c r="D23" s="50"/>
      <c r="E23" s="50"/>
      <c r="P23" s="48"/>
    </row>
    <row r="24" spans="1:27" ht="30" customHeight="1" x14ac:dyDescent="0.2">
      <c r="B24" s="134" t="s">
        <v>18</v>
      </c>
      <c r="C24" s="135"/>
      <c r="D24" s="135"/>
      <c r="E24" s="135"/>
      <c r="F24" s="135"/>
      <c r="G24" s="135"/>
      <c r="H24" s="135"/>
      <c r="I24" s="135"/>
      <c r="J24" s="135"/>
      <c r="K24" s="135"/>
      <c r="L24" s="135"/>
      <c r="M24" s="135"/>
      <c r="N24" s="135"/>
      <c r="O24" s="135"/>
      <c r="P24" s="136"/>
    </row>
    <row r="25" spans="1:27" x14ac:dyDescent="0.2">
      <c r="B25" s="134" t="s">
        <v>19</v>
      </c>
      <c r="C25" s="137"/>
      <c r="D25" s="137"/>
      <c r="E25" s="137"/>
      <c r="F25" s="137"/>
      <c r="G25" s="137"/>
      <c r="H25" s="137"/>
      <c r="I25" s="137"/>
      <c r="J25" s="137"/>
      <c r="K25" s="137"/>
      <c r="L25" s="137"/>
      <c r="M25" s="137"/>
      <c r="N25" s="137"/>
      <c r="O25" s="137"/>
      <c r="P25" s="138"/>
    </row>
    <row r="26" spans="1:27" ht="138.6" customHeight="1" x14ac:dyDescent="0.2">
      <c r="B26" s="134" t="s">
        <v>20</v>
      </c>
      <c r="C26" s="137"/>
      <c r="D26" s="137"/>
      <c r="E26" s="137"/>
      <c r="F26" s="137"/>
      <c r="G26" s="137"/>
      <c r="H26" s="137"/>
      <c r="I26" s="137"/>
      <c r="J26" s="137"/>
      <c r="K26" s="137"/>
      <c r="L26" s="137"/>
      <c r="M26" s="137"/>
      <c r="N26" s="137"/>
      <c r="O26" s="137"/>
      <c r="P26" s="138"/>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29" t="s">
        <v>21</v>
      </c>
      <c r="C28" s="130"/>
      <c r="D28" s="130"/>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39" t="s">
        <v>22</v>
      </c>
      <c r="C30" s="140"/>
      <c r="D30" s="140"/>
      <c r="E30" s="140"/>
      <c r="F30" s="140"/>
      <c r="G30" s="140"/>
      <c r="H30" s="140"/>
      <c r="I30" s="140"/>
      <c r="J30" s="140"/>
      <c r="K30" s="140"/>
      <c r="L30" s="140"/>
      <c r="M30" s="140"/>
      <c r="N30" s="140"/>
      <c r="O30" s="140"/>
      <c r="P30" s="141"/>
    </row>
    <row r="31" spans="1:27" ht="15" x14ac:dyDescent="0.25">
      <c r="B31" s="142" t="s">
        <v>23</v>
      </c>
      <c r="C31" s="143"/>
      <c r="D31" s="143"/>
      <c r="E31" s="143"/>
      <c r="F31" s="143"/>
      <c r="G31" s="143"/>
      <c r="H31" s="143"/>
      <c r="I31" s="143"/>
      <c r="J31" s="143"/>
      <c r="K31" s="143"/>
      <c r="L31" s="143"/>
      <c r="M31" s="143"/>
      <c r="N31" s="143"/>
      <c r="O31" s="143"/>
      <c r="P31" s="144"/>
    </row>
    <row r="32" spans="1:27" ht="101.45" customHeight="1" x14ac:dyDescent="0.2">
      <c r="B32" s="145" t="s">
        <v>24</v>
      </c>
      <c r="C32" s="146"/>
      <c r="D32" s="146"/>
      <c r="E32" s="146"/>
      <c r="F32" s="146"/>
      <c r="G32" s="146"/>
      <c r="H32" s="146"/>
      <c r="I32" s="146"/>
      <c r="J32" s="146"/>
      <c r="K32" s="146"/>
      <c r="L32" s="146"/>
      <c r="M32" s="146"/>
      <c r="N32" s="146"/>
      <c r="O32" s="146"/>
      <c r="P32" s="147"/>
    </row>
    <row r="33" spans="2:16" ht="48" customHeight="1" x14ac:dyDescent="0.2">
      <c r="B33" s="145" t="s">
        <v>25</v>
      </c>
      <c r="C33" s="146"/>
      <c r="D33" s="146"/>
      <c r="E33" s="146"/>
      <c r="F33" s="146"/>
      <c r="G33" s="146"/>
      <c r="H33" s="146"/>
      <c r="I33" s="146"/>
      <c r="J33" s="146"/>
      <c r="K33" s="146"/>
      <c r="L33" s="146"/>
      <c r="M33" s="146"/>
      <c r="N33" s="146"/>
      <c r="O33" s="146"/>
      <c r="P33" s="147"/>
    </row>
    <row r="34" spans="2:16" ht="15" x14ac:dyDescent="0.2">
      <c r="B34" s="145" t="s">
        <v>26</v>
      </c>
      <c r="C34" s="146"/>
      <c r="D34" s="146"/>
      <c r="E34" s="146"/>
      <c r="F34" s="146"/>
      <c r="G34" s="146"/>
      <c r="H34" s="146"/>
      <c r="I34" s="146"/>
      <c r="J34" s="146"/>
      <c r="K34" s="146"/>
      <c r="L34" s="146"/>
      <c r="M34" s="146"/>
      <c r="N34" s="146"/>
      <c r="O34" s="146"/>
      <c r="P34" s="147"/>
    </row>
    <row r="35" spans="2:16" x14ac:dyDescent="0.2">
      <c r="B35" s="56"/>
      <c r="P35" s="48"/>
    </row>
    <row r="36" spans="2:16" ht="15" x14ac:dyDescent="0.25">
      <c r="B36" s="58" t="s">
        <v>27</v>
      </c>
      <c r="P36" s="48"/>
    </row>
    <row r="37" spans="2:16" x14ac:dyDescent="0.2">
      <c r="B37" s="126" t="s">
        <v>28</v>
      </c>
      <c r="C37" s="127"/>
      <c r="D37" s="127"/>
      <c r="E37" s="127"/>
      <c r="F37" s="127"/>
      <c r="G37" s="127"/>
      <c r="H37" s="127"/>
      <c r="I37" s="127"/>
      <c r="J37" s="127"/>
      <c r="K37" s="127"/>
      <c r="L37" s="127"/>
      <c r="M37" s="127"/>
      <c r="N37" s="127"/>
      <c r="O37" s="127"/>
      <c r="P37" s="128"/>
    </row>
  </sheetData>
  <dataConsolidate>
    <dataRefs count="1">
      <dataRef ref="C5:C18" sheet="vinculos" r:id="rId1"/>
    </dataRefs>
  </dataConsolidate>
  <mergeCells count="27">
    <mergeCell ref="B37:P37"/>
    <mergeCell ref="B28:D28"/>
    <mergeCell ref="B21:P21"/>
    <mergeCell ref="B24:P24"/>
    <mergeCell ref="B25:P25"/>
    <mergeCell ref="B30:P30"/>
    <mergeCell ref="B31:P31"/>
    <mergeCell ref="B32:P32"/>
    <mergeCell ref="B26:P26"/>
    <mergeCell ref="B33:P33"/>
    <mergeCell ref="B34:P34"/>
    <mergeCell ref="B17:P17"/>
    <mergeCell ref="B18:P18"/>
    <mergeCell ref="B19:P19"/>
    <mergeCell ref="B13:P13"/>
    <mergeCell ref="B15:P15"/>
    <mergeCell ref="B16:P16"/>
    <mergeCell ref="B3:P3"/>
    <mergeCell ref="B4:P4"/>
    <mergeCell ref="B5:P5"/>
    <mergeCell ref="B6:P6"/>
    <mergeCell ref="B12:P12"/>
    <mergeCell ref="B7:P7"/>
    <mergeCell ref="B8:P8"/>
    <mergeCell ref="B9:P9"/>
    <mergeCell ref="B10:P10"/>
    <mergeCell ref="B11:P11"/>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77"/>
  <sheetViews>
    <sheetView showGridLines="0" view="pageLayout" zoomScale="73" zoomScaleNormal="90" zoomScaleSheetLayoutView="55" zoomScalePageLayoutView="73" workbookViewId="0">
      <selection activeCell="C44" sqref="C44:Q49"/>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5" width="15.7109375" style="9" customWidth="1"/>
    <col min="16" max="16" width="13.7109375" style="9" customWidth="1"/>
    <col min="17" max="17" width="22.42578125" style="9" customWidth="1"/>
    <col min="18" max="18" width="11.42578125" style="9" customWidth="1"/>
    <col min="19" max="16384" width="11.42578125" style="9"/>
  </cols>
  <sheetData>
    <row r="1" spans="2:17" ht="34.5" customHeight="1" thickBot="1" x14ac:dyDescent="0.25">
      <c r="B1" s="157"/>
      <c r="C1" s="5" t="s">
        <v>29</v>
      </c>
      <c r="D1" s="69">
        <v>44946</v>
      </c>
      <c r="E1" s="184" t="s">
        <v>30</v>
      </c>
      <c r="F1" s="185"/>
      <c r="G1" s="186" t="s">
        <v>31</v>
      </c>
      <c r="H1" s="187"/>
      <c r="I1" s="187"/>
      <c r="J1" s="188"/>
      <c r="K1" s="189" t="s">
        <v>32</v>
      </c>
      <c r="L1" s="190"/>
      <c r="M1" s="190"/>
      <c r="N1" s="191" t="s">
        <v>33</v>
      </c>
      <c r="O1" s="191"/>
      <c r="P1" s="191"/>
      <c r="Q1" s="192"/>
    </row>
    <row r="2" spans="2:17" ht="12" customHeight="1" thickBot="1" x14ac:dyDescent="0.3">
      <c r="B2" s="157"/>
      <c r="C2" s="20"/>
      <c r="D2"/>
      <c r="E2"/>
      <c r="F2"/>
      <c r="G2"/>
      <c r="H2"/>
      <c r="I2"/>
      <c r="J2"/>
      <c r="K2"/>
      <c r="L2"/>
      <c r="M2"/>
      <c r="N2"/>
      <c r="O2"/>
      <c r="P2"/>
      <c r="Q2" s="21"/>
    </row>
    <row r="3" spans="2:17" ht="15.6" customHeight="1" thickBot="1" x14ac:dyDescent="0.25">
      <c r="B3" s="157"/>
      <c r="C3" s="6" t="s">
        <v>34</v>
      </c>
      <c r="D3" s="212" t="s">
        <v>35</v>
      </c>
      <c r="E3" s="212"/>
      <c r="F3" s="212"/>
      <c r="G3" s="212"/>
      <c r="H3" s="213"/>
      <c r="I3" s="184" t="s">
        <v>36</v>
      </c>
      <c r="J3" s="185"/>
      <c r="K3" s="214" t="s">
        <v>37</v>
      </c>
      <c r="L3" s="215"/>
      <c r="M3" s="215"/>
      <c r="N3" s="215"/>
      <c r="O3" s="215"/>
      <c r="P3" s="215"/>
      <c r="Q3" s="216"/>
    </row>
    <row r="4" spans="2:17" ht="12" customHeight="1" thickBot="1" x14ac:dyDescent="0.3">
      <c r="B4" s="157"/>
      <c r="C4" s="20"/>
      <c r="D4"/>
      <c r="E4"/>
      <c r="F4"/>
      <c r="G4"/>
      <c r="H4"/>
      <c r="I4"/>
      <c r="J4"/>
      <c r="K4"/>
      <c r="L4"/>
      <c r="M4"/>
      <c r="N4"/>
      <c r="O4"/>
      <c r="P4"/>
      <c r="Q4" s="21"/>
    </row>
    <row r="5" spans="2:17" ht="15.6" customHeight="1" thickBot="1" x14ac:dyDescent="0.3">
      <c r="B5" s="157"/>
      <c r="C5" s="8" t="s">
        <v>38</v>
      </c>
      <c r="D5" s="218" t="s">
        <v>39</v>
      </c>
      <c r="E5" s="218"/>
      <c r="F5" s="218"/>
      <c r="G5" s="218"/>
      <c r="H5" s="219" t="s">
        <v>40</v>
      </c>
      <c r="I5" s="219"/>
      <c r="J5" s="220" t="s">
        <v>41</v>
      </c>
      <c r="K5" s="220"/>
      <c r="L5" s="220"/>
      <c r="M5" s="220"/>
      <c r="N5" s="220"/>
      <c r="O5" s="220"/>
      <c r="P5" s="220"/>
      <c r="Q5" s="221"/>
    </row>
    <row r="6" spans="2:17" ht="12" customHeight="1" x14ac:dyDescent="0.25">
      <c r="B6" s="157"/>
      <c r="C6" s="20"/>
      <c r="D6"/>
      <c r="E6"/>
      <c r="F6"/>
      <c r="G6"/>
      <c r="H6"/>
      <c r="I6"/>
      <c r="J6"/>
      <c r="K6"/>
      <c r="L6"/>
      <c r="M6"/>
      <c r="N6"/>
      <c r="O6"/>
      <c r="P6"/>
      <c r="Q6" s="21"/>
    </row>
    <row r="7" spans="2:17" s="67" customFormat="1" ht="32.25" customHeight="1" x14ac:dyDescent="0.25">
      <c r="B7" s="157"/>
      <c r="C7" s="66" t="s">
        <v>42</v>
      </c>
      <c r="D7" s="65" t="s">
        <v>43</v>
      </c>
      <c r="E7" s="225" t="s">
        <v>44</v>
      </c>
      <c r="F7" s="225"/>
      <c r="G7" s="225"/>
      <c r="H7" s="225"/>
      <c r="I7" s="225" t="s">
        <v>45</v>
      </c>
      <c r="J7" s="225"/>
      <c r="K7" s="225"/>
      <c r="L7" s="225"/>
      <c r="M7" s="225"/>
      <c r="N7" s="225" t="s">
        <v>46</v>
      </c>
      <c r="O7" s="225"/>
      <c r="P7" s="225"/>
      <c r="Q7" s="226"/>
    </row>
    <row r="8" spans="2:17" ht="30" customHeight="1" x14ac:dyDescent="0.2">
      <c r="B8" s="157"/>
      <c r="C8" s="210" t="s">
        <v>47</v>
      </c>
      <c r="D8" s="222" t="s">
        <v>48</v>
      </c>
      <c r="E8" s="193" t="s">
        <v>49</v>
      </c>
      <c r="F8" s="193"/>
      <c r="G8" s="193"/>
      <c r="H8" s="193"/>
      <c r="I8" s="217" t="s">
        <v>50</v>
      </c>
      <c r="J8" s="217"/>
      <c r="K8" s="217"/>
      <c r="L8" s="217"/>
      <c r="M8" s="217"/>
      <c r="N8" s="193" t="s">
        <v>51</v>
      </c>
      <c r="O8" s="193"/>
      <c r="P8" s="193"/>
      <c r="Q8" s="194"/>
    </row>
    <row r="9" spans="2:17" ht="48" customHeight="1" thickBot="1" x14ac:dyDescent="0.25">
      <c r="B9" s="157"/>
      <c r="C9" s="211"/>
      <c r="D9" s="223"/>
      <c r="E9" s="195" t="s">
        <v>52</v>
      </c>
      <c r="F9" s="195"/>
      <c r="G9" s="195"/>
      <c r="H9" s="195"/>
      <c r="I9" s="224" t="s">
        <v>53</v>
      </c>
      <c r="J9" s="224"/>
      <c r="K9" s="224"/>
      <c r="L9" s="224"/>
      <c r="M9" s="224"/>
      <c r="N9" s="193" t="s">
        <v>51</v>
      </c>
      <c r="O9" s="193"/>
      <c r="P9" s="193"/>
      <c r="Q9" s="194"/>
    </row>
    <row r="10" spans="2:17" ht="12" customHeight="1" thickBot="1" x14ac:dyDescent="0.3">
      <c r="B10" s="157"/>
      <c r="C10" s="20"/>
      <c r="D10"/>
      <c r="E10"/>
      <c r="F10"/>
      <c r="G10"/>
      <c r="H10"/>
      <c r="I10"/>
      <c r="J10"/>
      <c r="K10"/>
      <c r="L10"/>
      <c r="M10"/>
      <c r="N10"/>
      <c r="O10"/>
      <c r="P10"/>
      <c r="Q10" s="21"/>
    </row>
    <row r="11" spans="2:17" ht="15.6" customHeight="1" x14ac:dyDescent="0.25">
      <c r="B11" s="157"/>
      <c r="C11" s="170" t="s">
        <v>54</v>
      </c>
      <c r="D11" s="172" t="s">
        <v>55</v>
      </c>
      <c r="E11" s="202" t="s">
        <v>56</v>
      </c>
      <c r="F11" s="204" t="s">
        <v>57</v>
      </c>
      <c r="G11" s="204"/>
      <c r="H11" s="206" t="s">
        <v>58</v>
      </c>
      <c r="I11" s="206"/>
      <c r="J11" s="206"/>
      <c r="K11" s="196" t="s">
        <v>59</v>
      </c>
      <c r="L11" s="196"/>
      <c r="M11" s="198" t="s">
        <v>60</v>
      </c>
      <c r="N11" s="198"/>
      <c r="O11" s="198"/>
      <c r="P11" s="199">
        <v>0.7</v>
      </c>
      <c r="Q11" s="200"/>
    </row>
    <row r="12" spans="2:17" ht="15.6" customHeight="1" thickBot="1" x14ac:dyDescent="0.3">
      <c r="B12" s="157"/>
      <c r="C12" s="171"/>
      <c r="D12" s="173"/>
      <c r="E12" s="203"/>
      <c r="F12" s="205"/>
      <c r="G12" s="205"/>
      <c r="H12" s="207"/>
      <c r="I12" s="207"/>
      <c r="J12" s="207"/>
      <c r="K12" s="197"/>
      <c r="L12" s="197"/>
      <c r="M12" s="201" t="s">
        <v>61</v>
      </c>
      <c r="N12" s="201"/>
      <c r="O12" s="201"/>
      <c r="P12" s="208" t="s">
        <v>59</v>
      </c>
      <c r="Q12" s="209"/>
    </row>
    <row r="13" spans="2:17" ht="12" customHeight="1" x14ac:dyDescent="0.25">
      <c r="B13" s="157"/>
      <c r="C13" s="20"/>
      <c r="D13"/>
      <c r="E13"/>
      <c r="F13"/>
      <c r="G13"/>
      <c r="H13"/>
      <c r="I13"/>
      <c r="J13"/>
      <c r="K13"/>
      <c r="L13"/>
      <c r="M13"/>
      <c r="N13"/>
      <c r="O13"/>
      <c r="P13"/>
      <c r="Q13" s="21"/>
    </row>
    <row r="14" spans="2:17" ht="15.6" customHeight="1" x14ac:dyDescent="0.25">
      <c r="B14" s="157"/>
      <c r="C14" s="227" t="s">
        <v>62</v>
      </c>
      <c r="D14" s="228"/>
      <c r="E14" s="228"/>
      <c r="F14" s="228"/>
      <c r="G14" s="228"/>
      <c r="H14" s="228"/>
      <c r="I14" s="228"/>
      <c r="J14" s="228"/>
      <c r="K14" s="228"/>
      <c r="L14" s="228"/>
      <c r="M14" s="228"/>
      <c r="N14" s="228"/>
      <c r="O14" s="228"/>
      <c r="P14" s="228"/>
      <c r="Q14" s="229"/>
    </row>
    <row r="15" spans="2:17" ht="12" customHeight="1" x14ac:dyDescent="0.25">
      <c r="B15" s="157"/>
      <c r="C15" s="22"/>
      <c r="D15"/>
      <c r="E15"/>
      <c r="F15"/>
      <c r="G15"/>
      <c r="H15"/>
      <c r="I15"/>
      <c r="J15"/>
      <c r="K15"/>
      <c r="L15"/>
      <c r="M15"/>
      <c r="N15"/>
      <c r="O15"/>
      <c r="P15"/>
      <c r="Q15" s="21"/>
    </row>
    <row r="16" spans="2:17" ht="36.75" customHeight="1" x14ac:dyDescent="0.2">
      <c r="B16" s="157"/>
      <c r="C16" s="23" t="s">
        <v>63</v>
      </c>
      <c r="D16" s="70">
        <v>0.49</v>
      </c>
      <c r="E16" s="230" t="s">
        <v>64</v>
      </c>
      <c r="F16" s="230"/>
      <c r="G16" s="230"/>
      <c r="H16" s="231" t="s">
        <v>65</v>
      </c>
      <c r="I16" s="232"/>
      <c r="J16" s="233"/>
      <c r="K16" s="234" t="s">
        <v>66</v>
      </c>
      <c r="L16" s="235"/>
      <c r="M16" s="2" t="s">
        <v>67</v>
      </c>
      <c r="N16" s="13" t="s">
        <v>68</v>
      </c>
      <c r="O16" s="2" t="s">
        <v>69</v>
      </c>
      <c r="P16" s="4" t="s">
        <v>70</v>
      </c>
      <c r="Q16" s="24" t="s">
        <v>71</v>
      </c>
    </row>
    <row r="17" spans="2:17" ht="12" customHeight="1" x14ac:dyDescent="0.25">
      <c r="B17" s="157"/>
      <c r="C17" s="20"/>
      <c r="D17"/>
      <c r="E17"/>
      <c r="F17"/>
      <c r="G17"/>
      <c r="H17"/>
      <c r="I17"/>
      <c r="J17"/>
      <c r="K17"/>
      <c r="L17"/>
      <c r="M17"/>
      <c r="N17"/>
      <c r="O17"/>
      <c r="P17"/>
      <c r="Q17" s="21"/>
    </row>
    <row r="18" spans="2:17" ht="15.6" customHeight="1" x14ac:dyDescent="0.2">
      <c r="B18" s="157"/>
      <c r="C18" s="239" t="s">
        <v>72</v>
      </c>
      <c r="D18" s="240"/>
      <c r="E18" s="240"/>
      <c r="F18" s="240"/>
      <c r="G18" s="240"/>
      <c r="H18" s="240"/>
      <c r="I18" s="240"/>
      <c r="J18" s="240"/>
      <c r="K18" s="240"/>
      <c r="L18" s="240"/>
      <c r="M18" s="240"/>
      <c r="N18" s="240"/>
      <c r="O18" s="240"/>
      <c r="P18" s="240"/>
      <c r="Q18" s="241"/>
    </row>
    <row r="19" spans="2:17" ht="5.45" customHeight="1" x14ac:dyDescent="0.2">
      <c r="B19" s="157"/>
      <c r="C19" s="242"/>
      <c r="D19" s="243"/>
      <c r="E19" s="243"/>
      <c r="F19" s="243"/>
      <c r="G19" s="243"/>
      <c r="H19" s="243"/>
      <c r="I19" s="243"/>
      <c r="J19" s="243"/>
      <c r="K19" s="243"/>
      <c r="L19" s="243"/>
      <c r="M19" s="243"/>
      <c r="N19" s="243"/>
      <c r="O19" s="243"/>
      <c r="P19" s="243"/>
      <c r="Q19" s="244"/>
    </row>
    <row r="20" spans="2:17" ht="14.45" customHeight="1" x14ac:dyDescent="0.2">
      <c r="B20" s="157"/>
      <c r="C20" s="163" t="s">
        <v>73</v>
      </c>
      <c r="D20" s="164"/>
      <c r="E20" s="160" t="s">
        <v>74</v>
      </c>
      <c r="F20" s="161"/>
      <c r="G20" s="161"/>
      <c r="H20" s="161"/>
      <c r="I20" s="161"/>
      <c r="J20" s="161"/>
      <c r="K20" s="161"/>
      <c r="L20" s="161"/>
      <c r="M20" s="161"/>
      <c r="N20" s="161"/>
      <c r="O20" s="161"/>
      <c r="P20" s="162"/>
      <c r="Q20" s="25"/>
    </row>
    <row r="21" spans="2:17" ht="14.45" customHeight="1" thickBot="1" x14ac:dyDescent="0.25">
      <c r="B21" s="157"/>
      <c r="C21" s="165"/>
      <c r="D21" s="166"/>
      <c r="E21" s="7" t="s">
        <v>75</v>
      </c>
      <c r="F21" s="7" t="s">
        <v>76</v>
      </c>
      <c r="G21" s="7" t="s">
        <v>77</v>
      </c>
      <c r="H21" s="7" t="s">
        <v>78</v>
      </c>
      <c r="I21" s="7" t="s">
        <v>79</v>
      </c>
      <c r="J21" s="7" t="s">
        <v>80</v>
      </c>
      <c r="K21" s="7" t="s">
        <v>81</v>
      </c>
      <c r="L21" s="7" t="s">
        <v>82</v>
      </c>
      <c r="M21" s="7" t="s">
        <v>83</v>
      </c>
      <c r="N21" s="7" t="s">
        <v>84</v>
      </c>
      <c r="O21" s="7" t="s">
        <v>85</v>
      </c>
      <c r="P21" s="7" t="s">
        <v>86</v>
      </c>
      <c r="Q21" s="26" t="s">
        <v>87</v>
      </c>
    </row>
    <row r="22" spans="2:17" ht="27" customHeight="1" x14ac:dyDescent="0.2">
      <c r="B22" s="157"/>
      <c r="C22" s="250" t="str">
        <f>E8</f>
        <v>Requerimientos cerrados en el mes de analisis</v>
      </c>
      <c r="D22" s="251"/>
      <c r="E22" s="15">
        <f>AC!D25</f>
        <v>823</v>
      </c>
      <c r="F22" s="15">
        <f>AC!E25</f>
        <v>776</v>
      </c>
      <c r="G22" s="15">
        <v>851</v>
      </c>
      <c r="H22" s="107">
        <v>663</v>
      </c>
      <c r="I22" s="15">
        <v>798</v>
      </c>
      <c r="J22" s="15">
        <v>874</v>
      </c>
      <c r="K22" s="15">
        <v>954</v>
      </c>
      <c r="L22" s="15">
        <v>929</v>
      </c>
      <c r="M22" s="15">
        <v>1088</v>
      </c>
      <c r="N22" s="15">
        <v>1194</v>
      </c>
      <c r="O22" s="15">
        <v>981</v>
      </c>
      <c r="P22" s="15"/>
      <c r="Q22" s="27">
        <f>SUM(E22:P22)</f>
        <v>9931</v>
      </c>
    </row>
    <row r="23" spans="2:17" ht="30.75" customHeight="1" x14ac:dyDescent="0.2">
      <c r="B23" s="157"/>
      <c r="C23" s="248" t="str">
        <f>+E9</f>
        <v>Requerimientos programados a cerrar en el mes de analisis</v>
      </c>
      <c r="D23" s="249"/>
      <c r="E23" s="16">
        <v>1232</v>
      </c>
      <c r="F23" s="16">
        <v>1225</v>
      </c>
      <c r="G23" s="16">
        <v>1150</v>
      </c>
      <c r="H23" s="16">
        <v>990</v>
      </c>
      <c r="I23" s="16">
        <v>1143</v>
      </c>
      <c r="J23" s="16">
        <v>1306</v>
      </c>
      <c r="K23" s="16">
        <v>1346</v>
      </c>
      <c r="L23" s="16">
        <v>1352</v>
      </c>
      <c r="M23" s="16">
        <v>1355</v>
      </c>
      <c r="N23" s="16">
        <v>1302</v>
      </c>
      <c r="O23" s="16">
        <v>1069</v>
      </c>
      <c r="P23" s="16"/>
      <c r="Q23" s="28">
        <f>SUM(C23:P23)</f>
        <v>13470</v>
      </c>
    </row>
    <row r="24" spans="2:17" ht="18.75" customHeight="1" x14ac:dyDescent="0.2">
      <c r="B24" s="157"/>
      <c r="C24" s="158" t="s">
        <v>88</v>
      </c>
      <c r="D24" s="159"/>
      <c r="E24" s="10">
        <f>+E22/E23</f>
        <v>0.66801948051948057</v>
      </c>
      <c r="F24" s="10">
        <f>+F22/F23</f>
        <v>0.63346938775510209</v>
      </c>
      <c r="G24" s="10">
        <f t="shared" ref="G24:P24" si="0">+G22/G23</f>
        <v>0.74</v>
      </c>
      <c r="H24" s="10">
        <f t="shared" si="0"/>
        <v>0.66969696969696968</v>
      </c>
      <c r="I24" s="10">
        <f t="shared" si="0"/>
        <v>0.69816272965879267</v>
      </c>
      <c r="J24" s="10">
        <f t="shared" si="0"/>
        <v>0.66921898928024504</v>
      </c>
      <c r="K24" s="10">
        <f t="shared" si="0"/>
        <v>0.70876671619613674</v>
      </c>
      <c r="L24" s="10">
        <f t="shared" si="0"/>
        <v>0.68713017751479288</v>
      </c>
      <c r="M24" s="10">
        <f t="shared" si="0"/>
        <v>0.80295202952029521</v>
      </c>
      <c r="N24" s="10">
        <f>+N22/N23</f>
        <v>0.91705069124423966</v>
      </c>
      <c r="O24" s="10">
        <f>+O22/O23</f>
        <v>0.91768007483629566</v>
      </c>
      <c r="P24" s="10" t="e">
        <f t="shared" si="0"/>
        <v>#DIV/0!</v>
      </c>
      <c r="Q24" s="29">
        <f>+Q22/Q23</f>
        <v>0.73726800296956196</v>
      </c>
    </row>
    <row r="25" spans="2:17" ht="36.75" customHeight="1" x14ac:dyDescent="0.2">
      <c r="B25" s="157"/>
      <c r="C25" s="255" t="s">
        <v>89</v>
      </c>
      <c r="D25" s="256"/>
      <c r="E25" s="257" t="s">
        <v>90</v>
      </c>
      <c r="F25" s="258"/>
      <c r="G25" s="259"/>
      <c r="Q25" s="30"/>
    </row>
    <row r="26" spans="2:17" ht="10.5" customHeight="1" x14ac:dyDescent="0.2">
      <c r="B26" s="157"/>
      <c r="C26" s="31"/>
      <c r="D26" s="63"/>
      <c r="E26" s="63"/>
      <c r="F26" s="63"/>
      <c r="G26" s="63"/>
      <c r="H26" s="63"/>
      <c r="I26" s="63"/>
      <c r="J26" s="63"/>
      <c r="K26" s="63"/>
      <c r="L26" s="63"/>
      <c r="M26" s="63"/>
      <c r="N26" s="63"/>
      <c r="O26" s="63"/>
      <c r="P26" s="63"/>
      <c r="Q26" s="64"/>
    </row>
    <row r="27" spans="2:17" ht="23.25" customHeight="1" x14ac:dyDescent="0.2">
      <c r="B27" s="157"/>
      <c r="C27" s="167" t="s">
        <v>91</v>
      </c>
      <c r="D27" s="168"/>
      <c r="E27" s="168"/>
      <c r="F27" s="168"/>
      <c r="G27" s="168"/>
      <c r="H27" s="168"/>
      <c r="I27" s="168"/>
      <c r="J27" s="168"/>
      <c r="K27" s="168"/>
      <c r="L27" s="168"/>
      <c r="M27" s="168"/>
      <c r="N27" s="168"/>
      <c r="O27" s="168"/>
      <c r="P27" s="168"/>
      <c r="Q27" s="169"/>
    </row>
    <row r="28" spans="2:17" ht="99" customHeight="1" x14ac:dyDescent="0.2">
      <c r="B28" s="157"/>
      <c r="C28" s="245"/>
      <c r="D28" s="246"/>
      <c r="E28" s="246"/>
      <c r="F28" s="246"/>
      <c r="G28" s="246"/>
      <c r="H28" s="246"/>
      <c r="I28" s="246"/>
      <c r="J28" s="246"/>
      <c r="K28" s="246"/>
      <c r="L28" s="246"/>
      <c r="M28" s="246"/>
      <c r="N28" s="246"/>
      <c r="O28" s="246"/>
      <c r="P28" s="246"/>
      <c r="Q28" s="247"/>
    </row>
    <row r="29" spans="2:17" ht="99" customHeight="1" x14ac:dyDescent="0.2">
      <c r="B29" s="157"/>
      <c r="C29" s="236"/>
      <c r="D29" s="237"/>
      <c r="E29" s="237"/>
      <c r="F29" s="237"/>
      <c r="G29" s="237"/>
      <c r="H29" s="237"/>
      <c r="I29" s="237"/>
      <c r="J29" s="237"/>
      <c r="K29" s="237"/>
      <c r="L29" s="237"/>
      <c r="M29" s="237"/>
      <c r="N29" s="237"/>
      <c r="O29" s="237"/>
      <c r="P29" s="237"/>
      <c r="Q29" s="238"/>
    </row>
    <row r="30" spans="2:17" ht="99" customHeight="1" x14ac:dyDescent="0.2">
      <c r="B30" s="157"/>
      <c r="C30" s="236"/>
      <c r="D30" s="237"/>
      <c r="E30" s="237"/>
      <c r="F30" s="237"/>
      <c r="G30" s="237"/>
      <c r="H30" s="237"/>
      <c r="I30" s="237"/>
      <c r="J30" s="237"/>
      <c r="K30" s="237"/>
      <c r="L30" s="237"/>
      <c r="M30" s="237"/>
      <c r="N30" s="237"/>
      <c r="O30" s="237"/>
      <c r="P30" s="237"/>
      <c r="Q30" s="238"/>
    </row>
    <row r="31" spans="2:17" ht="99" customHeight="1" x14ac:dyDescent="0.2">
      <c r="B31" s="157"/>
      <c r="C31" s="236"/>
      <c r="D31" s="237"/>
      <c r="E31" s="237"/>
      <c r="F31" s="237"/>
      <c r="G31" s="237"/>
      <c r="H31" s="237"/>
      <c r="I31" s="237"/>
      <c r="J31" s="237"/>
      <c r="K31" s="237"/>
      <c r="L31" s="237"/>
      <c r="M31" s="237"/>
      <c r="N31" s="237"/>
      <c r="O31" s="237"/>
      <c r="P31" s="237"/>
      <c r="Q31" s="238"/>
    </row>
    <row r="32" spans="2:17" ht="10.5" customHeight="1" x14ac:dyDescent="0.2">
      <c r="B32" s="157"/>
      <c r="C32" s="236"/>
      <c r="D32" s="237"/>
      <c r="E32" s="237"/>
      <c r="F32" s="237"/>
      <c r="G32" s="237"/>
      <c r="H32" s="237"/>
      <c r="I32" s="237"/>
      <c r="J32" s="237"/>
      <c r="K32" s="237"/>
      <c r="L32" s="237"/>
      <c r="M32" s="237"/>
      <c r="N32" s="237"/>
      <c r="O32" s="237"/>
      <c r="P32" s="237"/>
      <c r="Q32" s="238"/>
    </row>
    <row r="33" spans="2:17" s="12" customFormat="1" ht="15" x14ac:dyDescent="0.25">
      <c r="B33" s="157"/>
      <c r="C33" s="32"/>
      <c r="D33" s="14"/>
      <c r="E33" s="14"/>
      <c r="F33" s="14"/>
      <c r="G33" s="14"/>
      <c r="H33" s="14"/>
      <c r="I33" s="14" t="s">
        <v>92</v>
      </c>
      <c r="J33" s="14"/>
      <c r="K33" s="14"/>
      <c r="L33" s="14"/>
      <c r="M33" s="14"/>
      <c r="N33" s="14"/>
      <c r="O33" s="14"/>
      <c r="P33" s="14"/>
      <c r="Q33" s="33"/>
    </row>
    <row r="34" spans="2:17" ht="6" customHeight="1" thickBot="1" x14ac:dyDescent="0.25">
      <c r="B34" s="157"/>
      <c r="C34" s="252"/>
      <c r="D34" s="253"/>
      <c r="E34" s="253"/>
      <c r="F34" s="253"/>
      <c r="G34" s="253"/>
      <c r="H34" s="253"/>
      <c r="I34" s="253"/>
      <c r="J34" s="253"/>
      <c r="K34" s="253"/>
      <c r="L34" s="253"/>
      <c r="M34" s="253"/>
      <c r="N34" s="253"/>
      <c r="O34" s="253"/>
      <c r="P34" s="253"/>
      <c r="Q34" s="254"/>
    </row>
    <row r="35" spans="2:17" s="12" customFormat="1" ht="14.45" customHeight="1" x14ac:dyDescent="0.2">
      <c r="B35" s="157"/>
      <c r="C35" s="260" t="s">
        <v>216</v>
      </c>
      <c r="D35" s="175"/>
      <c r="E35" s="175"/>
      <c r="F35" s="175"/>
      <c r="G35" s="175"/>
      <c r="H35" s="175"/>
      <c r="I35" s="175"/>
      <c r="J35" s="175"/>
      <c r="K35" s="175"/>
      <c r="L35" s="175"/>
      <c r="M35" s="175"/>
      <c r="N35" s="175"/>
      <c r="O35" s="175"/>
      <c r="P35" s="175"/>
      <c r="Q35" s="176"/>
    </row>
    <row r="36" spans="2:17" ht="10.5" customHeight="1" x14ac:dyDescent="0.2">
      <c r="B36" s="157"/>
      <c r="C36" s="177"/>
      <c r="D36" s="178"/>
      <c r="E36" s="178"/>
      <c r="F36" s="178"/>
      <c r="G36" s="178"/>
      <c r="H36" s="178"/>
      <c r="I36" s="178"/>
      <c r="J36" s="178"/>
      <c r="K36" s="178"/>
      <c r="L36" s="178"/>
      <c r="M36" s="178"/>
      <c r="N36" s="178"/>
      <c r="O36" s="178"/>
      <c r="P36" s="178"/>
      <c r="Q36" s="179"/>
    </row>
    <row r="37" spans="2:17" s="12" customFormat="1" ht="14.45" customHeight="1" x14ac:dyDescent="0.2">
      <c r="B37" s="157"/>
      <c r="C37" s="177"/>
      <c r="D37" s="178"/>
      <c r="E37" s="178"/>
      <c r="F37" s="178"/>
      <c r="G37" s="178"/>
      <c r="H37" s="178"/>
      <c r="I37" s="178"/>
      <c r="J37" s="178"/>
      <c r="K37" s="178"/>
      <c r="L37" s="178"/>
      <c r="M37" s="178"/>
      <c r="N37" s="178"/>
      <c r="O37" s="178"/>
      <c r="P37" s="178"/>
      <c r="Q37" s="179"/>
    </row>
    <row r="38" spans="2:17" ht="10.5" customHeight="1" x14ac:dyDescent="0.2">
      <c r="B38" s="157"/>
      <c r="C38" s="177"/>
      <c r="D38" s="178"/>
      <c r="E38" s="178"/>
      <c r="F38" s="178"/>
      <c r="G38" s="178"/>
      <c r="H38" s="178"/>
      <c r="I38" s="178"/>
      <c r="J38" s="178"/>
      <c r="K38" s="178"/>
      <c r="L38" s="178"/>
      <c r="M38" s="178"/>
      <c r="N38" s="178"/>
      <c r="O38" s="178"/>
      <c r="P38" s="178"/>
      <c r="Q38" s="179"/>
    </row>
    <row r="39" spans="2:17" s="12" customFormat="1" ht="14.45" customHeight="1" x14ac:dyDescent="0.2">
      <c r="B39" s="157"/>
      <c r="C39" s="177"/>
      <c r="D39" s="178"/>
      <c r="E39" s="178"/>
      <c r="F39" s="178"/>
      <c r="G39" s="178"/>
      <c r="H39" s="178"/>
      <c r="I39" s="178"/>
      <c r="J39" s="178"/>
      <c r="K39" s="178"/>
      <c r="L39" s="178"/>
      <c r="M39" s="178"/>
      <c r="N39" s="178"/>
      <c r="O39" s="178"/>
      <c r="P39" s="178"/>
      <c r="Q39" s="179"/>
    </row>
    <row r="40" spans="2:17" ht="152.25" customHeight="1" thickBot="1" x14ac:dyDescent="0.25">
      <c r="B40" s="157"/>
      <c r="C40" s="180"/>
      <c r="D40" s="181"/>
      <c r="E40" s="181"/>
      <c r="F40" s="181"/>
      <c r="G40" s="181"/>
      <c r="H40" s="181"/>
      <c r="I40" s="181"/>
      <c r="J40" s="181"/>
      <c r="K40" s="181"/>
      <c r="L40" s="181"/>
      <c r="M40" s="181"/>
      <c r="N40" s="181"/>
      <c r="O40" s="181"/>
      <c r="P40" s="181"/>
      <c r="Q40" s="182"/>
    </row>
    <row r="41" spans="2:17" ht="10.5" customHeight="1" x14ac:dyDescent="0.2">
      <c r="B41" s="157"/>
      <c r="C41" s="60"/>
      <c r="D41" s="61"/>
      <c r="E41" s="61"/>
      <c r="F41" s="61"/>
      <c r="G41" s="61"/>
      <c r="H41" s="61"/>
      <c r="I41" s="61"/>
      <c r="J41" s="61"/>
      <c r="K41" s="61"/>
      <c r="L41" s="61"/>
      <c r="M41" s="61"/>
      <c r="N41" s="61"/>
      <c r="O41" s="61"/>
      <c r="P41" s="61"/>
      <c r="Q41" s="62"/>
    </row>
    <row r="42" spans="2:17" ht="15" x14ac:dyDescent="0.25">
      <c r="B42" s="157"/>
      <c r="C42" s="32"/>
      <c r="D42" s="14"/>
      <c r="E42" s="14"/>
      <c r="F42" s="14"/>
      <c r="G42" s="14"/>
      <c r="H42" s="183" t="s">
        <v>93</v>
      </c>
      <c r="I42" s="183"/>
      <c r="J42" s="183"/>
      <c r="K42" s="183"/>
      <c r="L42" s="14"/>
      <c r="M42" s="14"/>
      <c r="N42" s="14"/>
      <c r="O42" s="14"/>
      <c r="P42" s="14"/>
      <c r="Q42" s="33"/>
    </row>
    <row r="43" spans="2:17" ht="10.5" customHeight="1" thickBot="1" x14ac:dyDescent="0.25">
      <c r="B43" s="157"/>
      <c r="C43" s="236"/>
      <c r="D43" s="237"/>
      <c r="E43" s="237"/>
      <c r="F43" s="237"/>
      <c r="G43" s="237"/>
      <c r="H43" s="237"/>
      <c r="I43" s="237"/>
      <c r="J43" s="237"/>
      <c r="K43" s="237"/>
      <c r="L43" s="237"/>
      <c r="M43" s="237"/>
      <c r="N43" s="237"/>
      <c r="O43" s="237"/>
      <c r="P43" s="237"/>
      <c r="Q43" s="238"/>
    </row>
    <row r="44" spans="2:17" ht="10.5" customHeight="1" x14ac:dyDescent="0.2">
      <c r="B44" s="157"/>
      <c r="C44" s="174" t="s">
        <v>217</v>
      </c>
      <c r="D44" s="175"/>
      <c r="E44" s="175"/>
      <c r="F44" s="175"/>
      <c r="G44" s="175"/>
      <c r="H44" s="175"/>
      <c r="I44" s="175"/>
      <c r="J44" s="175"/>
      <c r="K44" s="175"/>
      <c r="L44" s="175"/>
      <c r="M44" s="175"/>
      <c r="N44" s="175"/>
      <c r="O44" s="175"/>
      <c r="P44" s="175"/>
      <c r="Q44" s="176"/>
    </row>
    <row r="45" spans="2:17" ht="10.5" customHeight="1" x14ac:dyDescent="0.2">
      <c r="B45" s="157"/>
      <c r="C45" s="177"/>
      <c r="D45" s="178"/>
      <c r="E45" s="178"/>
      <c r="F45" s="178"/>
      <c r="G45" s="178"/>
      <c r="H45" s="178"/>
      <c r="I45" s="178"/>
      <c r="J45" s="178"/>
      <c r="K45" s="178"/>
      <c r="L45" s="178"/>
      <c r="M45" s="178"/>
      <c r="N45" s="178"/>
      <c r="O45" s="178"/>
      <c r="P45" s="178"/>
      <c r="Q45" s="179"/>
    </row>
    <row r="46" spans="2:17" ht="10.5" customHeight="1" x14ac:dyDescent="0.2">
      <c r="B46" s="157"/>
      <c r="C46" s="177"/>
      <c r="D46" s="178"/>
      <c r="E46" s="178"/>
      <c r="F46" s="178"/>
      <c r="G46" s="178"/>
      <c r="H46" s="178"/>
      <c r="I46" s="178"/>
      <c r="J46" s="178"/>
      <c r="K46" s="178"/>
      <c r="L46" s="178"/>
      <c r="M46" s="178"/>
      <c r="N46" s="178"/>
      <c r="O46" s="178"/>
      <c r="P46" s="178"/>
      <c r="Q46" s="179"/>
    </row>
    <row r="47" spans="2:17" s="12" customFormat="1" x14ac:dyDescent="0.2">
      <c r="B47" s="157"/>
      <c r="C47" s="177"/>
      <c r="D47" s="178"/>
      <c r="E47" s="178"/>
      <c r="F47" s="178"/>
      <c r="G47" s="178"/>
      <c r="H47" s="178"/>
      <c r="I47" s="178"/>
      <c r="J47" s="178"/>
      <c r="K47" s="178"/>
      <c r="L47" s="178"/>
      <c r="M47" s="178"/>
      <c r="N47" s="178"/>
      <c r="O47" s="178"/>
      <c r="P47" s="178"/>
      <c r="Q47" s="179"/>
    </row>
    <row r="48" spans="2:17" ht="10.5" customHeight="1" x14ac:dyDescent="0.2">
      <c r="B48" s="157"/>
      <c r="C48" s="177"/>
      <c r="D48" s="178"/>
      <c r="E48" s="178"/>
      <c r="F48" s="178"/>
      <c r="G48" s="178"/>
      <c r="H48" s="178"/>
      <c r="I48" s="178"/>
      <c r="J48" s="178"/>
      <c r="K48" s="178"/>
      <c r="L48" s="178"/>
      <c r="M48" s="178"/>
      <c r="N48" s="178"/>
      <c r="O48" s="178"/>
      <c r="P48" s="178"/>
      <c r="Q48" s="179"/>
    </row>
    <row r="49" spans="2:17" s="12" customFormat="1" ht="120.6" customHeight="1" thickBot="1" x14ac:dyDescent="0.25">
      <c r="B49" s="157"/>
      <c r="C49" s="180"/>
      <c r="D49" s="181"/>
      <c r="E49" s="181"/>
      <c r="F49" s="181"/>
      <c r="G49" s="181"/>
      <c r="H49" s="181"/>
      <c r="I49" s="181"/>
      <c r="J49" s="181"/>
      <c r="K49" s="181"/>
      <c r="L49" s="181"/>
      <c r="M49" s="181"/>
      <c r="N49" s="181"/>
      <c r="O49" s="181"/>
      <c r="P49" s="181"/>
      <c r="Q49" s="182"/>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152" t="s">
        <v>94</v>
      </c>
      <c r="D52" s="153"/>
      <c r="E52" s="154" t="s">
        <v>95</v>
      </c>
      <c r="F52" s="155"/>
      <c r="G52" s="155"/>
      <c r="H52" s="155"/>
      <c r="I52" s="155"/>
      <c r="J52" s="156"/>
      <c r="K52" s="148" t="s">
        <v>96</v>
      </c>
      <c r="L52" s="148"/>
      <c r="M52" s="148"/>
      <c r="N52" s="149" t="s">
        <v>97</v>
      </c>
      <c r="O52" s="150"/>
      <c r="P52" s="150"/>
      <c r="Q52" s="151"/>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98</v>
      </c>
      <c r="D59" s="1" t="s">
        <v>99</v>
      </c>
    </row>
    <row r="60" spans="2:17" hidden="1" x14ac:dyDescent="0.2">
      <c r="C60" s="11" t="s">
        <v>100</v>
      </c>
      <c r="D60" s="9" t="s">
        <v>101</v>
      </c>
    </row>
    <row r="61" spans="2:17" hidden="1" x14ac:dyDescent="0.2">
      <c r="C61" s="11" t="s">
        <v>102</v>
      </c>
      <c r="D61" s="9" t="s">
        <v>103</v>
      </c>
    </row>
    <row r="62" spans="2:17" hidden="1" x14ac:dyDescent="0.2">
      <c r="C62" s="11" t="s">
        <v>104</v>
      </c>
      <c r="D62" s="9" t="s">
        <v>105</v>
      </c>
    </row>
    <row r="63" spans="2:17" hidden="1" x14ac:dyDescent="0.2">
      <c r="C63" s="11" t="s">
        <v>106</v>
      </c>
      <c r="D63" s="9" t="s">
        <v>107</v>
      </c>
    </row>
    <row r="64" spans="2:17" hidden="1" x14ac:dyDescent="0.2">
      <c r="C64" s="11" t="s">
        <v>108</v>
      </c>
      <c r="D64" s="9" t="s">
        <v>109</v>
      </c>
    </row>
    <row r="65" spans="3:4" hidden="1" x14ac:dyDescent="0.2">
      <c r="C65" s="11" t="s">
        <v>110</v>
      </c>
      <c r="D65" s="9" t="s">
        <v>111</v>
      </c>
    </row>
    <row r="66" spans="3:4" hidden="1" x14ac:dyDescent="0.2">
      <c r="C66" s="11" t="s">
        <v>112</v>
      </c>
      <c r="D66" s="9" t="s">
        <v>113</v>
      </c>
    </row>
    <row r="67" spans="3:4" hidden="1" x14ac:dyDescent="0.2">
      <c r="C67" s="11" t="s">
        <v>114</v>
      </c>
      <c r="D67" s="9" t="s">
        <v>115</v>
      </c>
    </row>
    <row r="68" spans="3:4" hidden="1" x14ac:dyDescent="0.2">
      <c r="C68" s="11" t="s">
        <v>116</v>
      </c>
    </row>
    <row r="69" spans="3:4" hidden="1" x14ac:dyDescent="0.2">
      <c r="C69" s="11" t="s">
        <v>117</v>
      </c>
    </row>
    <row r="70" spans="3:4" hidden="1" x14ac:dyDescent="0.2">
      <c r="C70" s="11" t="s">
        <v>118</v>
      </c>
    </row>
    <row r="71" spans="3:4" hidden="1" x14ac:dyDescent="0.2">
      <c r="C71" s="11" t="s">
        <v>119</v>
      </c>
    </row>
    <row r="72" spans="3:4" hidden="1" x14ac:dyDescent="0.2">
      <c r="C72" s="11" t="s">
        <v>120</v>
      </c>
    </row>
    <row r="73" spans="3:4" hidden="1" x14ac:dyDescent="0.2">
      <c r="C73" s="11" t="s">
        <v>121</v>
      </c>
    </row>
    <row r="74" spans="3:4" hidden="1" x14ac:dyDescent="0.2">
      <c r="C74" s="9" t="s">
        <v>122</v>
      </c>
    </row>
    <row r="75" spans="3:4" hidden="1" x14ac:dyDescent="0.2">
      <c r="C75" s="9" t="s">
        <v>123</v>
      </c>
    </row>
    <row r="76" spans="3:4" hidden="1" x14ac:dyDescent="0.2">
      <c r="C76" s="9" t="s">
        <v>124</v>
      </c>
    </row>
    <row r="77" spans="3:4" hidden="1" x14ac:dyDescent="0.2"/>
  </sheetData>
  <dataConsolidate>
    <dataRefs count="1">
      <dataRef ref="C5:C18" sheet="vinculos" r:id="rId1"/>
    </dataRefs>
  </dataConsolidate>
  <customSheetViews>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 right="0" top="0" bottom="0" header="0" footer="0"/>
      <printOptions verticalCentered="1"/>
      <pageSetup scale="37" orientation="portrait" r:id="rId2"/>
    </customSheetView>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 right="0" top="0" bottom="0" header="0" footer="0"/>
      <printOptions verticalCentered="1"/>
      <pageSetup scale="37" orientation="portrait" r:id="rId3"/>
    </customSheetView>
  </customSheetViews>
  <mergeCells count="5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8:C9"/>
    <mergeCell ref="N9:Q9"/>
    <mergeCell ref="D3:H3"/>
    <mergeCell ref="K3:Q3"/>
    <mergeCell ref="I8:M8"/>
    <mergeCell ref="D5:G5"/>
    <mergeCell ref="H5:I5"/>
    <mergeCell ref="J5:Q5"/>
    <mergeCell ref="D8:D9"/>
    <mergeCell ref="E8:H8"/>
    <mergeCell ref="I9:M9"/>
    <mergeCell ref="E7:H7"/>
    <mergeCell ref="I7:M7"/>
    <mergeCell ref="N7:Q7"/>
    <mergeCell ref="N1:Q1"/>
    <mergeCell ref="I3:J3"/>
    <mergeCell ref="N8:Q8"/>
    <mergeCell ref="E9:H9"/>
    <mergeCell ref="K11:L12"/>
    <mergeCell ref="M11:O11"/>
    <mergeCell ref="P11:Q11"/>
    <mergeCell ref="M12:O12"/>
    <mergeCell ref="E11:E12"/>
    <mergeCell ref="F11:G12"/>
    <mergeCell ref="H11:J12"/>
    <mergeCell ref="P12:Q12"/>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s>
  <dataValidations disablePrompts="1" xWindow="266" yWindow="357" count="1">
    <dataValidation allowBlank="1" showInputMessage="1" showErrorMessage="1" promptTitle="Tendencia máxima" prompt="Ingrese la tendencia máxima que tiene el indicador" sqref="C24:D24" xr:uid="{00000000-0002-0000-01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M24 P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100-000001000000}">
          <x14:formula1>
            <xm:f>DATOS!$B$3:$B$21</xm:f>
          </x14:formula1>
          <xm:sqref>G1:J1</xm:sqref>
        </x14:dataValidation>
        <x14:dataValidation type="list" allowBlank="1" showInputMessage="1" showErrorMessage="1" xr:uid="{00000000-0002-0000-0100-000002000000}">
          <x14:formula1>
            <xm:f>DATOS!$B$24:$B$30</xm:f>
          </x14:formula1>
          <xm:sqref>D5:G5</xm:sqref>
        </x14:dataValidation>
        <x14:dataValidation type="list" allowBlank="1" showInputMessage="1" showErrorMessage="1" xr:uid="{00000000-0002-0000-0100-000003000000}">
          <x14:formula1>
            <xm:f>DATOS!$B$33:$B$39</xm:f>
          </x14:formula1>
          <xm:sqref>J5:Q5</xm:sqref>
        </x14:dataValidation>
        <x14:dataValidation type="list" allowBlank="1" showInputMessage="1" showErrorMessage="1" xr:uid="{00000000-0002-0000-0100-000004000000}">
          <x14:formula1>
            <xm:f>DATOS!$B$42:$B$45</xm:f>
          </x14:formula1>
          <xm:sqref>D11:D12</xm:sqref>
        </x14:dataValidation>
        <x14:dataValidation type="list" allowBlank="1" showInputMessage="1" showErrorMessage="1" xr:uid="{00000000-0002-0000-0100-000005000000}">
          <x14:formula1>
            <xm:f>DATOS!$B$48:$B$50</xm:f>
          </x14:formula1>
          <xm:sqref>F11:G12</xm:sqref>
        </x14:dataValidation>
        <x14:dataValidation type="list" allowBlank="1" showInputMessage="1" showErrorMessage="1" xr:uid="{00000000-0002-0000-0100-000006000000}">
          <x14:formula1>
            <xm:f>DATOS!$B$53:$B$58</xm:f>
          </x14:formula1>
          <xm:sqref>K11:L12 P12:Q12</xm:sqref>
        </x14:dataValidation>
        <x14:dataValidation type="list" allowBlank="1" showInputMessage="1" showErrorMessage="1" xr:uid="{00000000-0002-0000-0100-000007000000}">
          <x14:formula1>
            <xm:f>DATOS!$B$69:$B$71</xm:f>
          </x14:formula1>
          <xm:sqref>E25</xm:sqref>
        </x14:dataValidation>
        <x14:dataValidation type="list" allowBlank="1" showInputMessage="1" showErrorMessage="1" xr:uid="{00000000-0002-0000-0100-000008000000}">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1"/>
  <sheetViews>
    <sheetView topLeftCell="A37" workbookViewId="0">
      <selection activeCell="B18" sqref="B18"/>
    </sheetView>
  </sheetViews>
  <sheetFormatPr baseColWidth="10" defaultColWidth="11.42578125" defaultRowHeight="15" x14ac:dyDescent="0.25"/>
  <cols>
    <col min="2" max="2" width="62.5703125" customWidth="1"/>
  </cols>
  <sheetData>
    <row r="2" spans="2:2" x14ac:dyDescent="0.25">
      <c r="B2" s="3" t="s">
        <v>30</v>
      </c>
    </row>
    <row r="3" spans="2:2" x14ac:dyDescent="0.25">
      <c r="B3" s="3" t="s">
        <v>125</v>
      </c>
    </row>
    <row r="4" spans="2:2" x14ac:dyDescent="0.25">
      <c r="B4" t="s">
        <v>126</v>
      </c>
    </row>
    <row r="5" spans="2:2" x14ac:dyDescent="0.25">
      <c r="B5" t="s">
        <v>127</v>
      </c>
    </row>
    <row r="6" spans="2:2" x14ac:dyDescent="0.25">
      <c r="B6" t="s">
        <v>128</v>
      </c>
    </row>
    <row r="7" spans="2:2" x14ac:dyDescent="0.25">
      <c r="B7" t="s">
        <v>129</v>
      </c>
    </row>
    <row r="8" spans="2:2" x14ac:dyDescent="0.25">
      <c r="B8" t="s">
        <v>130</v>
      </c>
    </row>
    <row r="9" spans="2:2" x14ac:dyDescent="0.25">
      <c r="B9" t="s">
        <v>131</v>
      </c>
    </row>
    <row r="10" spans="2:2" x14ac:dyDescent="0.25">
      <c r="B10" t="s">
        <v>132</v>
      </c>
    </row>
    <row r="11" spans="2:2" x14ac:dyDescent="0.25">
      <c r="B11" t="s">
        <v>133</v>
      </c>
    </row>
    <row r="12" spans="2:2" x14ac:dyDescent="0.25">
      <c r="B12" t="s">
        <v>134</v>
      </c>
    </row>
    <row r="13" spans="2:2" x14ac:dyDescent="0.25">
      <c r="B13" t="s">
        <v>135</v>
      </c>
    </row>
    <row r="14" spans="2:2" x14ac:dyDescent="0.25">
      <c r="B14" t="s">
        <v>136</v>
      </c>
    </row>
    <row r="15" spans="2:2" x14ac:dyDescent="0.25">
      <c r="B15" t="s">
        <v>137</v>
      </c>
    </row>
    <row r="16" spans="2:2" x14ac:dyDescent="0.25">
      <c r="B16" t="s">
        <v>138</v>
      </c>
    </row>
    <row r="17" spans="2:2" x14ac:dyDescent="0.25">
      <c r="B17" t="s">
        <v>139</v>
      </c>
    </row>
    <row r="18" spans="2:2" x14ac:dyDescent="0.25">
      <c r="B18" t="s">
        <v>31</v>
      </c>
    </row>
    <row r="19" spans="2:2" x14ac:dyDescent="0.25">
      <c r="B19" t="s">
        <v>140</v>
      </c>
    </row>
    <row r="20" spans="2:2" x14ac:dyDescent="0.25">
      <c r="B20" t="s">
        <v>141</v>
      </c>
    </row>
    <row r="21" spans="2:2" x14ac:dyDescent="0.25">
      <c r="B21" t="s">
        <v>142</v>
      </c>
    </row>
    <row r="23" spans="2:2" x14ac:dyDescent="0.25">
      <c r="B23" s="3" t="s">
        <v>143</v>
      </c>
    </row>
    <row r="24" spans="2:2" x14ac:dyDescent="0.25">
      <c r="B24" s="3" t="s">
        <v>125</v>
      </c>
    </row>
    <row r="25" spans="2:2" x14ac:dyDescent="0.25">
      <c r="B25" t="s">
        <v>39</v>
      </c>
    </row>
    <row r="26" spans="2:2" x14ac:dyDescent="0.25">
      <c r="B26" t="s">
        <v>144</v>
      </c>
    </row>
    <row r="27" spans="2:2" x14ac:dyDescent="0.25">
      <c r="B27" t="s">
        <v>145</v>
      </c>
    </row>
    <row r="28" spans="2:2" x14ac:dyDescent="0.25">
      <c r="B28" t="s">
        <v>146</v>
      </c>
    </row>
    <row r="29" spans="2:2" x14ac:dyDescent="0.25">
      <c r="B29" t="s">
        <v>147</v>
      </c>
    </row>
    <row r="30" spans="2:2" x14ac:dyDescent="0.25">
      <c r="B30" t="s">
        <v>148</v>
      </c>
    </row>
    <row r="32" spans="2:2" x14ac:dyDescent="0.25">
      <c r="B32" s="3" t="s">
        <v>149</v>
      </c>
    </row>
    <row r="33" spans="2:2" x14ac:dyDescent="0.25">
      <c r="B33" s="3" t="s">
        <v>125</v>
      </c>
    </row>
    <row r="34" spans="2:2" x14ac:dyDescent="0.25">
      <c r="B34" t="s">
        <v>150</v>
      </c>
    </row>
    <row r="35" spans="2:2" x14ac:dyDescent="0.25">
      <c r="B35" t="s">
        <v>151</v>
      </c>
    </row>
    <row r="36" spans="2:2" x14ac:dyDescent="0.25">
      <c r="B36" t="s">
        <v>41</v>
      </c>
    </row>
    <row r="37" spans="2:2" x14ac:dyDescent="0.25">
      <c r="B37" t="s">
        <v>152</v>
      </c>
    </row>
    <row r="38" spans="2:2" x14ac:dyDescent="0.25">
      <c r="B38" t="s">
        <v>153</v>
      </c>
    </row>
    <row r="41" spans="2:2" x14ac:dyDescent="0.25">
      <c r="B41" s="3" t="s">
        <v>54</v>
      </c>
    </row>
    <row r="42" spans="2:2" x14ac:dyDescent="0.25">
      <c r="B42" s="3" t="s">
        <v>125</v>
      </c>
    </row>
    <row r="43" spans="2:2" x14ac:dyDescent="0.25">
      <c r="B43" s="17" t="s">
        <v>55</v>
      </c>
    </row>
    <row r="44" spans="2:2" x14ac:dyDescent="0.25">
      <c r="B44" s="17" t="s">
        <v>154</v>
      </c>
    </row>
    <row r="45" spans="2:2" x14ac:dyDescent="0.25">
      <c r="B45" s="17" t="s">
        <v>155</v>
      </c>
    </row>
    <row r="47" spans="2:2" x14ac:dyDescent="0.25">
      <c r="B47" s="3" t="s">
        <v>56</v>
      </c>
    </row>
    <row r="48" spans="2:2" x14ac:dyDescent="0.25">
      <c r="B48" s="3" t="s">
        <v>125</v>
      </c>
    </row>
    <row r="49" spans="2:2" x14ac:dyDescent="0.25">
      <c r="B49" t="s">
        <v>57</v>
      </c>
    </row>
    <row r="50" spans="2:2" x14ac:dyDescent="0.25">
      <c r="B50" t="s">
        <v>156</v>
      </c>
    </row>
    <row r="52" spans="2:2" x14ac:dyDescent="0.25">
      <c r="B52" s="3" t="s">
        <v>157</v>
      </c>
    </row>
    <row r="53" spans="2:2" x14ac:dyDescent="0.25">
      <c r="B53" s="3" t="s">
        <v>125</v>
      </c>
    </row>
    <row r="54" spans="2:2" x14ac:dyDescent="0.25">
      <c r="B54" t="s">
        <v>59</v>
      </c>
    </row>
    <row r="55" spans="2:2" x14ac:dyDescent="0.25">
      <c r="B55" t="s">
        <v>158</v>
      </c>
    </row>
    <row r="56" spans="2:2" x14ac:dyDescent="0.25">
      <c r="B56" t="s">
        <v>159</v>
      </c>
    </row>
    <row r="57" spans="2:2" x14ac:dyDescent="0.25">
      <c r="B57" t="s">
        <v>160</v>
      </c>
    </row>
    <row r="58" spans="2:2" x14ac:dyDescent="0.25">
      <c r="B58" t="s">
        <v>161</v>
      </c>
    </row>
    <row r="60" spans="2:2" x14ac:dyDescent="0.25">
      <c r="B60" s="3" t="s">
        <v>162</v>
      </c>
    </row>
    <row r="61" spans="2:2" x14ac:dyDescent="0.25">
      <c r="B61" s="3" t="s">
        <v>163</v>
      </c>
    </row>
    <row r="62" spans="2:2" x14ac:dyDescent="0.25">
      <c r="B62" t="s">
        <v>164</v>
      </c>
    </row>
    <row r="63" spans="2:2" x14ac:dyDescent="0.25">
      <c r="B63" t="s">
        <v>33</v>
      </c>
    </row>
    <row r="68" spans="2:2" x14ac:dyDescent="0.25">
      <c r="B68" s="3" t="s">
        <v>89</v>
      </c>
    </row>
    <row r="69" spans="2:2" x14ac:dyDescent="0.25">
      <c r="B69" s="3" t="s">
        <v>163</v>
      </c>
    </row>
    <row r="70" spans="2:2" x14ac:dyDescent="0.25">
      <c r="B70" t="s">
        <v>90</v>
      </c>
    </row>
    <row r="71" spans="2:2" x14ac:dyDescent="0.25">
      <c r="B71" t="s">
        <v>165</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tabSelected="1" showRuler="0" showWhiteSpace="0" view="pageLayout" topLeftCell="H10" zoomScale="89" zoomScaleNormal="100" zoomScaleSheetLayoutView="90" zoomScalePageLayoutView="89" workbookViewId="0">
      <selection activeCell="B40" sqref="B40:P4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5"/>
      <c r="B1" s="106"/>
      <c r="C1" s="106"/>
      <c r="D1" s="106"/>
      <c r="E1" s="106"/>
      <c r="F1" s="106"/>
      <c r="G1" s="106"/>
      <c r="H1" s="106"/>
      <c r="I1" s="106"/>
      <c r="J1" s="106"/>
      <c r="K1" s="106"/>
      <c r="L1" s="106"/>
      <c r="M1" s="106"/>
      <c r="N1" s="106"/>
      <c r="O1" s="106"/>
      <c r="P1" s="106"/>
      <c r="Q1" s="282"/>
      <c r="R1" s="68"/>
    </row>
    <row r="2" spans="1:18" s="96" customFormat="1" ht="29.25" customHeight="1" x14ac:dyDescent="0.2">
      <c r="A2" s="275"/>
      <c r="B2" s="105" t="s">
        <v>166</v>
      </c>
      <c r="C2" s="284" t="s">
        <v>124</v>
      </c>
      <c r="D2" s="284"/>
      <c r="E2" s="284"/>
      <c r="F2" s="284"/>
      <c r="G2" s="284"/>
      <c r="H2" s="284"/>
      <c r="I2" s="272" t="s">
        <v>167</v>
      </c>
      <c r="J2" s="272"/>
      <c r="K2" s="272"/>
      <c r="L2" s="284" t="s">
        <v>168</v>
      </c>
      <c r="M2" s="284"/>
      <c r="N2" s="284"/>
      <c r="O2" s="284"/>
      <c r="P2" s="284"/>
      <c r="Q2" s="282"/>
    </row>
    <row r="3" spans="1:18" s="96" customFormat="1" ht="9" customHeight="1" x14ac:dyDescent="0.2">
      <c r="A3" s="275"/>
      <c r="B3" s="101"/>
      <c r="C3" s="87"/>
      <c r="D3" s="87"/>
      <c r="E3" s="87"/>
      <c r="F3" s="87"/>
      <c r="G3" s="87"/>
      <c r="H3" s="87"/>
      <c r="I3" s="78"/>
      <c r="J3" s="78"/>
      <c r="K3" s="78"/>
      <c r="L3" s="87"/>
      <c r="M3" s="87"/>
      <c r="N3" s="87"/>
      <c r="O3" s="87"/>
      <c r="P3" s="87"/>
      <c r="Q3" s="282"/>
    </row>
    <row r="4" spans="1:18" s="96" customFormat="1" ht="31.5" customHeight="1" x14ac:dyDescent="0.25">
      <c r="A4" s="275"/>
      <c r="B4" s="104" t="s">
        <v>169</v>
      </c>
      <c r="C4" s="268" t="s">
        <v>101</v>
      </c>
      <c r="D4" s="268"/>
      <c r="E4" s="268"/>
      <c r="F4" s="268"/>
      <c r="G4" s="268"/>
      <c r="H4" s="268"/>
      <c r="I4" s="261" t="s">
        <v>170</v>
      </c>
      <c r="J4" s="261"/>
      <c r="K4" s="261"/>
      <c r="L4" s="268" t="s">
        <v>171</v>
      </c>
      <c r="M4" s="268"/>
      <c r="N4" s="268"/>
      <c r="O4" s="268"/>
      <c r="P4" s="268"/>
      <c r="Q4" s="282"/>
    </row>
    <row r="5" spans="1:18" s="96" customFormat="1" ht="15.75" customHeight="1" x14ac:dyDescent="0.2">
      <c r="A5" s="275"/>
      <c r="B5" s="101"/>
      <c r="C5" s="87"/>
      <c r="D5" s="87"/>
      <c r="E5" s="87"/>
      <c r="F5" s="87"/>
      <c r="G5" s="87"/>
      <c r="H5" s="87"/>
      <c r="I5" s="78"/>
      <c r="J5" s="78"/>
      <c r="K5" s="78"/>
      <c r="L5" s="87"/>
      <c r="M5" s="87"/>
      <c r="N5" s="87"/>
      <c r="O5" s="87"/>
      <c r="P5" s="103"/>
      <c r="Q5" s="282"/>
    </row>
    <row r="6" spans="1:18" s="96" customFormat="1" ht="39" customHeight="1" x14ac:dyDescent="0.2">
      <c r="A6" s="275"/>
      <c r="B6" s="77" t="s">
        <v>172</v>
      </c>
      <c r="C6" s="262" t="s">
        <v>35</v>
      </c>
      <c r="D6" s="262"/>
      <c r="E6" s="262"/>
      <c r="F6" s="262"/>
      <c r="G6" s="262"/>
      <c r="H6" s="262"/>
      <c r="I6" s="264" t="s">
        <v>173</v>
      </c>
      <c r="J6" s="264"/>
      <c r="K6" s="264"/>
      <c r="L6" s="193" t="s">
        <v>174</v>
      </c>
      <c r="M6" s="193"/>
      <c r="N6" s="193"/>
      <c r="O6" s="193"/>
      <c r="P6" s="193"/>
      <c r="Q6" s="282"/>
    </row>
    <row r="7" spans="1:18" s="96" customFormat="1" ht="13.5" customHeight="1" x14ac:dyDescent="0.2">
      <c r="A7" s="275"/>
      <c r="B7" s="101"/>
      <c r="C7" s="87"/>
      <c r="D7" s="87"/>
      <c r="E7" s="87"/>
      <c r="F7" s="87"/>
      <c r="G7" s="87"/>
      <c r="H7" s="87"/>
      <c r="I7" s="78"/>
      <c r="J7" s="78"/>
      <c r="K7" s="78"/>
      <c r="L7" s="87"/>
      <c r="M7" s="87"/>
      <c r="N7" s="87"/>
      <c r="O7" s="87"/>
      <c r="P7" s="87"/>
      <c r="Q7" s="282"/>
    </row>
    <row r="8" spans="1:18" s="96" customFormat="1" ht="39" customHeight="1" x14ac:dyDescent="0.2">
      <c r="A8" s="275"/>
      <c r="B8" s="85" t="s">
        <v>175</v>
      </c>
      <c r="C8" s="263" t="s">
        <v>176</v>
      </c>
      <c r="D8" s="263"/>
      <c r="E8" s="263" t="s">
        <v>177</v>
      </c>
      <c r="F8" s="263"/>
      <c r="G8" s="263"/>
      <c r="H8" s="263" t="s">
        <v>178</v>
      </c>
      <c r="I8" s="263"/>
      <c r="J8" s="263"/>
      <c r="K8" s="263"/>
      <c r="L8" s="263"/>
      <c r="M8" s="263" t="s">
        <v>179</v>
      </c>
      <c r="N8" s="263"/>
      <c r="O8" s="263"/>
      <c r="P8" s="263"/>
      <c r="Q8" s="282"/>
    </row>
    <row r="9" spans="1:18" s="96" customFormat="1" ht="42" customHeight="1" x14ac:dyDescent="0.2">
      <c r="A9" s="275"/>
      <c r="B9" s="193" t="s">
        <v>47</v>
      </c>
      <c r="C9" s="193" t="s">
        <v>48</v>
      </c>
      <c r="D9" s="193"/>
      <c r="E9" s="193" t="s">
        <v>49</v>
      </c>
      <c r="F9" s="193"/>
      <c r="G9" s="193"/>
      <c r="H9" s="193" t="s">
        <v>50</v>
      </c>
      <c r="I9" s="193"/>
      <c r="J9" s="193"/>
      <c r="K9" s="193"/>
      <c r="L9" s="193"/>
      <c r="M9" s="265" t="s">
        <v>51</v>
      </c>
      <c r="N9" s="266"/>
      <c r="O9" s="266"/>
      <c r="P9" s="267"/>
      <c r="Q9" s="282"/>
    </row>
    <row r="10" spans="1:18" s="96" customFormat="1" ht="84.75" customHeight="1" x14ac:dyDescent="0.2">
      <c r="A10" s="275"/>
      <c r="B10" s="193"/>
      <c r="C10" s="193"/>
      <c r="D10" s="193"/>
      <c r="E10" s="193" t="s">
        <v>52</v>
      </c>
      <c r="F10" s="193"/>
      <c r="G10" s="193"/>
      <c r="H10" s="193" t="s">
        <v>180</v>
      </c>
      <c r="I10" s="193"/>
      <c r="J10" s="193"/>
      <c r="K10" s="193"/>
      <c r="L10" s="193"/>
      <c r="M10" s="265" t="s">
        <v>51</v>
      </c>
      <c r="N10" s="266"/>
      <c r="O10" s="266"/>
      <c r="P10" s="267"/>
      <c r="Q10" s="282"/>
    </row>
    <row r="11" spans="1:18" s="96" customFormat="1" ht="14.25" customHeight="1" x14ac:dyDescent="0.2">
      <c r="A11" s="275"/>
      <c r="B11" s="101"/>
      <c r="C11" s="87"/>
      <c r="D11" s="87"/>
      <c r="E11" s="87"/>
      <c r="F11" s="87"/>
      <c r="G11" s="87"/>
      <c r="H11" s="87"/>
      <c r="I11" s="78"/>
      <c r="J11" s="78"/>
      <c r="K11" s="78"/>
      <c r="L11" s="87"/>
      <c r="M11" s="87"/>
      <c r="N11" s="87"/>
      <c r="O11" s="87"/>
      <c r="P11" s="87"/>
      <c r="Q11" s="282"/>
    </row>
    <row r="12" spans="1:18" s="96" customFormat="1" ht="29.25" customHeight="1" x14ac:dyDescent="0.2">
      <c r="A12" s="275"/>
      <c r="B12" s="100" t="s">
        <v>181</v>
      </c>
      <c r="C12" s="99" t="s">
        <v>182</v>
      </c>
      <c r="D12" s="98"/>
      <c r="E12" s="102"/>
      <c r="F12" s="98"/>
      <c r="G12" s="99" t="s">
        <v>183</v>
      </c>
      <c r="H12" s="102"/>
      <c r="I12" s="98"/>
      <c r="J12" s="98"/>
      <c r="K12" s="99" t="s">
        <v>184</v>
      </c>
      <c r="L12" s="98"/>
      <c r="M12" s="98"/>
      <c r="N12" s="98"/>
      <c r="O12" s="98"/>
      <c r="P12" s="97"/>
      <c r="Q12" s="282"/>
    </row>
    <row r="13" spans="1:18" s="96" customFormat="1" ht="14.25" customHeight="1" x14ac:dyDescent="0.2">
      <c r="A13" s="275"/>
      <c r="B13" s="101"/>
      <c r="C13" s="87"/>
      <c r="D13" s="87"/>
      <c r="E13" s="87"/>
      <c r="F13" s="87"/>
      <c r="G13" s="87"/>
      <c r="H13" s="87"/>
      <c r="I13" s="87"/>
      <c r="J13" s="87"/>
      <c r="K13" s="87"/>
      <c r="L13" s="87"/>
      <c r="M13" s="87"/>
      <c r="N13" s="87"/>
      <c r="O13" s="87"/>
      <c r="P13" s="87"/>
      <c r="Q13" s="282"/>
    </row>
    <row r="14" spans="1:18" s="96" customFormat="1" ht="29.25" customHeight="1" x14ac:dyDescent="0.2">
      <c r="A14" s="275"/>
      <c r="B14" s="100" t="s">
        <v>185</v>
      </c>
      <c r="C14" s="99" t="s">
        <v>186</v>
      </c>
      <c r="D14" s="98"/>
      <c r="E14" s="99" t="s">
        <v>187</v>
      </c>
      <c r="F14" s="98"/>
      <c r="G14" s="98"/>
      <c r="H14" s="99" t="s">
        <v>188</v>
      </c>
      <c r="I14" s="98"/>
      <c r="J14" s="98"/>
      <c r="K14" s="99" t="s">
        <v>189</v>
      </c>
      <c r="L14" s="98"/>
      <c r="M14" s="98"/>
      <c r="N14" s="99" t="s">
        <v>190</v>
      </c>
      <c r="O14" s="98"/>
      <c r="P14" s="97"/>
      <c r="Q14" s="282"/>
    </row>
    <row r="15" spans="1:18" ht="10.5" customHeight="1" x14ac:dyDescent="0.2">
      <c r="A15" s="275"/>
      <c r="B15" s="88"/>
      <c r="C15" s="87"/>
      <c r="D15" s="87"/>
      <c r="E15" s="87"/>
      <c r="F15" s="87"/>
      <c r="G15" s="87"/>
      <c r="H15" s="87"/>
      <c r="I15" s="87"/>
      <c r="J15" s="87"/>
      <c r="K15" s="87"/>
      <c r="L15" s="87"/>
      <c r="M15" s="87"/>
      <c r="N15" s="87"/>
      <c r="O15" s="87"/>
      <c r="P15" s="87"/>
      <c r="Q15" s="282"/>
    </row>
    <row r="16" spans="1:18" ht="24.75" customHeight="1" x14ac:dyDescent="0.2">
      <c r="A16" s="275"/>
      <c r="B16" s="270" t="s">
        <v>62</v>
      </c>
      <c r="C16" s="270"/>
      <c r="D16" s="270"/>
      <c r="E16" s="270"/>
      <c r="F16" s="270"/>
      <c r="G16" s="270"/>
      <c r="H16" s="270"/>
      <c r="I16" s="270"/>
      <c r="J16" s="270"/>
      <c r="K16" s="270"/>
      <c r="L16" s="270"/>
      <c r="M16" s="270"/>
      <c r="N16" s="270"/>
      <c r="O16" s="270"/>
      <c r="P16" s="270"/>
      <c r="Q16" s="282"/>
    </row>
    <row r="17" spans="1:27" ht="24" customHeight="1" x14ac:dyDescent="0.2">
      <c r="A17" s="275"/>
      <c r="B17" s="263" t="s">
        <v>191</v>
      </c>
      <c r="C17" s="263"/>
      <c r="D17" s="263"/>
      <c r="E17" s="263"/>
      <c r="F17" s="263"/>
      <c r="G17" s="263"/>
      <c r="H17" s="263"/>
      <c r="I17" s="263"/>
      <c r="J17" s="263"/>
      <c r="K17" s="263"/>
      <c r="L17" s="263"/>
      <c r="M17" s="263"/>
      <c r="N17" s="263"/>
      <c r="O17" s="263"/>
      <c r="P17" s="263"/>
      <c r="Q17" s="282"/>
    </row>
    <row r="18" spans="1:27" ht="27.75" customHeight="1" x14ac:dyDescent="0.2">
      <c r="A18" s="275"/>
      <c r="B18" s="269" t="s">
        <v>192</v>
      </c>
      <c r="C18" s="269"/>
      <c r="D18" s="269" t="s">
        <v>193</v>
      </c>
      <c r="E18" s="269"/>
      <c r="F18" s="273" t="s">
        <v>194</v>
      </c>
      <c r="G18" s="273"/>
      <c r="H18" s="95"/>
      <c r="I18" s="2" t="s">
        <v>195</v>
      </c>
      <c r="J18" s="274">
        <v>0.7</v>
      </c>
      <c r="K18" s="271"/>
      <c r="L18" s="271"/>
      <c r="M18" s="92" t="s">
        <v>196</v>
      </c>
      <c r="N18" s="277" t="s">
        <v>197</v>
      </c>
      <c r="O18" s="277"/>
      <c r="P18" s="277"/>
      <c r="Q18" s="282"/>
    </row>
    <row r="19" spans="1:27" ht="23.25" customHeight="1" x14ac:dyDescent="0.25">
      <c r="A19" s="275"/>
      <c r="B19" s="91" t="s">
        <v>198</v>
      </c>
      <c r="C19" s="94">
        <v>0.6</v>
      </c>
      <c r="D19" s="91" t="s">
        <v>198</v>
      </c>
      <c r="E19" s="77" t="s">
        <v>199</v>
      </c>
      <c r="F19" s="273" t="s">
        <v>200</v>
      </c>
      <c r="G19" s="273"/>
      <c r="H19" s="93"/>
      <c r="I19" s="2" t="s">
        <v>201</v>
      </c>
      <c r="J19" s="274" t="s">
        <v>69</v>
      </c>
      <c r="K19" s="271"/>
      <c r="L19" s="271"/>
      <c r="M19" s="92" t="s">
        <v>202</v>
      </c>
      <c r="N19" s="277" t="s">
        <v>203</v>
      </c>
      <c r="O19" s="277"/>
      <c r="P19" s="277"/>
      <c r="Q19" s="282"/>
    </row>
    <row r="20" spans="1:27" ht="39.75" customHeight="1" x14ac:dyDescent="0.25">
      <c r="A20" s="275"/>
      <c r="B20" s="91" t="s">
        <v>204</v>
      </c>
      <c r="C20" s="108">
        <v>0.4</v>
      </c>
      <c r="D20" s="91" t="s">
        <v>204</v>
      </c>
      <c r="E20" s="77" t="s">
        <v>199</v>
      </c>
      <c r="F20" s="273" t="s">
        <v>205</v>
      </c>
      <c r="G20" s="273"/>
      <c r="H20" s="90"/>
      <c r="I20" s="89" t="s">
        <v>206</v>
      </c>
      <c r="J20" s="276">
        <v>0.39</v>
      </c>
      <c r="K20" s="277"/>
      <c r="L20" s="277"/>
      <c r="M20" s="278" t="s">
        <v>207</v>
      </c>
      <c r="N20" s="278"/>
      <c r="O20" s="278"/>
      <c r="P20" s="278"/>
      <c r="Q20" s="282"/>
    </row>
    <row r="21" spans="1:27" ht="10.5" customHeight="1" x14ac:dyDescent="0.2">
      <c r="A21" s="275"/>
      <c r="B21" s="88"/>
      <c r="C21" s="87"/>
      <c r="D21" s="87"/>
      <c r="E21" s="87"/>
      <c r="F21" s="87"/>
      <c r="G21" s="87"/>
      <c r="H21" s="87"/>
      <c r="I21" s="87"/>
      <c r="J21" s="87"/>
      <c r="K21" s="87"/>
      <c r="L21" s="87"/>
      <c r="M21" s="87"/>
      <c r="N21" s="87"/>
      <c r="O21" s="87"/>
      <c r="P21" s="87"/>
      <c r="Q21" s="282"/>
    </row>
    <row r="22" spans="1:27" ht="26.25" customHeight="1" x14ac:dyDescent="0.2">
      <c r="A22" s="275"/>
      <c r="B22" s="272" t="s">
        <v>208</v>
      </c>
      <c r="C22" s="272"/>
      <c r="D22" s="272"/>
      <c r="E22" s="272"/>
      <c r="F22" s="272"/>
      <c r="G22" s="272"/>
      <c r="H22" s="272"/>
      <c r="I22" s="272"/>
      <c r="J22" s="272"/>
      <c r="K22" s="272"/>
      <c r="L22" s="272"/>
      <c r="M22" s="272"/>
      <c r="N22" s="272"/>
      <c r="O22" s="272"/>
      <c r="P22" s="272"/>
      <c r="Q22" s="282"/>
    </row>
    <row r="23" spans="1:27" ht="20.25" customHeight="1" x14ac:dyDescent="0.2">
      <c r="A23" s="275"/>
      <c r="B23" s="263" t="s">
        <v>209</v>
      </c>
      <c r="C23" s="263"/>
      <c r="D23" s="263" t="s">
        <v>74</v>
      </c>
      <c r="E23" s="263"/>
      <c r="F23" s="263"/>
      <c r="G23" s="263"/>
      <c r="H23" s="263"/>
      <c r="I23" s="263"/>
      <c r="J23" s="263"/>
      <c r="K23" s="263"/>
      <c r="L23" s="263"/>
      <c r="M23" s="263"/>
      <c r="N23" s="263"/>
      <c r="O23" s="263"/>
      <c r="P23" s="86"/>
      <c r="Q23" s="282"/>
    </row>
    <row r="24" spans="1:27" ht="27.75" customHeight="1" x14ac:dyDescent="0.2">
      <c r="A24" s="275"/>
      <c r="B24" s="263"/>
      <c r="C24" s="263"/>
      <c r="D24" s="84" t="s">
        <v>75</v>
      </c>
      <c r="E24" s="84" t="s">
        <v>76</v>
      </c>
      <c r="F24" s="84" t="s">
        <v>77</v>
      </c>
      <c r="G24" s="84" t="s">
        <v>78</v>
      </c>
      <c r="H24" s="84" t="s">
        <v>79</v>
      </c>
      <c r="I24" s="84" t="s">
        <v>80</v>
      </c>
      <c r="J24" s="84" t="s">
        <v>81</v>
      </c>
      <c r="K24" s="84" t="s">
        <v>82</v>
      </c>
      <c r="L24" s="84" t="s">
        <v>83</v>
      </c>
      <c r="M24" s="84" t="s">
        <v>84</v>
      </c>
      <c r="N24" s="84" t="s">
        <v>85</v>
      </c>
      <c r="O24" s="84" t="s">
        <v>86</v>
      </c>
      <c r="P24" s="83" t="s">
        <v>87</v>
      </c>
      <c r="Q24" s="282"/>
    </row>
    <row r="25" spans="1:27" ht="41.25" customHeight="1" x14ac:dyDescent="0.2">
      <c r="A25" s="275"/>
      <c r="B25" s="271" t="s">
        <v>49</v>
      </c>
      <c r="C25" s="271"/>
      <c r="D25" s="80">
        <v>823</v>
      </c>
      <c r="E25" s="80">
        <v>776</v>
      </c>
      <c r="F25" s="80">
        <v>851</v>
      </c>
      <c r="G25" s="80">
        <v>663</v>
      </c>
      <c r="H25" s="80">
        <v>798</v>
      </c>
      <c r="I25" s="80">
        <v>874</v>
      </c>
      <c r="J25" s="80">
        <v>954</v>
      </c>
      <c r="K25" s="80">
        <v>929</v>
      </c>
      <c r="L25" s="109">
        <v>1088</v>
      </c>
      <c r="M25" s="80">
        <v>1194</v>
      </c>
      <c r="N25" s="80">
        <v>846</v>
      </c>
      <c r="O25" s="80">
        <v>744</v>
      </c>
      <c r="P25" s="80">
        <f>SUM(D25:O25)</f>
        <v>10540</v>
      </c>
      <c r="Q25" s="282"/>
    </row>
    <row r="26" spans="1:27" ht="41.25" customHeight="1" x14ac:dyDescent="0.2">
      <c r="A26" s="275"/>
      <c r="B26" s="280" t="s">
        <v>210</v>
      </c>
      <c r="C26" s="281"/>
      <c r="D26" s="81">
        <v>660</v>
      </c>
      <c r="E26" s="81">
        <v>673</v>
      </c>
      <c r="F26" s="82">
        <v>527</v>
      </c>
      <c r="G26" s="81">
        <v>455</v>
      </c>
      <c r="H26" s="81">
        <v>685</v>
      </c>
      <c r="I26" s="81">
        <v>693</v>
      </c>
      <c r="J26" s="81">
        <v>695</v>
      </c>
      <c r="K26" s="81">
        <v>707</v>
      </c>
      <c r="L26" s="80">
        <v>712</v>
      </c>
      <c r="M26" s="80">
        <v>747</v>
      </c>
      <c r="N26" s="80">
        <v>487</v>
      </c>
      <c r="O26" s="109">
        <v>475</v>
      </c>
      <c r="P26" s="80">
        <f>SUM(D26:O26)</f>
        <v>7516</v>
      </c>
      <c r="Q26" s="282"/>
    </row>
    <row r="27" spans="1:27" ht="41.25" customHeight="1" x14ac:dyDescent="0.2">
      <c r="A27" s="275"/>
      <c r="B27" s="279" t="s">
        <v>211</v>
      </c>
      <c r="C27" s="249"/>
      <c r="D27" s="80">
        <v>572</v>
      </c>
      <c r="E27" s="80">
        <v>552</v>
      </c>
      <c r="F27" s="80">
        <v>623</v>
      </c>
      <c r="G27" s="80">
        <v>535</v>
      </c>
      <c r="H27" s="80">
        <v>458</v>
      </c>
      <c r="I27" s="80">
        <v>613</v>
      </c>
      <c r="J27" s="80">
        <v>651</v>
      </c>
      <c r="K27" s="80">
        <v>645</v>
      </c>
      <c r="L27" s="80">
        <v>643</v>
      </c>
      <c r="M27" s="80">
        <v>108</v>
      </c>
      <c r="N27" s="80">
        <v>223</v>
      </c>
      <c r="O27" s="80">
        <v>234</v>
      </c>
      <c r="P27" s="80">
        <f>SUM(D27:O27)</f>
        <v>5857</v>
      </c>
      <c r="Q27" s="282"/>
    </row>
    <row r="28" spans="1:27" ht="41.25" customHeight="1" x14ac:dyDescent="0.2">
      <c r="A28" s="275"/>
      <c r="B28" s="271" t="s">
        <v>52</v>
      </c>
      <c r="C28" s="271"/>
      <c r="D28" s="16">
        <f>D26+D27</f>
        <v>1232</v>
      </c>
      <c r="E28" s="16">
        <f>E26+E27</f>
        <v>1225</v>
      </c>
      <c r="F28" s="16">
        <v>1150</v>
      </c>
      <c r="G28" s="16">
        <v>990</v>
      </c>
      <c r="H28" s="16">
        <v>1143</v>
      </c>
      <c r="I28" s="16">
        <v>1306</v>
      </c>
      <c r="J28" s="71">
        <v>1346</v>
      </c>
      <c r="K28" s="16">
        <v>1352</v>
      </c>
      <c r="L28" s="71">
        <v>1355</v>
      </c>
      <c r="M28" s="16">
        <v>1302</v>
      </c>
      <c r="N28" s="16">
        <v>1069</v>
      </c>
      <c r="O28" s="16">
        <v>978</v>
      </c>
      <c r="P28" s="80">
        <f>SUM(D28:O28)</f>
        <v>14448</v>
      </c>
      <c r="Q28" s="282"/>
    </row>
    <row r="29" spans="1:27" ht="18.75" customHeight="1" x14ac:dyDescent="0.2">
      <c r="A29" s="275"/>
      <c r="B29" s="271" t="s">
        <v>212</v>
      </c>
      <c r="C29" s="271"/>
      <c r="D29" s="10">
        <f t="shared" ref="D29:H29" si="0">D25/D28</f>
        <v>0.66801948051948057</v>
      </c>
      <c r="E29" s="10">
        <f t="shared" si="0"/>
        <v>0.63346938775510209</v>
      </c>
      <c r="F29" s="10">
        <f t="shared" si="0"/>
        <v>0.74</v>
      </c>
      <c r="G29" s="10">
        <f t="shared" si="0"/>
        <v>0.66969696969696968</v>
      </c>
      <c r="H29" s="10">
        <f t="shared" si="0"/>
        <v>0.69816272965879267</v>
      </c>
      <c r="I29" s="10">
        <f t="shared" ref="I29:O29" si="1">I25/I28</f>
        <v>0.66921898928024504</v>
      </c>
      <c r="J29" s="10">
        <f t="shared" si="1"/>
        <v>0.70876671619613674</v>
      </c>
      <c r="K29" s="10">
        <f t="shared" si="1"/>
        <v>0.68713017751479288</v>
      </c>
      <c r="L29" s="10">
        <f t="shared" si="1"/>
        <v>0.80295202952029521</v>
      </c>
      <c r="M29" s="10">
        <f>M25/M28</f>
        <v>0.91705069124423966</v>
      </c>
      <c r="N29" s="10">
        <f>N25/N28</f>
        <v>0.7913938260056127</v>
      </c>
      <c r="O29" s="10">
        <f>O25/O28</f>
        <v>0.76073619631901845</v>
      </c>
      <c r="P29" s="79">
        <f>AVERAGE(D29:O29)</f>
        <v>0.72888309947589036</v>
      </c>
      <c r="Q29" s="282"/>
    </row>
    <row r="30" spans="1:27" ht="10.5" customHeight="1" x14ac:dyDescent="0.2">
      <c r="A30" s="275"/>
      <c r="B30" s="78"/>
      <c r="C30" s="78"/>
      <c r="D30" s="78"/>
      <c r="E30" s="78"/>
      <c r="F30" s="78"/>
      <c r="G30" s="78"/>
      <c r="H30" s="78"/>
      <c r="I30" s="78"/>
      <c r="J30" s="78"/>
      <c r="K30" s="78"/>
      <c r="L30" s="78"/>
      <c r="M30" s="78"/>
      <c r="N30" s="78"/>
      <c r="O30" s="78"/>
      <c r="P30" s="78"/>
      <c r="Q30" s="282"/>
      <c r="AA30" s="72"/>
    </row>
    <row r="31" spans="1:27" ht="23.25" customHeight="1" x14ac:dyDescent="0.2">
      <c r="A31" s="275"/>
      <c r="B31" s="271" t="s">
        <v>213</v>
      </c>
      <c r="C31" s="271"/>
      <c r="D31" s="271"/>
      <c r="E31" s="271"/>
      <c r="F31" s="271"/>
      <c r="G31" s="271"/>
      <c r="H31" s="271"/>
      <c r="I31" s="271"/>
      <c r="J31" s="271"/>
      <c r="K31" s="271"/>
      <c r="L31" s="271"/>
      <c r="M31" s="271"/>
      <c r="N31" s="271"/>
      <c r="O31" s="271"/>
      <c r="P31" s="271"/>
      <c r="Q31" s="282"/>
      <c r="AA31" s="72"/>
    </row>
    <row r="32" spans="1:27" ht="99" customHeight="1" x14ac:dyDescent="0.2">
      <c r="A32" s="275"/>
      <c r="B32" s="237"/>
      <c r="C32" s="237"/>
      <c r="D32" s="237"/>
      <c r="E32" s="237"/>
      <c r="F32" s="237"/>
      <c r="G32" s="237"/>
      <c r="H32" s="237"/>
      <c r="I32" s="237"/>
      <c r="J32" s="237"/>
      <c r="K32" s="237"/>
      <c r="L32" s="237"/>
      <c r="M32" s="237"/>
      <c r="N32" s="237"/>
      <c r="O32" s="237"/>
      <c r="P32" s="237"/>
      <c r="Q32" s="282"/>
      <c r="AA32" s="72"/>
    </row>
    <row r="33" spans="1:27" ht="99" customHeight="1" x14ac:dyDescent="0.2">
      <c r="A33" s="275"/>
      <c r="B33" s="237"/>
      <c r="C33" s="237"/>
      <c r="D33" s="237"/>
      <c r="E33" s="237"/>
      <c r="F33" s="237"/>
      <c r="G33" s="237"/>
      <c r="H33" s="237"/>
      <c r="I33" s="237"/>
      <c r="J33" s="237"/>
      <c r="K33" s="237"/>
      <c r="L33" s="237"/>
      <c r="M33" s="237"/>
      <c r="N33" s="237"/>
      <c r="O33" s="237"/>
      <c r="P33" s="237"/>
      <c r="Q33" s="282"/>
      <c r="AA33" s="72"/>
    </row>
    <row r="34" spans="1:27" ht="99" customHeight="1" x14ac:dyDescent="0.2">
      <c r="A34" s="275"/>
      <c r="B34" s="237"/>
      <c r="C34" s="237"/>
      <c r="D34" s="237"/>
      <c r="E34" s="237"/>
      <c r="F34" s="237"/>
      <c r="G34" s="237"/>
      <c r="H34" s="237"/>
      <c r="I34" s="237"/>
      <c r="J34" s="237"/>
      <c r="K34" s="237"/>
      <c r="L34" s="237"/>
      <c r="M34" s="237"/>
      <c r="N34" s="237"/>
      <c r="O34" s="237"/>
      <c r="P34" s="237"/>
      <c r="Q34" s="282"/>
      <c r="AA34" s="72"/>
    </row>
    <row r="35" spans="1:27" ht="63" customHeight="1" x14ac:dyDescent="0.2">
      <c r="A35" s="275"/>
      <c r="B35" s="237"/>
      <c r="C35" s="237"/>
      <c r="D35" s="237"/>
      <c r="E35" s="237"/>
      <c r="F35" s="237"/>
      <c r="G35" s="237"/>
      <c r="H35" s="237"/>
      <c r="I35" s="237"/>
      <c r="J35" s="237"/>
      <c r="K35" s="237"/>
      <c r="L35" s="237"/>
      <c r="M35" s="237"/>
      <c r="N35" s="237"/>
      <c r="O35" s="237"/>
      <c r="P35" s="237"/>
      <c r="Q35" s="282"/>
      <c r="AA35" s="72"/>
    </row>
    <row r="36" spans="1:27" ht="4.5" hidden="1" customHeight="1" x14ac:dyDescent="0.2">
      <c r="A36" s="275"/>
      <c r="B36" s="237"/>
      <c r="C36" s="237"/>
      <c r="D36" s="237"/>
      <c r="E36" s="237"/>
      <c r="F36" s="237"/>
      <c r="G36" s="237"/>
      <c r="H36" s="237"/>
      <c r="I36" s="237"/>
      <c r="J36" s="237"/>
      <c r="K36" s="237"/>
      <c r="L36" s="237"/>
      <c r="M36" s="237"/>
      <c r="N36" s="237"/>
      <c r="O36" s="237"/>
      <c r="P36" s="237"/>
      <c r="Q36" s="282"/>
      <c r="AA36" s="72"/>
    </row>
    <row r="37" spans="1:27" ht="22.5" customHeight="1" x14ac:dyDescent="0.2">
      <c r="A37" s="275"/>
      <c r="B37" s="264" t="s">
        <v>214</v>
      </c>
      <c r="C37" s="264"/>
      <c r="D37" s="264"/>
      <c r="E37" s="264"/>
      <c r="F37" s="264"/>
      <c r="G37" s="264"/>
      <c r="H37" s="264"/>
      <c r="I37" s="264"/>
      <c r="J37" s="264"/>
      <c r="K37" s="264"/>
      <c r="L37" s="264"/>
      <c r="M37" s="264"/>
      <c r="N37" s="264"/>
      <c r="O37" s="264"/>
      <c r="P37" s="264"/>
      <c r="Q37" s="282"/>
      <c r="AA37" s="76"/>
    </row>
    <row r="38" spans="1:27" ht="210.75" customHeight="1" x14ac:dyDescent="0.2">
      <c r="A38" s="275"/>
      <c r="B38" s="285" t="s">
        <v>218</v>
      </c>
      <c r="C38" s="285"/>
      <c r="D38" s="285"/>
      <c r="E38" s="285"/>
      <c r="F38" s="285"/>
      <c r="G38" s="285"/>
      <c r="H38" s="285"/>
      <c r="I38" s="285"/>
      <c r="J38" s="285"/>
      <c r="K38" s="285"/>
      <c r="L38" s="285"/>
      <c r="M38" s="285"/>
      <c r="N38" s="285"/>
      <c r="O38" s="285"/>
      <c r="P38" s="285"/>
      <c r="Q38" s="282"/>
      <c r="AA38" s="76"/>
    </row>
    <row r="39" spans="1:27" ht="15" x14ac:dyDescent="0.2">
      <c r="A39" s="275"/>
      <c r="B39" s="264" t="s">
        <v>215</v>
      </c>
      <c r="C39" s="264"/>
      <c r="D39" s="264"/>
      <c r="E39" s="264"/>
      <c r="F39" s="264"/>
      <c r="G39" s="264"/>
      <c r="H39" s="264"/>
      <c r="I39" s="264"/>
      <c r="J39" s="264"/>
      <c r="K39" s="264"/>
      <c r="L39" s="264"/>
      <c r="M39" s="264"/>
      <c r="N39" s="264"/>
      <c r="O39" s="264"/>
      <c r="P39" s="264"/>
      <c r="Q39" s="282"/>
      <c r="AA39" s="76"/>
    </row>
    <row r="40" spans="1:27" ht="130.5" customHeight="1" x14ac:dyDescent="0.2">
      <c r="A40" s="275"/>
      <c r="B40" s="283" t="s">
        <v>219</v>
      </c>
      <c r="C40" s="283"/>
      <c r="D40" s="283"/>
      <c r="E40" s="283"/>
      <c r="F40" s="283"/>
      <c r="G40" s="283"/>
      <c r="H40" s="283"/>
      <c r="I40" s="283"/>
      <c r="J40" s="283"/>
      <c r="K40" s="283"/>
      <c r="L40" s="283"/>
      <c r="M40" s="283"/>
      <c r="N40" s="283"/>
      <c r="O40" s="283"/>
      <c r="P40" s="283"/>
      <c r="Q40" s="282"/>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t="33.75" customHeight="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98</v>
      </c>
      <c r="C48" s="1" t="s">
        <v>99</v>
      </c>
    </row>
    <row r="49" spans="2:3" ht="25.5" hidden="1" x14ac:dyDescent="0.2">
      <c r="B49" s="72" t="s">
        <v>100</v>
      </c>
      <c r="C49" s="9" t="s">
        <v>101</v>
      </c>
    </row>
    <row r="50" spans="2:3" ht="25.5" hidden="1" x14ac:dyDescent="0.2">
      <c r="B50" s="72" t="s">
        <v>102</v>
      </c>
      <c r="C50" s="9" t="s">
        <v>103</v>
      </c>
    </row>
    <row r="51" spans="2:3" ht="25.5" hidden="1" x14ac:dyDescent="0.2">
      <c r="B51" s="72" t="s">
        <v>104</v>
      </c>
      <c r="C51" s="9" t="s">
        <v>105</v>
      </c>
    </row>
    <row r="52" spans="2:3" ht="25.5" hidden="1" x14ac:dyDescent="0.2">
      <c r="B52" s="72" t="s">
        <v>106</v>
      </c>
      <c r="C52" s="9" t="s">
        <v>107</v>
      </c>
    </row>
    <row r="53" spans="2:3" hidden="1" x14ac:dyDescent="0.2">
      <c r="B53" s="72" t="s">
        <v>108</v>
      </c>
      <c r="C53" s="9" t="s">
        <v>109</v>
      </c>
    </row>
    <row r="54" spans="2:3" hidden="1" x14ac:dyDescent="0.2">
      <c r="B54" s="72" t="s">
        <v>110</v>
      </c>
      <c r="C54" s="9" t="s">
        <v>111</v>
      </c>
    </row>
    <row r="55" spans="2:3" hidden="1" x14ac:dyDescent="0.2">
      <c r="B55" s="72" t="s">
        <v>112</v>
      </c>
      <c r="C55" s="9" t="s">
        <v>113</v>
      </c>
    </row>
    <row r="56" spans="2:3" hidden="1" x14ac:dyDescent="0.2">
      <c r="B56" s="72" t="s">
        <v>114</v>
      </c>
      <c r="C56" s="9" t="s">
        <v>115</v>
      </c>
    </row>
    <row r="57" spans="2:3" ht="25.5" hidden="1" x14ac:dyDescent="0.2">
      <c r="B57" s="72" t="s">
        <v>116</v>
      </c>
    </row>
    <row r="58" spans="2:3" hidden="1" x14ac:dyDescent="0.2">
      <c r="B58" s="72" t="s">
        <v>117</v>
      </c>
    </row>
    <row r="59" spans="2:3" hidden="1" x14ac:dyDescent="0.2">
      <c r="B59" s="72" t="s">
        <v>118</v>
      </c>
    </row>
    <row r="60" spans="2:3" ht="25.5" hidden="1" x14ac:dyDescent="0.2">
      <c r="B60" s="72" t="s">
        <v>119</v>
      </c>
    </row>
    <row r="61" spans="2:3" ht="25.5" hidden="1" x14ac:dyDescent="0.2">
      <c r="B61" s="72" t="s">
        <v>120</v>
      </c>
    </row>
    <row r="62" spans="2:3" ht="25.5" hidden="1" x14ac:dyDescent="0.2">
      <c r="B62" s="72" t="s">
        <v>121</v>
      </c>
    </row>
    <row r="63" spans="2:3" hidden="1" x14ac:dyDescent="0.2">
      <c r="B63" s="9" t="s">
        <v>122</v>
      </c>
    </row>
    <row r="64" spans="2:3" hidden="1" x14ac:dyDescent="0.2">
      <c r="B64" s="9" t="s">
        <v>123</v>
      </c>
    </row>
    <row r="65" spans="2:2" hidden="1" x14ac:dyDescent="0.2">
      <c r="B65" s="9" t="s">
        <v>124</v>
      </c>
    </row>
    <row r="66" spans="2:2" hidden="1" x14ac:dyDescent="0.2"/>
  </sheetData>
  <dataConsolidate>
    <dataRefs count="1">
      <dataRef ref="C5:C18" sheet="vinculos" r:id="rId1"/>
    </dataRefs>
  </dataConsolidate>
  <mergeCells count="51">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D18:E18"/>
    <mergeCell ref="B16:P16"/>
    <mergeCell ref="M9:P9"/>
    <mergeCell ref="B28:C28"/>
    <mergeCell ref="B22:P22"/>
    <mergeCell ref="F18:G18"/>
    <mergeCell ref="E9:G9"/>
    <mergeCell ref="B23:C24"/>
    <mergeCell ref="D23:O23"/>
    <mergeCell ref="J18:L18"/>
    <mergeCell ref="I4:K4"/>
    <mergeCell ref="C6:H6"/>
    <mergeCell ref="H9:L9"/>
    <mergeCell ref="B17:P17"/>
    <mergeCell ref="I6:K6"/>
    <mergeCell ref="M10:P10"/>
    <mergeCell ref="E8:G8"/>
    <mergeCell ref="H8:L8"/>
    <mergeCell ref="C4:H4"/>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0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1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2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3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4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5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8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9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A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B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C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D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E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Manager/>
  <Company>uesp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amartinezm</dc:creator>
  <cp:keywords/>
  <dc:description/>
  <cp:lastModifiedBy>Maria Fernanda Rodriguez Ramirez</cp:lastModifiedBy>
  <cp:revision/>
  <dcterms:created xsi:type="dcterms:W3CDTF">2010-12-17T21:29:23Z</dcterms:created>
  <dcterms:modified xsi:type="dcterms:W3CDTF">2024-01-04T22:30:39Z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