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ferna\Downloads\"/>
    </mc:Choice>
  </mc:AlternateContent>
  <xr:revisionPtr revIDLastSave="0" documentId="13_ncr:1_{C32F8C00-DC0C-4338-B4D2-F510C154B908}" xr6:coauthVersionLast="47" xr6:coauthVersionMax="47" xr10:uidLastSave="{00000000-0000-0000-0000-000000000000}"/>
  <bookViews>
    <workbookView xWindow="-108" yWindow="-108" windowWidth="23256" windowHeight="12456" firstSheet="1" activeTab="1"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8"/>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9" l="1"/>
  <c r="N24" i="1"/>
  <c r="K29" i="9"/>
  <c r="L29" i="9"/>
  <c r="P29" i="9"/>
  <c r="P25" i="9" l="1"/>
  <c r="P26" i="9"/>
  <c r="P27" i="9"/>
  <c r="P28" i="9"/>
  <c r="J29" i="9"/>
  <c r="I29" i="9"/>
  <c r="H29" i="9"/>
  <c r="F29" i="9"/>
  <c r="G29" i="9"/>
  <c r="C22" i="1" l="1"/>
  <c r="F22" i="1"/>
  <c r="D28" i="9"/>
  <c r="D29" i="9" s="1"/>
  <c r="E28" i="9"/>
  <c r="E29" i="9" s="1"/>
  <c r="E22" i="1"/>
  <c r="C23" i="1" l="1"/>
  <c r="Q23" i="1" s="1"/>
  <c r="P24" i="1"/>
  <c r="O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<sst xmlns="http://schemas.openxmlformats.org/spreadsheetml/2006/main" count="298" uniqueCount="220">
  <si>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</si>
  <si>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</si>
  <si>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</si>
  <si>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</si>
  <si>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</si>
  <si>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</si>
  <si>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</si>
  <si>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</si>
  <si>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</si>
  <si>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</si>
  <si>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</si>
  <si>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</si>
  <si>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</si>
  <si>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</si>
  <si>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</si>
  <si>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</si>
  <si>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</si>
  <si>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</si>
  <si>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</si>
  <si>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</si>
  <si>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</si>
  <si>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</si>
  <si>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</si>
  <si>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</si>
  <si>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</si>
  <si>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</si>
  <si>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</si>
  <si>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</si>
  <si>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</si>
  <si>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</si>
  <si>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</si>
  <si>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</si>
  <si>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</si>
  <si>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</si>
  <si>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</si>
  <si>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</si>
  <si>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</si>
  <si>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</si>
  <si>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</si>
  <si>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</si>
  <si>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</si>
  <si>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</si>
  <si>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</si>
  <si>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</si>
  <si>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</si>
  <si>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</si>
  <si>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</si>
  <si>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</si>
  <si>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</si>
  <si>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</si>
  <si>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</si>
  <si>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</si>
  <si>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</si>
  <si>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</si>
  <si>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</si>
  <si>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</si>
  <si>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</si>
  <si>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</si>
  <si>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</si>
  <si>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</si>
  <si>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</si>
  <si>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</si>
  <si>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</si>
  <si>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</si>
  <si>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</si>
  <si>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</si>
  <si>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</si>
  <si>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 70%</t>
  </si>
  <si>
    <t>NORMAL ESPERADO</t>
  </si>
  <si>
    <t>≥ 40% ≤ 69%</t>
  </si>
  <si>
    <t>CRÍTICO</t>
  </si>
  <si>
    <t xml:space="preserve"> ≤ 39%</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</si>
  <si>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</si>
  <si>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</si>
  <si>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</si>
  <si>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</si>
  <si>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</si>
  <si>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</si>
  <si>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</si>
  <si>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</si>
  <si>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</si>
  <si>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</si>
  <si>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</si>
  <si>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</si>
  <si>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</si>
  <si>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</si>
  <si>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</si>
  <si>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</si>
  <si>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</si>
  <si>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</si>
  <si>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</si>
  <si>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</si>
  <si>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</si>
  <si>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</si>
  <si>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</si>
  <si>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Responsable de la informacion: Maria Fernanda Rodriguez
Responsable de proceso: Peter Zahit Gomez Mancilla.</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</si>
  <si>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</si>
  <si>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</si>
  <si>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</si>
  <si>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</si>
  <si>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</si>
  <si>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</si>
  <si>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</si>
  <si>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</si>
  <si>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</si>
  <si>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</si>
  <si>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</si>
  <si>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</si>
  <si>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</si>
  <si>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</si>
  <si>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</si>
  <si>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</si>
  <si>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</si>
  <si>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</si>
  <si>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</si>
  <si>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</si>
  <si>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</si>
  <si>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</si>
  <si>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</si>
  <si>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</si>
  <si>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</si>
  <si>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</si>
  <si>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</si>
  <si>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</si>
  <si>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</si>
  <si>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</si>
  <si>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</si>
  <si>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</si>
  <si>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</si>
  <si>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</si>
  <si>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</si>
  <si>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</si>
  <si>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</si>
  <si>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</si>
  <si>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</si>
  <si>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</si>
  <si>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</si>
  <si>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</si>
  <si>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</si>
  <si>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</si>
  <si>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</si>
  <si>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</si>
  <si>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</si>
  <si>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</si>
  <si>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</si>
  <si>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</si>
  <si>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</si>
  <si>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</si>
  <si>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</si>
  <si>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</si>
  <si>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</si>
  <si>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</si>
  <si>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</si>
  <si>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</si>
  <si>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</si>
  <si>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</si>
  <si>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</si>
  <si>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</si>
  <si>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</si>
  <si>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</si>
  <si>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</si>
  <si>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</si>
  <si>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</si>
  <si>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</si>
  <si>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</si>
  <si>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</si>
  <si>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</si>
  <si>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</si>
  <si>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</si>
  <si>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</si>
  <si>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</si>
  <si>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</si>
  <si>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</si>
  <si>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</si>
  <si>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</si>
  <si>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</si>
  <si>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</si>
  <si>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</si>
  <si>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</si>
  <si>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</si>
  <si>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</si>
  <si>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</si>
  <si>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</si>
  <si>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</si>
  <si>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</si>
  <si>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</si>
  <si>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</si>
  <si>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</si>
  <si>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</si>
  <si>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</si>
  <si>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</si>
  <si>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</si>
  <si>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</si>
  <si>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</si>
  <si>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Sobresaliente</t>
  </si>
  <si>
    <t>≥</t>
  </si>
  <si>
    <t>Meta</t>
  </si>
  <si>
    <t>60% (Mensual)</t>
  </si>
  <si>
    <t>Máximo</t>
  </si>
  <si>
    <t>N/A</t>
  </si>
  <si>
    <t>Normal esperado</t>
  </si>
  <si>
    <t xml:space="preserve">≥ </t>
  </si>
  <si>
    <t>Linea base</t>
  </si>
  <si>
    <t>En Construcción</t>
  </si>
  <si>
    <t>Minimo</t>
  </si>
  <si>
    <t>Critico</t>
  </si>
  <si>
    <t xml:space="preserve"> ≤</t>
  </si>
  <si>
    <t>Fuente Información Linea base: Sistema Distrital de Quejas y Soluciones-SDQS</t>
  </si>
  <si>
    <t>Registro de Medición   Año 2023</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</si>
  <si>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</si>
  <si>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</si>
  <si>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</si>
  <si>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</si>
  <si>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</si>
  <si>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</si>
  <si>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</si>
  <si>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junio es de un 67% con un nivel bajo con respecto al anterior, se logra indentificar que las subdirecciones que mas cerraron solicitudes fueron: La subdireccion de recoleccion barrio y limpieza y la subdireccion de alumbrado publico.              
Julio: La gestion realizada en el mes de julio es de un 71% con un nuvel mas alto con respecto al anterior, se logra indentificar que las subdirecciones que mas cerraron solicitudes fueron: La subdireccion de recoleccion barrio y limpieza y la subdireccion de alumbrado publico. 
Agosto: La gestion realizada en el mes de agosto es de un 69% con un nuvel mas bajo con respecto al anterior, se logra indentificar que las subdirecciones que mas cerraron solicitudes fueron: La subdireccion de recoleccion barrio y limpieza.   
Septiembre: La gestion realizada en el mes de septiembre es de un 80% con un nivel mas alto con respecto al anterior,  se logra indentificar que las subdirecciones que mas cerraron solicitudes fueron: La subdireccion de recoleccion barrio y limpieza.       
Octubre: La gestion realizada en el mes de octubre es de un 85% con un nivel mas alto con respecto al anterior,  se logra indentificar que las subdirecciones que mas cerraron solicitudes fueron: La subdireccion de recoleccion barrio y limpieza.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</si>
  <si>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Julio:   Alertar periodicamente a las subdireccion involucradas con el fin de optimizar la gestion de la entidad.  
Agosto:   Alertar periodicamente a las subdireccion involucradas con el fin de optimizar la gestion de la entidad.                     
Septiembre: Alertar periodicamente a las subdireccion involucradas con el fin de optimizar la gestion de la entidad.                       
Octubre: Alertar periodicamente a las subdireccion involucradas con el fin de optimizar la gestion de la entidad.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</si>
  <si>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r>
      <rPr>
        <sz val="11"/>
        <color rgb="FFC00000"/>
        <rFont val="Arial"/>
        <family val="2"/>
      </rPr>
      <t xml:space="preserve">
</t>
    </r>
    <r>
      <rPr>
        <sz val="11"/>
        <color theme="1"/>
        <rFont val="Arial"/>
        <family val="2"/>
      </rPr>
      <t xml:space="preserve">Julio: La gestion realizada en el mes de Julio es de un 71%, con un nivel superior respecto al anterior, se logra identificar que las subdirecciones que mas cerraron solicitudes fueron: Alertar periodicamente a las subdireccion involucradas con el fin de optimizar la gestion de la entidad.    
Agosto:  La gestion realizada en el mes de Agosto es de un 69%, con un nivel menor respecto al anterior, se logra identificar que las subdirecciones que mas cerraron solicitudes fueron: Alertar periodicamente a las subdireccion involucradas con el fin de optimizar la gestion de la entidad.    
Septiembre: La gestion realizada en el mes de Septiembre es de un 80%, con un nivel mayor respecto al anterior, se logra identificar que las subdirecciones que mas cerraron solicitudes fueron: Alertar periodicamente a las subdireccion involucradas con el fin de optimizar la gestion de la entidad.    
Octubre: La gestion realizada en el mes de Octubre es de un 92%, con un nivel mayor respecto al anterior, se logra identificar que las subdirecciones que mas cerraron solicitudes fueron: Alertar periodicamente a las subdireccion involucradas con el fin de optimizar la gestion de la entidad.    </t>
    </r>
  </si>
  <si>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Julio:  Continuar alertando periodicamente a las subdirecciones con el fin de optimizar la gestion de la entidad. 
Agosto: Continuar alertando periodicamente a las subdirecciones con el fin de optimizar la gestion de la entidad. 
Septiembre: Continuar alertando periodicamente a las subdirecciones con el fin de optimizar la gestion de la entidad. 
Octubre: Continuar alertando periodicamente a las subdirecciones con el fin de optimizar la gestion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</si>
</sst>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6">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1" fillId="0" borderId="11" xfId="53" applyFont="1" applyBorder="1" applyAlignment="1">
      <alignment horizontal="center"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9">
                  <c:v>0.91705069124423966</c:v>
                </c:pt>
                <c:pt idx="10">
                  <c:v>0</c:v>
                </c:pt>
                <c:pt idx="11">
                  <c:v>0</c:v>
                </c:pt>
                <c:pt idx="12">
                  <c:v>0.72171599064591563</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9">
                  <c:v>0.91705069124423966</c:v>
                </c:pt>
                <c:pt idx="12">
                  <c:v>0.71944671713860542</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16" zoomScale="57" zoomScaleNormal="80" zoomScaleSheetLayoutView="70" zoomScalePageLayoutView="57" workbookViewId="0">
      <selection activeCell="B7" sqref="B7:P7"/>
    </sheetView>
  </sheetViews>
  <sheetFormatPr baseColWidth="10" defaultColWidth="11.44140625" defaultRowHeight="13.8" x14ac:dyDescent="0.25"/>
  <cols>
    <col min="1" max="1" width="2" style="35" customWidth="1"/>
    <col min="2" max="2" width="23.109375" style="35" customWidth="1"/>
    <col min="3" max="3" width="13.109375" style="35" customWidth="1"/>
    <col min="4" max="4" width="19.33203125" style="35" customWidth="1"/>
    <col min="5" max="5" width="12.88671875" style="35" customWidth="1"/>
    <col min="6" max="6" width="12.44140625" style="35" customWidth="1"/>
    <col min="7" max="7" width="13.6640625" style="35" customWidth="1"/>
    <col min="8" max="8" width="12.44140625" style="35" customWidth="1"/>
    <col min="9" max="9" width="11.44140625" style="35" customWidth="1"/>
    <col min="10" max="10" width="18.44140625" style="35" customWidth="1"/>
    <col min="11" max="11" width="13.6640625" style="35" customWidth="1"/>
    <col min="12" max="12" width="11.33203125" style="35" customWidth="1"/>
    <col min="13" max="13" width="15.109375" style="35" customWidth="1"/>
    <col min="14" max="15" width="12.33203125" style="35" customWidth="1"/>
    <col min="16" max="16" width="20.109375" style="35" customWidth="1"/>
    <col min="17" max="17" width="2.33203125" style="35" customWidth="1"/>
    <col min="18" max="23" width="0" style="35" hidden="1" customWidth="1"/>
    <col min="24" max="24" width="11.44140625" style="35"/>
    <col min="25" max="25" width="21" style="35" customWidth="1"/>
    <col min="26" max="26" width="11.44140625" style="35"/>
    <col min="27" max="27" width="44.33203125" style="35" customWidth="1"/>
    <col min="28" max="28" width="56.109375" style="35" customWidth="1"/>
    <col min="29" max="16384" width="11.44140625" style="35"/>
  </cols>
  <sheetData>
    <row r="1" spans="1:27" ht="9.75" customHeight="1" thickBot="1" x14ac:dyDescent="0.3">
      <c r="A1" s="34"/>
      <c r="Q1" s="36"/>
      <c r="R1" s="37"/>
    </row>
    <row r="2" spans="1:27" ht="15" hidden="1" customHeight="1" thickBot="1" x14ac:dyDescent="0.3">
      <c r="A2" s="34"/>
      <c r="B2" s="34"/>
      <c r="C2" s="37"/>
      <c r="D2" s="37"/>
      <c r="E2" s="37"/>
      <c r="F2" s="37"/>
      <c r="G2" s="37"/>
      <c r="H2" s="37"/>
      <c r="I2" s="37"/>
      <c r="J2" s="37"/>
      <c r="K2" s="37"/>
      <c r="L2" s="37"/>
      <c r="M2" s="37"/>
      <c r="N2" s="37"/>
      <c r="O2" s="37"/>
      <c r="P2" s="38"/>
      <c r="Q2" s="39"/>
      <c r="AA2" s="40"/>
    </row>
    <row r="3" spans="1:27" s="43" customFormat="1" ht="38.25" customHeight="1" x14ac:dyDescent="0.25">
      <c r="A3" s="41"/>
      <c r="B3" s="141" t="s">
        <v>0</v>
      </c>
      <c r="C3" s="142"/>
      <c r="D3" s="142"/>
      <c r="E3" s="142"/>
      <c r="F3" s="142"/>
      <c r="G3" s="142"/>
      <c r="H3" s="142"/>
      <c r="I3" s="142"/>
      <c r="J3" s="142"/>
      <c r="K3" s="142"/>
      <c r="L3" s="142"/>
      <c r="M3" s="142"/>
      <c r="N3" s="142"/>
      <c r="O3" s="142"/>
      <c r="P3" s="143"/>
      <c r="Q3" s="42"/>
      <c r="AA3" s="44"/>
    </row>
    <row r="4" spans="1:27" s="43" customFormat="1" ht="15.6" x14ac:dyDescent="0.25">
      <c r="A4" s="41"/>
      <c r="B4" s="144" t="s">
        <v>1</v>
      </c>
      <c r="C4" s="145"/>
      <c r="D4" s="145"/>
      <c r="E4" s="145"/>
      <c r="F4" s="145"/>
      <c r="G4" s="145"/>
      <c r="H4" s="145"/>
      <c r="I4" s="145"/>
      <c r="J4" s="145"/>
      <c r="K4" s="145"/>
      <c r="L4" s="145"/>
      <c r="M4" s="145"/>
      <c r="N4" s="145"/>
      <c r="O4" s="145"/>
      <c r="P4" s="146"/>
      <c r="Q4" s="42"/>
      <c r="AA4" s="44"/>
    </row>
    <row r="5" spans="1:27" s="43" customFormat="1" ht="15.6" x14ac:dyDescent="0.25">
      <c r="A5" s="41"/>
      <c r="B5" s="147" t="s">
        <v>2</v>
      </c>
      <c r="C5" s="145"/>
      <c r="D5" s="145"/>
      <c r="E5" s="145"/>
      <c r="F5" s="145"/>
      <c r="G5" s="145"/>
      <c r="H5" s="145"/>
      <c r="I5" s="145"/>
      <c r="J5" s="145"/>
      <c r="K5" s="145"/>
      <c r="L5" s="145"/>
      <c r="M5" s="145"/>
      <c r="N5" s="145"/>
      <c r="O5" s="145"/>
      <c r="P5" s="146"/>
      <c r="Q5" s="42"/>
      <c r="AA5" s="44"/>
    </row>
    <row r="6" spans="1:27" s="43" customFormat="1" ht="24" customHeight="1" x14ac:dyDescent="0.25">
      <c r="A6" s="41"/>
      <c r="B6" s="132" t="s">
        <v>3</v>
      </c>
      <c r="C6" s="133"/>
      <c r="D6" s="133"/>
      <c r="E6" s="133"/>
      <c r="F6" s="133"/>
      <c r="G6" s="133"/>
      <c r="H6" s="133"/>
      <c r="I6" s="133"/>
      <c r="J6" s="133"/>
      <c r="K6" s="133"/>
      <c r="L6" s="133"/>
      <c r="M6" s="133"/>
      <c r="N6" s="133"/>
      <c r="O6" s="133"/>
      <c r="P6" s="134"/>
      <c r="Q6" s="42"/>
      <c r="AA6" s="44"/>
    </row>
    <row r="7" spans="1:27" s="43" customFormat="1" ht="15.6" x14ac:dyDescent="0.25">
      <c r="A7" s="41"/>
      <c r="B7" s="135" t="s">
        <v>4</v>
      </c>
      <c r="C7" s="136"/>
      <c r="D7" s="136"/>
      <c r="E7" s="136"/>
      <c r="F7" s="136"/>
      <c r="G7" s="136"/>
      <c r="H7" s="136"/>
      <c r="I7" s="136"/>
      <c r="J7" s="136"/>
      <c r="K7" s="136"/>
      <c r="L7" s="136"/>
      <c r="M7" s="136"/>
      <c r="N7" s="136"/>
      <c r="O7" s="136"/>
      <c r="P7" s="137"/>
      <c r="Q7" s="42"/>
      <c r="AA7" s="44"/>
    </row>
    <row r="8" spans="1:27" s="43" customFormat="1" ht="24.75" customHeight="1" x14ac:dyDescent="0.25">
      <c r="A8" s="41"/>
      <c r="B8" s="135" t="s">
        <v>5</v>
      </c>
      <c r="C8" s="136"/>
      <c r="D8" s="136"/>
      <c r="E8" s="136"/>
      <c r="F8" s="136"/>
      <c r="G8" s="136"/>
      <c r="H8" s="136"/>
      <c r="I8" s="136"/>
      <c r="J8" s="136"/>
      <c r="K8" s="136"/>
      <c r="L8" s="136"/>
      <c r="M8" s="136"/>
      <c r="N8" s="136"/>
      <c r="O8" s="136"/>
      <c r="P8" s="137"/>
      <c r="Q8" s="42"/>
      <c r="AA8" s="44"/>
    </row>
    <row r="9" spans="1:27" s="43" customFormat="1" ht="24.75" customHeight="1" x14ac:dyDescent="0.25">
      <c r="A9" s="41"/>
      <c r="B9" s="135" t="s">
        <v>6</v>
      </c>
      <c r="C9" s="136"/>
      <c r="D9" s="136"/>
      <c r="E9" s="136"/>
      <c r="F9" s="136"/>
      <c r="G9" s="136"/>
      <c r="H9" s="136"/>
      <c r="I9" s="136"/>
      <c r="J9" s="136"/>
      <c r="K9" s="136"/>
      <c r="L9" s="136"/>
      <c r="M9" s="136"/>
      <c r="N9" s="136"/>
      <c r="O9" s="136"/>
      <c r="P9" s="137"/>
      <c r="Q9" s="42"/>
      <c r="AA9" s="44"/>
    </row>
    <row r="10" spans="1:27" s="43" customFormat="1" ht="24.75" customHeight="1" x14ac:dyDescent="0.25">
      <c r="A10" s="41"/>
      <c r="B10" s="135" t="s">
        <v>7</v>
      </c>
      <c r="C10" s="136"/>
      <c r="D10" s="136"/>
      <c r="E10" s="136"/>
      <c r="F10" s="136"/>
      <c r="G10" s="136"/>
      <c r="H10" s="136"/>
      <c r="I10" s="136"/>
      <c r="J10" s="136"/>
      <c r="K10" s="136"/>
      <c r="L10" s="136"/>
      <c r="M10" s="136"/>
      <c r="N10" s="136"/>
      <c r="O10" s="136"/>
      <c r="P10" s="137"/>
      <c r="Q10" s="42"/>
      <c r="AA10" s="44"/>
    </row>
    <row r="11" spans="1:27" s="43" customFormat="1" ht="24.75" customHeight="1" x14ac:dyDescent="0.25">
      <c r="A11" s="41"/>
      <c r="B11" s="135" t="s">
        <v>8</v>
      </c>
      <c r="C11" s="136"/>
      <c r="D11" s="136"/>
      <c r="E11" s="136"/>
      <c r="F11" s="136"/>
      <c r="G11" s="136"/>
      <c r="H11" s="136"/>
      <c r="I11" s="136"/>
      <c r="J11" s="136"/>
      <c r="K11" s="136"/>
      <c r="L11" s="136"/>
      <c r="M11" s="136"/>
      <c r="N11" s="136"/>
      <c r="O11" s="136"/>
      <c r="P11" s="137"/>
      <c r="Q11" s="42"/>
      <c r="AA11" s="44"/>
    </row>
    <row r="12" spans="1:27" s="43" customFormat="1" ht="24.75" customHeight="1" x14ac:dyDescent="0.25">
      <c r="A12" s="41"/>
      <c r="B12" s="135" t="s">
        <v>9</v>
      </c>
      <c r="C12" s="136"/>
      <c r="D12" s="136"/>
      <c r="E12" s="136"/>
      <c r="F12" s="136"/>
      <c r="G12" s="136"/>
      <c r="H12" s="136"/>
      <c r="I12" s="136"/>
      <c r="J12" s="136"/>
      <c r="K12" s="136"/>
      <c r="L12" s="136"/>
      <c r="M12" s="136"/>
      <c r="N12" s="136"/>
      <c r="O12" s="136"/>
      <c r="P12" s="137"/>
      <c r="Q12" s="42"/>
      <c r="AA12" s="44"/>
    </row>
    <row r="13" spans="1:27" s="43" customFormat="1" ht="24.75" customHeight="1" x14ac:dyDescent="0.25">
      <c r="A13" s="41"/>
      <c r="B13" s="135" t="s">
        <v>10</v>
      </c>
      <c r="C13" s="136"/>
      <c r="D13" s="136"/>
      <c r="E13" s="136"/>
      <c r="F13" s="136"/>
      <c r="G13" s="136"/>
      <c r="H13" s="136"/>
      <c r="I13" s="136"/>
      <c r="J13" s="136"/>
      <c r="K13" s="136"/>
      <c r="L13" s="136"/>
      <c r="M13" s="136"/>
      <c r="N13" s="136"/>
      <c r="O13" s="136"/>
      <c r="P13" s="137"/>
      <c r="Q13" s="42"/>
      <c r="AA13" s="44"/>
    </row>
    <row r="14" spans="1:27" s="43" customFormat="1" ht="24.75" customHeight="1" x14ac:dyDescent="0.25">
      <c r="A14" s="41"/>
      <c r="B14" s="45" t="s">
        <v>11</v>
      </c>
      <c r="C14" s="46"/>
      <c r="D14" s="46"/>
      <c r="E14" s="46"/>
      <c r="F14" s="46"/>
      <c r="G14" s="46"/>
      <c r="H14" s="46"/>
      <c r="I14" s="46"/>
      <c r="J14" s="46"/>
      <c r="K14" s="46"/>
      <c r="L14" s="46"/>
      <c r="M14" s="46"/>
      <c r="N14" s="46"/>
      <c r="O14" s="46"/>
      <c r="P14" s="47"/>
      <c r="Q14" s="42"/>
      <c r="AA14" s="44"/>
    </row>
    <row r="15" spans="1:27" s="43" customFormat="1" ht="31.95" customHeight="1" x14ac:dyDescent="0.25">
      <c r="A15" s="41"/>
      <c r="B15" s="132" t="s">
        <v>12</v>
      </c>
      <c r="C15" s="133"/>
      <c r="D15" s="133"/>
      <c r="E15" s="133"/>
      <c r="F15" s="133"/>
      <c r="G15" s="133"/>
      <c r="H15" s="133"/>
      <c r="I15" s="133"/>
      <c r="J15" s="133"/>
      <c r="K15" s="133"/>
      <c r="L15" s="133"/>
      <c r="M15" s="133"/>
      <c r="N15" s="133"/>
      <c r="O15" s="133"/>
      <c r="P15" s="134"/>
      <c r="Q15" s="42"/>
      <c r="AA15" s="44"/>
    </row>
    <row r="16" spans="1:27" s="43" customFormat="1" ht="24.75" customHeight="1" x14ac:dyDescent="0.25">
      <c r="A16" s="41"/>
      <c r="B16" s="135" t="s">
        <v>13</v>
      </c>
      <c r="C16" s="136"/>
      <c r="D16" s="136"/>
      <c r="E16" s="136"/>
      <c r="F16" s="136"/>
      <c r="G16" s="136"/>
      <c r="H16" s="136"/>
      <c r="I16" s="136"/>
      <c r="J16" s="136"/>
      <c r="K16" s="136"/>
      <c r="L16" s="136"/>
      <c r="M16" s="136"/>
      <c r="N16" s="136"/>
      <c r="O16" s="136"/>
      <c r="P16" s="137"/>
      <c r="Q16" s="42"/>
      <c r="AA16" s="44"/>
    </row>
    <row r="17" spans="1:27" s="43" customFormat="1" ht="15.6" x14ac:dyDescent="0.25">
      <c r="A17" s="41"/>
      <c r="B17" s="132" t="s">
        <v>14</v>
      </c>
      <c r="C17" s="133"/>
      <c r="D17" s="133"/>
      <c r="E17" s="133"/>
      <c r="F17" s="133"/>
      <c r="G17" s="133"/>
      <c r="H17" s="133"/>
      <c r="I17" s="133"/>
      <c r="J17" s="133"/>
      <c r="K17" s="133"/>
      <c r="L17" s="133"/>
      <c r="M17" s="133"/>
      <c r="N17" s="133"/>
      <c r="O17" s="133"/>
      <c r="P17" s="134"/>
      <c r="Q17" s="42"/>
      <c r="AA17" s="44"/>
    </row>
    <row r="18" spans="1:27" s="43" customFormat="1" ht="24.75" customHeight="1" x14ac:dyDescent="0.25">
      <c r="A18" s="41"/>
      <c r="B18" s="135" t="s">
        <v>15</v>
      </c>
      <c r="C18" s="136"/>
      <c r="D18" s="136"/>
      <c r="E18" s="136"/>
      <c r="F18" s="136"/>
      <c r="G18" s="136"/>
      <c r="H18" s="136"/>
      <c r="I18" s="136"/>
      <c r="J18" s="136"/>
      <c r="K18" s="136"/>
      <c r="L18" s="136"/>
      <c r="M18" s="136"/>
      <c r="N18" s="136"/>
      <c r="O18" s="136"/>
      <c r="P18" s="137"/>
      <c r="Q18" s="42"/>
      <c r="AA18" s="44"/>
    </row>
    <row r="19" spans="1:27" s="43" customFormat="1" ht="6" customHeight="1" thickBot="1" x14ac:dyDescent="0.3">
      <c r="A19" s="41"/>
      <c r="B19" s="138"/>
      <c r="C19" s="139"/>
      <c r="D19" s="139"/>
      <c r="E19" s="139"/>
      <c r="F19" s="139"/>
      <c r="G19" s="139"/>
      <c r="H19" s="139"/>
      <c r="I19" s="139"/>
      <c r="J19" s="139"/>
      <c r="K19" s="139"/>
      <c r="L19" s="139"/>
      <c r="M19" s="139"/>
      <c r="N19" s="139"/>
      <c r="O19" s="139"/>
      <c r="P19" s="140"/>
      <c r="Q19" s="42"/>
    </row>
    <row r="21" spans="1:27" x14ac:dyDescent="0.25">
      <c r="B21" s="115" t="s">
        <v>16</v>
      </c>
      <c r="C21" s="116"/>
      <c r="D21" s="116"/>
      <c r="E21" s="116"/>
      <c r="F21" s="116"/>
      <c r="G21" s="116"/>
      <c r="H21" s="116"/>
      <c r="I21" s="116"/>
      <c r="J21" s="116"/>
      <c r="K21" s="116"/>
      <c r="L21" s="116"/>
      <c r="M21" s="116"/>
      <c r="N21" s="116"/>
      <c r="O21" s="116"/>
      <c r="P21" s="117"/>
    </row>
    <row r="22" spans="1:27" x14ac:dyDescent="0.25">
      <c r="B22" s="58" t="s">
        <v>17</v>
      </c>
      <c r="C22" s="59"/>
      <c r="D22" s="59"/>
      <c r="E22" s="59"/>
      <c r="F22" s="59"/>
      <c r="P22" s="48"/>
    </row>
    <row r="23" spans="1:27" x14ac:dyDescent="0.25">
      <c r="B23" s="49"/>
      <c r="C23" s="50"/>
      <c r="D23" s="50"/>
      <c r="E23" s="50"/>
      <c r="P23" s="48"/>
    </row>
    <row r="24" spans="1:27" ht="30" customHeight="1" x14ac:dyDescent="0.25">
      <c r="B24" s="118" t="s">
        <v>18</v>
      </c>
      <c r="C24" s="119"/>
      <c r="D24" s="119"/>
      <c r="E24" s="119"/>
      <c r="F24" s="119"/>
      <c r="G24" s="119"/>
      <c r="H24" s="119"/>
      <c r="I24" s="119"/>
      <c r="J24" s="119"/>
      <c r="K24" s="119"/>
      <c r="L24" s="119"/>
      <c r="M24" s="119"/>
      <c r="N24" s="119"/>
      <c r="O24" s="119"/>
      <c r="P24" s="120"/>
    </row>
    <row r="25" spans="1:27" x14ac:dyDescent="0.25">
      <c r="B25" s="118" t="s">
        <v>19</v>
      </c>
      <c r="C25" s="121"/>
      <c r="D25" s="121"/>
      <c r="E25" s="121"/>
      <c r="F25" s="121"/>
      <c r="G25" s="121"/>
      <c r="H25" s="121"/>
      <c r="I25" s="121"/>
      <c r="J25" s="121"/>
      <c r="K25" s="121"/>
      <c r="L25" s="121"/>
      <c r="M25" s="121"/>
      <c r="N25" s="121"/>
      <c r="O25" s="121"/>
      <c r="P25" s="122"/>
    </row>
    <row r="26" spans="1:27" ht="138.6" customHeight="1" x14ac:dyDescent="0.25">
      <c r="B26" s="118" t="s">
        <v>20</v>
      </c>
      <c r="C26" s="121"/>
      <c r="D26" s="121"/>
      <c r="E26" s="121"/>
      <c r="F26" s="121"/>
      <c r="G26" s="121"/>
      <c r="H26" s="121"/>
      <c r="I26" s="121"/>
      <c r="J26" s="121"/>
      <c r="K26" s="121"/>
      <c r="L26" s="121"/>
      <c r="M26" s="121"/>
      <c r="N26" s="121"/>
      <c r="O26" s="121"/>
      <c r="P26" s="122"/>
    </row>
    <row r="27" spans="1:27" ht="15.6" customHeight="1" x14ac:dyDescent="0.25">
      <c r="B27" s="51"/>
      <c r="C27" s="52"/>
      <c r="D27" s="52"/>
      <c r="E27" s="52"/>
      <c r="F27" s="52"/>
      <c r="G27" s="52"/>
      <c r="H27" s="52"/>
      <c r="I27" s="52"/>
      <c r="J27" s="52"/>
      <c r="K27" s="52"/>
      <c r="L27" s="52"/>
      <c r="M27" s="52"/>
      <c r="N27" s="52"/>
      <c r="O27" s="52"/>
      <c r="P27" s="53"/>
    </row>
    <row r="28" spans="1:27" ht="13.95" customHeight="1" x14ac:dyDescent="0.25">
      <c r="B28" s="113" t="s">
        <v>21</v>
      </c>
      <c r="C28" s="114"/>
      <c r="D28" s="114"/>
      <c r="E28" s="57"/>
      <c r="F28" s="54"/>
      <c r="G28" s="54"/>
      <c r="H28" s="54"/>
      <c r="I28" s="54"/>
      <c r="J28" s="54"/>
      <c r="K28" s="54"/>
      <c r="L28" s="54"/>
      <c r="M28" s="54"/>
      <c r="N28" s="54"/>
      <c r="O28" s="54"/>
      <c r="P28" s="55"/>
    </row>
    <row r="29" spans="1:27" x14ac:dyDescent="0.25">
      <c r="B29" s="51"/>
      <c r="C29" s="54"/>
      <c r="D29" s="54"/>
      <c r="E29" s="54"/>
      <c r="F29" s="54"/>
      <c r="G29" s="54"/>
      <c r="H29" s="54"/>
      <c r="I29" s="54"/>
      <c r="J29" s="54"/>
      <c r="K29" s="54"/>
      <c r="L29" s="54"/>
      <c r="M29" s="54"/>
      <c r="N29" s="54"/>
      <c r="O29" s="54"/>
      <c r="P29" s="55"/>
    </row>
    <row r="30" spans="1:27" ht="31.2" customHeight="1" x14ac:dyDescent="0.25">
      <c r="B30" s="123" t="s">
        <v>22</v>
      </c>
      <c r="C30" s="124"/>
      <c r="D30" s="124"/>
      <c r="E30" s="124"/>
      <c r="F30" s="124"/>
      <c r="G30" s="124"/>
      <c r="H30" s="124"/>
      <c r="I30" s="124"/>
      <c r="J30" s="124"/>
      <c r="K30" s="124"/>
      <c r="L30" s="124"/>
      <c r="M30" s="124"/>
      <c r="N30" s="124"/>
      <c r="O30" s="124"/>
      <c r="P30" s="125"/>
    </row>
    <row r="31" spans="1:27" x14ac:dyDescent="0.25">
      <c r="B31" s="126" t="s">
        <v>23</v>
      </c>
      <c r="C31" s="127"/>
      <c r="D31" s="127"/>
      <c r="E31" s="127"/>
      <c r="F31" s="127"/>
      <c r="G31" s="127"/>
      <c r="H31" s="127"/>
      <c r="I31" s="127"/>
      <c r="J31" s="127"/>
      <c r="K31" s="127"/>
      <c r="L31" s="127"/>
      <c r="M31" s="127"/>
      <c r="N31" s="127"/>
      <c r="O31" s="127"/>
      <c r="P31" s="128"/>
    </row>
    <row r="32" spans="1:27" ht="101.4" customHeight="1" x14ac:dyDescent="0.25">
      <c r="B32" s="129" t="s">
        <v>24</v>
      </c>
      <c r="C32" s="130"/>
      <c r="D32" s="130"/>
      <c r="E32" s="130"/>
      <c r="F32" s="130"/>
      <c r="G32" s="130"/>
      <c r="H32" s="130"/>
      <c r="I32" s="130"/>
      <c r="J32" s="130"/>
      <c r="K32" s="130"/>
      <c r="L32" s="130"/>
      <c r="M32" s="130"/>
      <c r="N32" s="130"/>
      <c r="O32" s="130"/>
      <c r="P32" s="131"/>
    </row>
    <row r="33" spans="2:16" ht="48" customHeight="1" x14ac:dyDescent="0.25">
      <c r="B33" s="129" t="s">
        <v>25</v>
      </c>
      <c r="C33" s="130"/>
      <c r="D33" s="130"/>
      <c r="E33" s="130"/>
      <c r="F33" s="130"/>
      <c r="G33" s="130"/>
      <c r="H33" s="130"/>
      <c r="I33" s="130"/>
      <c r="J33" s="130"/>
      <c r="K33" s="130"/>
      <c r="L33" s="130"/>
      <c r="M33" s="130"/>
      <c r="N33" s="130"/>
      <c r="O33" s="130"/>
      <c r="P33" s="131"/>
    </row>
    <row r="34" spans="2:16" x14ac:dyDescent="0.25">
      <c r="B34" s="129" t="s">
        <v>26</v>
      </c>
      <c r="C34" s="130"/>
      <c r="D34" s="130"/>
      <c r="E34" s="130"/>
      <c r="F34" s="130"/>
      <c r="G34" s="130"/>
      <c r="H34" s="130"/>
      <c r="I34" s="130"/>
      <c r="J34" s="130"/>
      <c r="K34" s="130"/>
      <c r="L34" s="130"/>
      <c r="M34" s="130"/>
      <c r="N34" s="130"/>
      <c r="O34" s="130"/>
      <c r="P34" s="131"/>
    </row>
    <row r="35" spans="2:16" x14ac:dyDescent="0.25">
      <c r="B35" s="56"/>
      <c r="P35" s="48"/>
    </row>
    <row r="36" spans="2:16" x14ac:dyDescent="0.25">
      <c r="B36" s="58" t="s">
        <v>27</v>
      </c>
      <c r="P36" s="48"/>
    </row>
    <row r="37" spans="2:16" x14ac:dyDescent="0.25">
      <c r="B37" s="110" t="s">
        <v>28</v>
      </c>
      <c r="C37" s="111"/>
      <c r="D37" s="111"/>
      <c r="E37" s="111"/>
      <c r="F37" s="111"/>
      <c r="G37" s="111"/>
      <c r="H37" s="111"/>
      <c r="I37" s="111"/>
      <c r="J37" s="111"/>
      <c r="K37" s="111"/>
      <c r="L37" s="111"/>
      <c r="M37" s="111"/>
      <c r="N37" s="111"/>
      <c r="O37" s="111"/>
      <c r="P37" s="112"/>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tabSelected="1" view="pageLayout" topLeftCell="A3" zoomScale="73" zoomScaleNormal="90" zoomScaleSheetLayoutView="55" zoomScalePageLayoutView="73" workbookViewId="0">
      <selection activeCell="C44" sqref="C44:Q49"/>
    </sheetView>
  </sheetViews>
  <sheetFormatPr baseColWidth="10" defaultColWidth="11.44140625" defaultRowHeight="13.8" x14ac:dyDescent="0.25"/>
  <cols>
    <col min="1" max="1" width="2.5546875" style="9" customWidth="1"/>
    <col min="2" max="2" width="2" style="9" customWidth="1"/>
    <col min="3" max="3" width="41.33203125" style="9" customWidth="1"/>
    <col min="4" max="4" width="18.88671875" style="9" customWidth="1"/>
    <col min="5" max="11" width="13.6640625" style="9" customWidth="1"/>
    <col min="12" max="12" width="11.6640625" style="9" customWidth="1"/>
    <col min="13" max="13" width="13.6640625" style="9" customWidth="1"/>
    <col min="14" max="14" width="17.33203125" style="9" customWidth="1"/>
    <col min="15" max="15" width="15.6640625" style="9" customWidth="1"/>
    <col min="16" max="16" width="13.6640625" style="9" customWidth="1"/>
    <col min="17" max="17" width="22.44140625" style="9" customWidth="1"/>
    <col min="18" max="18" width="11.44140625" style="9" customWidth="1"/>
    <col min="19" max="16384" width="11.44140625" style="9"/>
  </cols>
  <sheetData>
    <row r="1" spans="2:17" ht="34.5" customHeight="1" thickBot="1" x14ac:dyDescent="0.3">
      <c r="B1" s="237"/>
      <c r="C1" s="5" t="s">
        <v>29</v>
      </c>
      <c r="D1" s="69">
        <v>44946</v>
      </c>
      <c r="E1" s="211" t="s">
        <v>30</v>
      </c>
      <c r="F1" s="212"/>
      <c r="G1" s="256" t="s">
        <v>31</v>
      </c>
      <c r="H1" s="257"/>
      <c r="I1" s="257"/>
      <c r="J1" s="258"/>
      <c r="K1" s="259" t="s">
        <v>32</v>
      </c>
      <c r="L1" s="260"/>
      <c r="M1" s="260"/>
      <c r="N1" s="209" t="s">
        <v>33</v>
      </c>
      <c r="O1" s="209"/>
      <c r="P1" s="209"/>
      <c r="Q1" s="210"/>
    </row>
    <row r="2" spans="2:17" ht="12" customHeight="1" thickBot="1" x14ac:dyDescent="0.35">
      <c r="B2" s="237"/>
      <c r="C2" s="20"/>
      <c r="D2"/>
      <c r="E2"/>
      <c r="F2"/>
      <c r="G2"/>
      <c r="H2"/>
      <c r="I2"/>
      <c r="J2"/>
      <c r="K2"/>
      <c r="L2"/>
      <c r="M2"/>
      <c r="N2"/>
      <c r="O2"/>
      <c r="P2"/>
      <c r="Q2" s="21"/>
    </row>
    <row r="3" spans="2:17" ht="15.6" customHeight="1" thickBot="1" x14ac:dyDescent="0.3">
      <c r="B3" s="237"/>
      <c r="C3" s="6" t="s">
        <v>34</v>
      </c>
      <c r="D3" s="194" t="s">
        <v>35</v>
      </c>
      <c r="E3" s="194"/>
      <c r="F3" s="194"/>
      <c r="G3" s="194"/>
      <c r="H3" s="195"/>
      <c r="I3" s="211" t="s">
        <v>36</v>
      </c>
      <c r="J3" s="212"/>
      <c r="K3" s="196" t="s">
        <v>37</v>
      </c>
      <c r="L3" s="197"/>
      <c r="M3" s="197"/>
      <c r="N3" s="197"/>
      <c r="O3" s="197"/>
      <c r="P3" s="197"/>
      <c r="Q3" s="198"/>
    </row>
    <row r="4" spans="2:17" ht="12" customHeight="1" thickBot="1" x14ac:dyDescent="0.35">
      <c r="B4" s="237"/>
      <c r="C4" s="20"/>
      <c r="D4"/>
      <c r="E4"/>
      <c r="F4"/>
      <c r="G4"/>
      <c r="H4"/>
      <c r="I4"/>
      <c r="J4"/>
      <c r="K4"/>
      <c r="L4"/>
      <c r="M4"/>
      <c r="N4"/>
      <c r="O4"/>
      <c r="P4"/>
      <c r="Q4" s="21"/>
    </row>
    <row r="5" spans="2:17" ht="15.6" customHeight="1" thickBot="1" x14ac:dyDescent="0.35">
      <c r="B5" s="237"/>
      <c r="C5" s="8" t="s">
        <v>38</v>
      </c>
      <c r="D5" s="200" t="s">
        <v>39</v>
      </c>
      <c r="E5" s="200"/>
      <c r="F5" s="200"/>
      <c r="G5" s="200"/>
      <c r="H5" s="201" t="s">
        <v>40</v>
      </c>
      <c r="I5" s="201"/>
      <c r="J5" s="202" t="s">
        <v>41</v>
      </c>
      <c r="K5" s="202"/>
      <c r="L5" s="202"/>
      <c r="M5" s="202"/>
      <c r="N5" s="202"/>
      <c r="O5" s="202"/>
      <c r="P5" s="202"/>
      <c r="Q5" s="203"/>
    </row>
    <row r="6" spans="2:17" ht="12" customHeight="1" x14ac:dyDescent="0.3">
      <c r="B6" s="237"/>
      <c r="C6" s="20"/>
      <c r="D6"/>
      <c r="E6"/>
      <c r="F6"/>
      <c r="G6"/>
      <c r="H6"/>
      <c r="I6"/>
      <c r="J6"/>
      <c r="K6"/>
      <c r="L6"/>
      <c r="M6"/>
      <c r="N6"/>
      <c r="O6"/>
      <c r="P6"/>
      <c r="Q6" s="21"/>
    </row>
    <row r="7" spans="2:17" s="67" customFormat="1" ht="32.25" customHeight="1" x14ac:dyDescent="0.3">
      <c r="B7" s="237"/>
      <c r="C7" s="66" t="s">
        <v>42</v>
      </c>
      <c r="D7" s="65" t="s">
        <v>43</v>
      </c>
      <c r="E7" s="207" t="s">
        <v>44</v>
      </c>
      <c r="F7" s="207"/>
      <c r="G7" s="207"/>
      <c r="H7" s="207"/>
      <c r="I7" s="207" t="s">
        <v>45</v>
      </c>
      <c r="J7" s="207"/>
      <c r="K7" s="207"/>
      <c r="L7" s="207"/>
      <c r="M7" s="207"/>
      <c r="N7" s="207" t="s">
        <v>46</v>
      </c>
      <c r="O7" s="207"/>
      <c r="P7" s="207"/>
      <c r="Q7" s="208"/>
    </row>
    <row r="8" spans="2:17" ht="30" customHeight="1" x14ac:dyDescent="0.25">
      <c r="B8" s="237"/>
      <c r="C8" s="190" t="s">
        <v>47</v>
      </c>
      <c r="D8" s="204" t="s">
        <v>48</v>
      </c>
      <c r="E8" s="192" t="s">
        <v>49</v>
      </c>
      <c r="F8" s="192"/>
      <c r="G8" s="192"/>
      <c r="H8" s="192"/>
      <c r="I8" s="199" t="s">
        <v>50</v>
      </c>
      <c r="J8" s="199"/>
      <c r="K8" s="199"/>
      <c r="L8" s="199"/>
      <c r="M8" s="199"/>
      <c r="N8" s="192" t="s">
        <v>51</v>
      </c>
      <c r="O8" s="192"/>
      <c r="P8" s="192"/>
      <c r="Q8" s="193"/>
    </row>
    <row r="9" spans="2:17" ht="48" customHeight="1" thickBot="1" x14ac:dyDescent="0.3">
      <c r="B9" s="237"/>
      <c r="C9" s="191"/>
      <c r="D9" s="205"/>
      <c r="E9" s="213" t="s">
        <v>52</v>
      </c>
      <c r="F9" s="213"/>
      <c r="G9" s="213"/>
      <c r="H9" s="213"/>
      <c r="I9" s="206" t="s">
        <v>53</v>
      </c>
      <c r="J9" s="206"/>
      <c r="K9" s="206"/>
      <c r="L9" s="206"/>
      <c r="M9" s="206"/>
      <c r="N9" s="192" t="s">
        <v>51</v>
      </c>
      <c r="O9" s="192"/>
      <c r="P9" s="192"/>
      <c r="Q9" s="193"/>
    </row>
    <row r="10" spans="2:17" ht="12" customHeight="1" thickBot="1" x14ac:dyDescent="0.35">
      <c r="B10" s="237"/>
      <c r="C10" s="20"/>
      <c r="D10"/>
      <c r="E10"/>
      <c r="F10"/>
      <c r="G10"/>
      <c r="H10"/>
      <c r="I10"/>
      <c r="J10"/>
      <c r="K10"/>
      <c r="L10"/>
      <c r="M10"/>
      <c r="N10"/>
      <c r="O10"/>
      <c r="P10"/>
      <c r="Q10" s="21"/>
    </row>
    <row r="11" spans="2:17" ht="15.6" customHeight="1" x14ac:dyDescent="0.3">
      <c r="B11" s="237"/>
      <c r="C11" s="250" t="s">
        <v>54</v>
      </c>
      <c r="D11" s="252" t="s">
        <v>55</v>
      </c>
      <c r="E11" s="220" t="s">
        <v>56</v>
      </c>
      <c r="F11" s="222" t="s">
        <v>57</v>
      </c>
      <c r="G11" s="222"/>
      <c r="H11" s="224" t="s">
        <v>58</v>
      </c>
      <c r="I11" s="224"/>
      <c r="J11" s="224"/>
      <c r="K11" s="214" t="s">
        <v>59</v>
      </c>
      <c r="L11" s="214"/>
      <c r="M11" s="216" t="s">
        <v>60</v>
      </c>
      <c r="N11" s="216"/>
      <c r="O11" s="216"/>
      <c r="P11" s="217">
        <v>0.7</v>
      </c>
      <c r="Q11" s="218"/>
    </row>
    <row r="12" spans="2:17" ht="15.6" customHeight="1" thickBot="1" x14ac:dyDescent="0.35">
      <c r="B12" s="237"/>
      <c r="C12" s="251"/>
      <c r="D12" s="253"/>
      <c r="E12" s="221"/>
      <c r="F12" s="223"/>
      <c r="G12" s="223"/>
      <c r="H12" s="225"/>
      <c r="I12" s="225"/>
      <c r="J12" s="225"/>
      <c r="K12" s="215"/>
      <c r="L12" s="215"/>
      <c r="M12" s="219" t="s">
        <v>61</v>
      </c>
      <c r="N12" s="219"/>
      <c r="O12" s="219"/>
      <c r="P12" s="226" t="s">
        <v>59</v>
      </c>
      <c r="Q12" s="227"/>
    </row>
    <row r="13" spans="2:17" ht="12" customHeight="1" x14ac:dyDescent="0.3">
      <c r="B13" s="237"/>
      <c r="C13" s="20"/>
      <c r="D13"/>
      <c r="E13"/>
      <c r="F13"/>
      <c r="G13"/>
      <c r="H13"/>
      <c r="I13"/>
      <c r="J13"/>
      <c r="K13"/>
      <c r="L13"/>
      <c r="M13"/>
      <c r="N13"/>
      <c r="O13"/>
      <c r="P13"/>
      <c r="Q13" s="21"/>
    </row>
    <row r="14" spans="2:17" ht="15.6" customHeight="1" x14ac:dyDescent="0.3">
      <c r="B14" s="237"/>
      <c r="C14" s="148" t="s">
        <v>62</v>
      </c>
      <c r="D14" s="149"/>
      <c r="E14" s="149"/>
      <c r="F14" s="149"/>
      <c r="G14" s="149"/>
      <c r="H14" s="149"/>
      <c r="I14" s="149"/>
      <c r="J14" s="149"/>
      <c r="K14" s="149"/>
      <c r="L14" s="149"/>
      <c r="M14" s="149"/>
      <c r="N14" s="149"/>
      <c r="O14" s="149"/>
      <c r="P14" s="149"/>
      <c r="Q14" s="150"/>
    </row>
    <row r="15" spans="2:17" ht="12" customHeight="1" x14ac:dyDescent="0.3">
      <c r="B15" s="237"/>
      <c r="C15" s="22"/>
      <c r="D15"/>
      <c r="E15"/>
      <c r="F15"/>
      <c r="G15"/>
      <c r="H15"/>
      <c r="I15"/>
      <c r="J15"/>
      <c r="K15"/>
      <c r="L15"/>
      <c r="M15"/>
      <c r="N15"/>
      <c r="O15"/>
      <c r="P15"/>
      <c r="Q15" s="21"/>
    </row>
    <row r="16" spans="2:17" ht="36.75" customHeight="1" x14ac:dyDescent="0.25">
      <c r="B16" s="237"/>
      <c r="C16" s="23" t="s">
        <v>63</v>
      </c>
      <c r="D16" s="70">
        <v>0.49</v>
      </c>
      <c r="E16" s="151" t="s">
        <v>64</v>
      </c>
      <c r="F16" s="151"/>
      <c r="G16" s="151"/>
      <c r="H16" s="152" t="s">
        <v>65</v>
      </c>
      <c r="I16" s="153"/>
      <c r="J16" s="154"/>
      <c r="K16" s="155" t="s">
        <v>66</v>
      </c>
      <c r="L16" s="156"/>
      <c r="M16" s="2" t="s">
        <v>67</v>
      </c>
      <c r="N16" s="13" t="s">
        <v>68</v>
      </c>
      <c r="O16" s="2" t="s">
        <v>69</v>
      </c>
      <c r="P16" s="4" t="s">
        <v>70</v>
      </c>
      <c r="Q16" s="24" t="s">
        <v>71</v>
      </c>
    </row>
    <row r="17" spans="2:17" ht="12" customHeight="1" x14ac:dyDescent="0.3">
      <c r="B17" s="237"/>
      <c r="C17" s="20"/>
      <c r="D17"/>
      <c r="E17"/>
      <c r="F17"/>
      <c r="G17"/>
      <c r="H17"/>
      <c r="I17"/>
      <c r="J17"/>
      <c r="K17"/>
      <c r="L17"/>
      <c r="M17"/>
      <c r="N17"/>
      <c r="O17"/>
      <c r="P17"/>
      <c r="Q17" s="21"/>
    </row>
    <row r="18" spans="2:17" ht="15.6" customHeight="1" x14ac:dyDescent="0.25">
      <c r="B18" s="237"/>
      <c r="C18" s="160" t="s">
        <v>72</v>
      </c>
      <c r="D18" s="161"/>
      <c r="E18" s="161"/>
      <c r="F18" s="161"/>
      <c r="G18" s="161"/>
      <c r="H18" s="161"/>
      <c r="I18" s="161"/>
      <c r="J18" s="161"/>
      <c r="K18" s="161"/>
      <c r="L18" s="161"/>
      <c r="M18" s="161"/>
      <c r="N18" s="161"/>
      <c r="O18" s="161"/>
      <c r="P18" s="161"/>
      <c r="Q18" s="162"/>
    </row>
    <row r="19" spans="2:17" ht="5.4" customHeight="1" x14ac:dyDescent="0.25">
      <c r="B19" s="237"/>
      <c r="C19" s="163"/>
      <c r="D19" s="164"/>
      <c r="E19" s="164"/>
      <c r="F19" s="164"/>
      <c r="G19" s="164"/>
      <c r="H19" s="164"/>
      <c r="I19" s="164"/>
      <c r="J19" s="164"/>
      <c r="K19" s="164"/>
      <c r="L19" s="164"/>
      <c r="M19" s="164"/>
      <c r="N19" s="164"/>
      <c r="O19" s="164"/>
      <c r="P19" s="164"/>
      <c r="Q19" s="165"/>
    </row>
    <row r="20" spans="2:17" ht="14.4" customHeight="1" x14ac:dyDescent="0.25">
      <c r="B20" s="237"/>
      <c r="C20" s="243" t="s">
        <v>73</v>
      </c>
      <c r="D20" s="244"/>
      <c r="E20" s="240" t="s">
        <v>74</v>
      </c>
      <c r="F20" s="241"/>
      <c r="G20" s="241"/>
      <c r="H20" s="241"/>
      <c r="I20" s="241"/>
      <c r="J20" s="241"/>
      <c r="K20" s="241"/>
      <c r="L20" s="241"/>
      <c r="M20" s="241"/>
      <c r="N20" s="241"/>
      <c r="O20" s="241"/>
      <c r="P20" s="242"/>
      <c r="Q20" s="25"/>
    </row>
    <row r="21" spans="2:17" ht="14.4" customHeight="1" thickBot="1" x14ac:dyDescent="0.3">
      <c r="B21" s="237"/>
      <c r="C21" s="245"/>
      <c r="D21" s="246"/>
      <c r="E21" s="7" t="s">
        <v>75</v>
      </c>
      <c r="F21" s="7" t="s">
        <v>76</v>
      </c>
      <c r="G21" s="7" t="s">
        <v>77</v>
      </c>
      <c r="H21" s="7" t="s">
        <v>78</v>
      </c>
      <c r="I21" s="7" t="s">
        <v>79</v>
      </c>
      <c r="J21" s="7" t="s">
        <v>80</v>
      </c>
      <c r="K21" s="7" t="s">
        <v>81</v>
      </c>
      <c r="L21" s="7" t="s">
        <v>82</v>
      </c>
      <c r="M21" s="7" t="s">
        <v>83</v>
      </c>
      <c r="N21" s="7" t="s">
        <v>84</v>
      </c>
      <c r="O21" s="7" t="s">
        <v>85</v>
      </c>
      <c r="P21" s="7" t="s">
        <v>86</v>
      </c>
      <c r="Q21" s="26" t="s">
        <v>87</v>
      </c>
    </row>
    <row r="22" spans="2:17" ht="27" customHeight="1" x14ac:dyDescent="0.25">
      <c r="B22" s="237"/>
      <c r="C22" s="171" t="str">
        <f>E8</f>
        <v>Requerimientos cerrados en el mes de analisis</v>
      </c>
      <c r="D22" s="172"/>
      <c r="E22" s="15">
        <f>AC!D25</f>
        <v>823</v>
      </c>
      <c r="F22" s="15">
        <f>AC!E25</f>
        <v>776</v>
      </c>
      <c r="G22" s="15">
        <v>851</v>
      </c>
      <c r="H22" s="107">
        <v>663</v>
      </c>
      <c r="I22" s="15">
        <v>798</v>
      </c>
      <c r="J22" s="15">
        <v>874</v>
      </c>
      <c r="K22" s="15">
        <v>954</v>
      </c>
      <c r="L22" s="15">
        <v>929</v>
      </c>
      <c r="M22" s="15">
        <v>1088</v>
      </c>
      <c r="N22" s="15">
        <v>1194</v>
      </c>
      <c r="O22" s="15"/>
      <c r="P22" s="15"/>
      <c r="Q22" s="27">
        <f>SUM(E22:P22)</f>
        <v>8950</v>
      </c>
    </row>
    <row r="23" spans="2:17" ht="30.75" customHeight="1" x14ac:dyDescent="0.25">
      <c r="B23" s="237"/>
      <c r="C23" s="169" t="str">
        <f>+E9</f>
        <v>Requerimientos programados a cerrar en el mes de analisis</v>
      </c>
      <c r="D23" s="170"/>
      <c r="E23" s="16">
        <v>1232</v>
      </c>
      <c r="F23" s="16">
        <v>1225</v>
      </c>
      <c r="G23" s="16">
        <v>1150</v>
      </c>
      <c r="H23" s="16">
        <v>990</v>
      </c>
      <c r="I23" s="16">
        <v>1143</v>
      </c>
      <c r="J23" s="16">
        <v>1306</v>
      </c>
      <c r="K23" s="16">
        <v>1346</v>
      </c>
      <c r="L23" s="16">
        <v>1352</v>
      </c>
      <c r="M23" s="16">
        <v>1355</v>
      </c>
      <c r="N23" s="16">
        <v>1302</v>
      </c>
      <c r="O23" s="16"/>
      <c r="P23" s="16"/>
      <c r="Q23" s="28">
        <f>SUM(C23:P23)</f>
        <v>12401</v>
      </c>
    </row>
    <row r="24" spans="2:17" ht="18.75" customHeight="1" x14ac:dyDescent="0.25">
      <c r="B24" s="237"/>
      <c r="C24" s="238" t="s">
        <v>88</v>
      </c>
      <c r="D24" s="239"/>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f t="shared" si="0"/>
        <v>0.70876671619613674</v>
      </c>
      <c r="L24" s="10">
        <f t="shared" si="0"/>
        <v>0.68713017751479288</v>
      </c>
      <c r="M24" s="10">
        <f t="shared" si="0"/>
        <v>0.80295202952029521</v>
      </c>
      <c r="N24" s="10">
        <f>+N22/N23</f>
        <v>0.91705069124423966</v>
      </c>
      <c r="O24" s="10" t="e">
        <f t="shared" si="0"/>
        <v>#DIV/0!</v>
      </c>
      <c r="P24" s="10" t="e">
        <f t="shared" si="0"/>
        <v>#DIV/0!</v>
      </c>
      <c r="Q24" s="29">
        <f>+Q22/Q23</f>
        <v>0.72171599064591563</v>
      </c>
    </row>
    <row r="25" spans="2:17" ht="36.75" customHeight="1" x14ac:dyDescent="0.25">
      <c r="B25" s="237"/>
      <c r="C25" s="176" t="s">
        <v>89</v>
      </c>
      <c r="D25" s="177"/>
      <c r="E25" s="178" t="s">
        <v>90</v>
      </c>
      <c r="F25" s="179"/>
      <c r="G25" s="180"/>
      <c r="Q25" s="30"/>
    </row>
    <row r="26" spans="2:17" ht="10.5" customHeight="1" x14ac:dyDescent="0.25">
      <c r="B26" s="237"/>
      <c r="C26" s="31"/>
      <c r="D26" s="63"/>
      <c r="E26" s="63"/>
      <c r="F26" s="63"/>
      <c r="G26" s="63"/>
      <c r="H26" s="63"/>
      <c r="I26" s="63"/>
      <c r="J26" s="63"/>
      <c r="K26" s="63"/>
      <c r="L26" s="63"/>
      <c r="M26" s="63"/>
      <c r="N26" s="63"/>
      <c r="O26" s="63"/>
      <c r="P26" s="63"/>
      <c r="Q26" s="64"/>
    </row>
    <row r="27" spans="2:17" ht="23.25" customHeight="1" x14ac:dyDescent="0.25">
      <c r="B27" s="237"/>
      <c r="C27" s="247" t="s">
        <v>91</v>
      </c>
      <c r="D27" s="248"/>
      <c r="E27" s="248"/>
      <c r="F27" s="248"/>
      <c r="G27" s="248"/>
      <c r="H27" s="248"/>
      <c r="I27" s="248"/>
      <c r="J27" s="248"/>
      <c r="K27" s="248"/>
      <c r="L27" s="248"/>
      <c r="M27" s="248"/>
      <c r="N27" s="248"/>
      <c r="O27" s="248"/>
      <c r="P27" s="248"/>
      <c r="Q27" s="249"/>
    </row>
    <row r="28" spans="2:17" ht="99" customHeight="1" x14ac:dyDescent="0.25">
      <c r="B28" s="237"/>
      <c r="C28" s="166"/>
      <c r="D28" s="167"/>
      <c r="E28" s="167"/>
      <c r="F28" s="167"/>
      <c r="G28" s="167"/>
      <c r="H28" s="167"/>
      <c r="I28" s="167"/>
      <c r="J28" s="167"/>
      <c r="K28" s="167"/>
      <c r="L28" s="167"/>
      <c r="M28" s="167"/>
      <c r="N28" s="167"/>
      <c r="O28" s="167"/>
      <c r="P28" s="167"/>
      <c r="Q28" s="168"/>
    </row>
    <row r="29" spans="2:17" ht="99" customHeight="1" x14ac:dyDescent="0.25">
      <c r="B29" s="237"/>
      <c r="C29" s="157"/>
      <c r="D29" s="158"/>
      <c r="E29" s="158"/>
      <c r="F29" s="158"/>
      <c r="G29" s="158"/>
      <c r="H29" s="158"/>
      <c r="I29" s="158"/>
      <c r="J29" s="158"/>
      <c r="K29" s="158"/>
      <c r="L29" s="158"/>
      <c r="M29" s="158"/>
      <c r="N29" s="158"/>
      <c r="O29" s="158"/>
      <c r="P29" s="158"/>
      <c r="Q29" s="159"/>
    </row>
    <row r="30" spans="2:17" ht="99" customHeight="1" x14ac:dyDescent="0.25">
      <c r="B30" s="237"/>
      <c r="C30" s="157"/>
      <c r="D30" s="158"/>
      <c r="E30" s="158"/>
      <c r="F30" s="158"/>
      <c r="G30" s="158"/>
      <c r="H30" s="158"/>
      <c r="I30" s="158"/>
      <c r="J30" s="158"/>
      <c r="K30" s="158"/>
      <c r="L30" s="158"/>
      <c r="M30" s="158"/>
      <c r="N30" s="158"/>
      <c r="O30" s="158"/>
      <c r="P30" s="158"/>
      <c r="Q30" s="159"/>
    </row>
    <row r="31" spans="2:17" ht="99" customHeight="1" x14ac:dyDescent="0.25">
      <c r="B31" s="237"/>
      <c r="C31" s="157"/>
      <c r="D31" s="158"/>
      <c r="E31" s="158"/>
      <c r="F31" s="158"/>
      <c r="G31" s="158"/>
      <c r="H31" s="158"/>
      <c r="I31" s="158"/>
      <c r="J31" s="158"/>
      <c r="K31" s="158"/>
      <c r="L31" s="158"/>
      <c r="M31" s="158"/>
      <c r="N31" s="158"/>
      <c r="O31" s="158"/>
      <c r="P31" s="158"/>
      <c r="Q31" s="159"/>
    </row>
    <row r="32" spans="2:17" ht="10.5" customHeight="1" x14ac:dyDescent="0.25">
      <c r="B32" s="237"/>
      <c r="C32" s="157"/>
      <c r="D32" s="158"/>
      <c r="E32" s="158"/>
      <c r="F32" s="158"/>
      <c r="G32" s="158"/>
      <c r="H32" s="158"/>
      <c r="I32" s="158"/>
      <c r="J32" s="158"/>
      <c r="K32" s="158"/>
      <c r="L32" s="158"/>
      <c r="M32" s="158"/>
      <c r="N32" s="158"/>
      <c r="O32" s="158"/>
      <c r="P32" s="158"/>
      <c r="Q32" s="159"/>
    </row>
    <row r="33" spans="2:17" s="12" customFormat="1" ht="14.4" x14ac:dyDescent="0.3">
      <c r="B33" s="237"/>
      <c r="C33" s="32"/>
      <c r="D33" s="14"/>
      <c r="E33" s="14"/>
      <c r="F33" s="14"/>
      <c r="G33" s="14"/>
      <c r="H33" s="14"/>
      <c r="I33" s="14" t="s">
        <v>92</v>
      </c>
      <c r="J33" s="14"/>
      <c r="K33" s="14"/>
      <c r="L33" s="14"/>
      <c r="M33" s="14"/>
      <c r="N33" s="14"/>
      <c r="O33" s="14"/>
      <c r="P33" s="14"/>
      <c r="Q33" s="33"/>
    </row>
    <row r="34" spans="2:17" ht="6" customHeight="1" thickBot="1" x14ac:dyDescent="0.3">
      <c r="B34" s="237"/>
      <c r="C34" s="173"/>
      <c r="D34" s="174"/>
      <c r="E34" s="174"/>
      <c r="F34" s="174"/>
      <c r="G34" s="174"/>
      <c r="H34" s="174"/>
      <c r="I34" s="174"/>
      <c r="J34" s="174"/>
      <c r="K34" s="174"/>
      <c r="L34" s="174"/>
      <c r="M34" s="174"/>
      <c r="N34" s="174"/>
      <c r="O34" s="174"/>
      <c r="P34" s="174"/>
      <c r="Q34" s="175"/>
    </row>
    <row r="35" spans="2:17" s="12" customFormat="1" ht="14.4" customHeight="1" x14ac:dyDescent="0.25">
      <c r="B35" s="237"/>
      <c r="C35" s="181" t="s">
        <v>218</v>
      </c>
      <c r="D35" s="182"/>
      <c r="E35" s="182"/>
      <c r="F35" s="182"/>
      <c r="G35" s="182"/>
      <c r="H35" s="182"/>
      <c r="I35" s="182"/>
      <c r="J35" s="182"/>
      <c r="K35" s="182"/>
      <c r="L35" s="182"/>
      <c r="M35" s="182"/>
      <c r="N35" s="182"/>
      <c r="O35" s="182"/>
      <c r="P35" s="182"/>
      <c r="Q35" s="183"/>
    </row>
    <row r="36" spans="2:17" ht="10.5" customHeight="1" x14ac:dyDescent="0.25">
      <c r="B36" s="237"/>
      <c r="C36" s="184"/>
      <c r="D36" s="185"/>
      <c r="E36" s="185"/>
      <c r="F36" s="185"/>
      <c r="G36" s="185"/>
      <c r="H36" s="185"/>
      <c r="I36" s="185"/>
      <c r="J36" s="185"/>
      <c r="K36" s="185"/>
      <c r="L36" s="185"/>
      <c r="M36" s="185"/>
      <c r="N36" s="185"/>
      <c r="O36" s="185"/>
      <c r="P36" s="185"/>
      <c r="Q36" s="186"/>
    </row>
    <row r="37" spans="2:17" s="12" customFormat="1" ht="14.4" customHeight="1" x14ac:dyDescent="0.25">
      <c r="B37" s="237"/>
      <c r="C37" s="184"/>
      <c r="D37" s="185"/>
      <c r="E37" s="185"/>
      <c r="F37" s="185"/>
      <c r="G37" s="185"/>
      <c r="H37" s="185"/>
      <c r="I37" s="185"/>
      <c r="J37" s="185"/>
      <c r="K37" s="185"/>
      <c r="L37" s="185"/>
      <c r="M37" s="185"/>
      <c r="N37" s="185"/>
      <c r="O37" s="185"/>
      <c r="P37" s="185"/>
      <c r="Q37" s="186"/>
    </row>
    <row r="38" spans="2:17" ht="10.5" customHeight="1" x14ac:dyDescent="0.25">
      <c r="B38" s="237"/>
      <c r="C38" s="184"/>
      <c r="D38" s="185"/>
      <c r="E38" s="185"/>
      <c r="F38" s="185"/>
      <c r="G38" s="185"/>
      <c r="H38" s="185"/>
      <c r="I38" s="185"/>
      <c r="J38" s="185"/>
      <c r="K38" s="185"/>
      <c r="L38" s="185"/>
      <c r="M38" s="185"/>
      <c r="N38" s="185"/>
      <c r="O38" s="185"/>
      <c r="P38" s="185"/>
      <c r="Q38" s="186"/>
    </row>
    <row r="39" spans="2:17" s="12" customFormat="1" ht="14.4" customHeight="1" x14ac:dyDescent="0.25">
      <c r="B39" s="237"/>
      <c r="C39" s="184"/>
      <c r="D39" s="185"/>
      <c r="E39" s="185"/>
      <c r="F39" s="185"/>
      <c r="G39" s="185"/>
      <c r="H39" s="185"/>
      <c r="I39" s="185"/>
      <c r="J39" s="185"/>
      <c r="K39" s="185"/>
      <c r="L39" s="185"/>
      <c r="M39" s="185"/>
      <c r="N39" s="185"/>
      <c r="O39" s="185"/>
      <c r="P39" s="185"/>
      <c r="Q39" s="186"/>
    </row>
    <row r="40" spans="2:17" ht="152.25" customHeight="1" thickBot="1" x14ac:dyDescent="0.3">
      <c r="B40" s="237"/>
      <c r="C40" s="187"/>
      <c r="D40" s="188"/>
      <c r="E40" s="188"/>
      <c r="F40" s="188"/>
      <c r="G40" s="188"/>
      <c r="H40" s="188"/>
      <c r="I40" s="188"/>
      <c r="J40" s="188"/>
      <c r="K40" s="188"/>
      <c r="L40" s="188"/>
      <c r="M40" s="188"/>
      <c r="N40" s="188"/>
      <c r="O40" s="188"/>
      <c r="P40" s="188"/>
      <c r="Q40" s="189"/>
    </row>
    <row r="41" spans="2:17" ht="10.5" customHeight="1" x14ac:dyDescent="0.25">
      <c r="B41" s="237"/>
      <c r="C41" s="60"/>
      <c r="D41" s="61"/>
      <c r="E41" s="61"/>
      <c r="F41" s="61"/>
      <c r="G41" s="61"/>
      <c r="H41" s="61"/>
      <c r="I41" s="61"/>
      <c r="J41" s="61"/>
      <c r="K41" s="61"/>
      <c r="L41" s="61"/>
      <c r="M41" s="61"/>
      <c r="N41" s="61"/>
      <c r="O41" s="61"/>
      <c r="P41" s="61"/>
      <c r="Q41" s="62"/>
    </row>
    <row r="42" spans="2:17" ht="14.4" x14ac:dyDescent="0.3">
      <c r="B42" s="237"/>
      <c r="C42" s="32"/>
      <c r="D42" s="14"/>
      <c r="E42" s="14"/>
      <c r="F42" s="14"/>
      <c r="G42" s="14"/>
      <c r="H42" s="255" t="s">
        <v>93</v>
      </c>
      <c r="I42" s="255"/>
      <c r="J42" s="255"/>
      <c r="K42" s="255"/>
      <c r="L42" s="14"/>
      <c r="M42" s="14"/>
      <c r="N42" s="14"/>
      <c r="O42" s="14"/>
      <c r="P42" s="14"/>
      <c r="Q42" s="33"/>
    </row>
    <row r="43" spans="2:17" ht="10.5" customHeight="1" thickBot="1" x14ac:dyDescent="0.3">
      <c r="B43" s="237"/>
      <c r="C43" s="157"/>
      <c r="D43" s="158"/>
      <c r="E43" s="158"/>
      <c r="F43" s="158"/>
      <c r="G43" s="158"/>
      <c r="H43" s="158"/>
      <c r="I43" s="158"/>
      <c r="J43" s="158"/>
      <c r="K43" s="158"/>
      <c r="L43" s="158"/>
      <c r="M43" s="158"/>
      <c r="N43" s="158"/>
      <c r="O43" s="158"/>
      <c r="P43" s="158"/>
      <c r="Q43" s="159"/>
    </row>
    <row r="44" spans="2:17" ht="10.5" customHeight="1" x14ac:dyDescent="0.25">
      <c r="B44" s="237"/>
      <c r="C44" s="254" t="s">
        <v>219</v>
      </c>
      <c r="D44" s="182"/>
      <c r="E44" s="182"/>
      <c r="F44" s="182"/>
      <c r="G44" s="182"/>
      <c r="H44" s="182"/>
      <c r="I44" s="182"/>
      <c r="J44" s="182"/>
      <c r="K44" s="182"/>
      <c r="L44" s="182"/>
      <c r="M44" s="182"/>
      <c r="N44" s="182"/>
      <c r="O44" s="182"/>
      <c r="P44" s="182"/>
      <c r="Q44" s="183"/>
    </row>
    <row r="45" spans="2:17" ht="10.5" customHeight="1" x14ac:dyDescent="0.25">
      <c r="B45" s="237"/>
      <c r="C45" s="184"/>
      <c r="D45" s="185"/>
      <c r="E45" s="185"/>
      <c r="F45" s="185"/>
      <c r="G45" s="185"/>
      <c r="H45" s="185"/>
      <c r="I45" s="185"/>
      <c r="J45" s="185"/>
      <c r="K45" s="185"/>
      <c r="L45" s="185"/>
      <c r="M45" s="185"/>
      <c r="N45" s="185"/>
      <c r="O45" s="185"/>
      <c r="P45" s="185"/>
      <c r="Q45" s="186"/>
    </row>
    <row r="46" spans="2:17" ht="10.5" customHeight="1" x14ac:dyDescent="0.25">
      <c r="B46" s="237"/>
      <c r="C46" s="184"/>
      <c r="D46" s="185"/>
      <c r="E46" s="185"/>
      <c r="F46" s="185"/>
      <c r="G46" s="185"/>
      <c r="H46" s="185"/>
      <c r="I46" s="185"/>
      <c r="J46" s="185"/>
      <c r="K46" s="185"/>
      <c r="L46" s="185"/>
      <c r="M46" s="185"/>
      <c r="N46" s="185"/>
      <c r="O46" s="185"/>
      <c r="P46" s="185"/>
      <c r="Q46" s="186"/>
    </row>
    <row r="47" spans="2:17" s="12" customFormat="1" x14ac:dyDescent="0.25">
      <c r="B47" s="237"/>
      <c r="C47" s="184"/>
      <c r="D47" s="185"/>
      <c r="E47" s="185"/>
      <c r="F47" s="185"/>
      <c r="G47" s="185"/>
      <c r="H47" s="185"/>
      <c r="I47" s="185"/>
      <c r="J47" s="185"/>
      <c r="K47" s="185"/>
      <c r="L47" s="185"/>
      <c r="M47" s="185"/>
      <c r="N47" s="185"/>
      <c r="O47" s="185"/>
      <c r="P47" s="185"/>
      <c r="Q47" s="186"/>
    </row>
    <row r="48" spans="2:17" ht="10.5" customHeight="1" x14ac:dyDescent="0.25">
      <c r="B48" s="237"/>
      <c r="C48" s="184"/>
      <c r="D48" s="185"/>
      <c r="E48" s="185"/>
      <c r="F48" s="185"/>
      <c r="G48" s="185"/>
      <c r="H48" s="185"/>
      <c r="I48" s="185"/>
      <c r="J48" s="185"/>
      <c r="K48" s="185"/>
      <c r="L48" s="185"/>
      <c r="M48" s="185"/>
      <c r="N48" s="185"/>
      <c r="O48" s="185"/>
      <c r="P48" s="185"/>
      <c r="Q48" s="186"/>
    </row>
    <row r="49" spans="2:17" s="12" customFormat="1" ht="120.6" customHeight="1" thickBot="1" x14ac:dyDescent="0.3">
      <c r="B49" s="237"/>
      <c r="C49" s="187"/>
      <c r="D49" s="188"/>
      <c r="E49" s="188"/>
      <c r="F49" s="188"/>
      <c r="G49" s="188"/>
      <c r="H49" s="188"/>
      <c r="I49" s="188"/>
      <c r="J49" s="188"/>
      <c r="K49" s="188"/>
      <c r="L49" s="188"/>
      <c r="M49" s="188"/>
      <c r="N49" s="188"/>
      <c r="O49" s="188"/>
      <c r="P49" s="188"/>
      <c r="Q49" s="189"/>
    </row>
    <row r="50" spans="2:17" s="12" customFormat="1" x14ac:dyDescent="0.25">
      <c r="C50" s="18"/>
      <c r="Q50" s="19"/>
    </row>
    <row r="51" spans="2:17" s="12" customFormat="1" ht="14.4" thickBot="1" x14ac:dyDescent="0.3">
      <c r="B51" s="68"/>
      <c r="C51" s="60"/>
      <c r="D51" s="61"/>
      <c r="E51" s="61"/>
      <c r="F51" s="61"/>
      <c r="G51" s="61"/>
      <c r="H51" s="61"/>
      <c r="I51" s="61"/>
      <c r="J51" s="61"/>
      <c r="K51" s="61"/>
      <c r="L51" s="61"/>
      <c r="M51" s="61"/>
      <c r="N51" s="61"/>
      <c r="O51" s="61"/>
      <c r="P51" s="61"/>
      <c r="Q51" s="62"/>
    </row>
    <row r="52" spans="2:17" s="12" customFormat="1" ht="32.25" customHeight="1" thickBot="1" x14ac:dyDescent="0.3">
      <c r="C52" s="232" t="s">
        <v>94</v>
      </c>
      <c r="D52" s="233"/>
      <c r="E52" s="234" t="s">
        <v>95</v>
      </c>
      <c r="F52" s="235"/>
      <c r="G52" s="235"/>
      <c r="H52" s="235"/>
      <c r="I52" s="235"/>
      <c r="J52" s="236"/>
      <c r="K52" s="228" t="s">
        <v>96</v>
      </c>
      <c r="L52" s="228"/>
      <c r="M52" s="228"/>
      <c r="N52" s="229" t="s">
        <v>97</v>
      </c>
      <c r="O52" s="230"/>
      <c r="P52" s="230"/>
      <c r="Q52" s="231"/>
    </row>
    <row r="53" spans="2:17" s="12" customFormat="1" x14ac:dyDescent="0.25"/>
    <row r="54" spans="2:17" s="12" customFormat="1" x14ac:dyDescent="0.25"/>
    <row r="55" spans="2:17" s="12" customFormat="1" x14ac:dyDescent="0.25"/>
    <row r="56" spans="2:17" s="12" customFormat="1" x14ac:dyDescent="0.25"/>
    <row r="57" spans="2:17" s="12" customFormat="1" hidden="1" x14ac:dyDescent="0.25"/>
    <row r="58" spans="2:17" s="12" customFormat="1" hidden="1" x14ac:dyDescent="0.25"/>
    <row r="59" spans="2:17" s="12" customFormat="1" hidden="1" x14ac:dyDescent="0.25">
      <c r="C59" s="1" t="s">
        <v>98</v>
      </c>
      <c r="D59" s="1" t="s">
        <v>99</v>
      </c>
    </row>
    <row r="60" spans="2:17" hidden="1" x14ac:dyDescent="0.25">
      <c r="C60" s="11" t="s">
        <v>100</v>
      </c>
      <c r="D60" s="9" t="s">
        <v>101</v>
      </c>
    </row>
    <row r="61" spans="2:17" hidden="1" x14ac:dyDescent="0.25">
      <c r="C61" s="11" t="s">
        <v>102</v>
      </c>
      <c r="D61" s="9" t="s">
        <v>103</v>
      </c>
    </row>
    <row r="62" spans="2:17" hidden="1" x14ac:dyDescent="0.25">
      <c r="C62" s="11" t="s">
        <v>104</v>
      </c>
      <c r="D62" s="9" t="s">
        <v>105</v>
      </c>
    </row>
    <row r="63" spans="2:17" hidden="1" x14ac:dyDescent="0.25">
      <c r="C63" s="11" t="s">
        <v>106</v>
      </c>
      <c r="D63" s="9" t="s">
        <v>107</v>
      </c>
    </row>
    <row r="64" spans="2:17" hidden="1" x14ac:dyDescent="0.25">
      <c r="C64" s="11" t="s">
        <v>108</v>
      </c>
      <c r="D64" s="9" t="s">
        <v>109</v>
      </c>
    </row>
    <row r="65" spans="3:4" hidden="1" x14ac:dyDescent="0.25">
      <c r="C65" s="11" t="s">
        <v>110</v>
      </c>
      <c r="D65" s="9" t="s">
        <v>111</v>
      </c>
    </row>
    <row r="66" spans="3:4" hidden="1" x14ac:dyDescent="0.25">
      <c r="C66" s="11" t="s">
        <v>112</v>
      </c>
      <c r="D66" s="9" t="s">
        <v>113</v>
      </c>
    </row>
    <row r="67" spans="3:4" hidden="1" x14ac:dyDescent="0.25">
      <c r="C67" s="11" t="s">
        <v>114</v>
      </c>
      <c r="D67" s="9" t="s">
        <v>115</v>
      </c>
    </row>
    <row r="68" spans="3:4" hidden="1" x14ac:dyDescent="0.25">
      <c r="C68" s="11" t="s">
        <v>116</v>
      </c>
    </row>
    <row r="69" spans="3:4" hidden="1" x14ac:dyDescent="0.25">
      <c r="C69" s="11" t="s">
        <v>117</v>
      </c>
    </row>
    <row r="70" spans="3:4" hidden="1" x14ac:dyDescent="0.25">
      <c r="C70" s="11" t="s">
        <v>118</v>
      </c>
    </row>
    <row r="71" spans="3:4" hidden="1" x14ac:dyDescent="0.25">
      <c r="C71" s="11" t="s">
        <v>119</v>
      </c>
    </row>
    <row r="72" spans="3:4" hidden="1" x14ac:dyDescent="0.25">
      <c r="C72" s="11" t="s">
        <v>120</v>
      </c>
    </row>
    <row r="73" spans="3:4" hidden="1" x14ac:dyDescent="0.25">
      <c r="C73" s="11" t="s">
        <v>121</v>
      </c>
    </row>
    <row r="74" spans="3:4" hidden="1" x14ac:dyDescent="0.25">
      <c r="C74" s="9" t="s">
        <v>122</v>
      </c>
    </row>
    <row r="75" spans="3:4" hidden="1" x14ac:dyDescent="0.25">
      <c r="C75" s="9" t="s">
        <v>123</v>
      </c>
    </row>
    <row r="76" spans="3:4" hidden="1" x14ac:dyDescent="0.25">
      <c r="C76" s="9" t="s">
        <v>124</v>
      </c>
    </row>
    <row r="77" spans="3:4" hidden="1" x14ac:dyDescent="0.25"/>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M24 O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4140625" defaultRowHeight="14.4" x14ac:dyDescent="0.3"/>
  <cols>
    <col min="2" max="2" width="62.5546875" customWidth="1"/>
  </cols>
  <sheetData>
    <row r="2" spans="2:2" x14ac:dyDescent="0.3">
      <c r="B2" s="3" t="s">
        <v>30</v>
      </c>
    </row>
    <row r="3" spans="2:2" x14ac:dyDescent="0.3">
      <c r="B3" s="3" t="s">
        <v>125</v>
      </c>
    </row>
    <row r="4" spans="2:2" x14ac:dyDescent="0.3">
      <c r="B4" t="s">
        <v>126</v>
      </c>
    </row>
    <row r="5" spans="2:2" x14ac:dyDescent="0.3">
      <c r="B5" t="s">
        <v>127</v>
      </c>
    </row>
    <row r="6" spans="2:2" x14ac:dyDescent="0.3">
      <c r="B6" t="s">
        <v>128</v>
      </c>
    </row>
    <row r="7" spans="2:2" x14ac:dyDescent="0.3">
      <c r="B7" t="s">
        <v>129</v>
      </c>
    </row>
    <row r="8" spans="2:2" x14ac:dyDescent="0.3">
      <c r="B8" t="s">
        <v>130</v>
      </c>
    </row>
    <row r="9" spans="2:2" x14ac:dyDescent="0.3">
      <c r="B9" t="s">
        <v>131</v>
      </c>
    </row>
    <row r="10" spans="2:2" x14ac:dyDescent="0.3">
      <c r="B10" t="s">
        <v>132</v>
      </c>
    </row>
    <row r="11" spans="2:2" x14ac:dyDescent="0.3">
      <c r="B11" t="s">
        <v>133</v>
      </c>
    </row>
    <row r="12" spans="2:2" x14ac:dyDescent="0.3">
      <c r="B12" t="s">
        <v>134</v>
      </c>
    </row>
    <row r="13" spans="2:2" x14ac:dyDescent="0.3">
      <c r="B13" t="s">
        <v>135</v>
      </c>
    </row>
    <row r="14" spans="2:2" x14ac:dyDescent="0.3">
      <c r="B14" t="s">
        <v>136</v>
      </c>
    </row>
    <row r="15" spans="2:2" x14ac:dyDescent="0.3">
      <c r="B15" t="s">
        <v>137</v>
      </c>
    </row>
    <row r="16" spans="2:2" x14ac:dyDescent="0.3">
      <c r="B16" t="s">
        <v>138</v>
      </c>
    </row>
    <row r="17" spans="2:2" x14ac:dyDescent="0.3">
      <c r="B17" t="s">
        <v>139</v>
      </c>
    </row>
    <row r="18" spans="2:2" x14ac:dyDescent="0.3">
      <c r="B18" t="s">
        <v>31</v>
      </c>
    </row>
    <row r="19" spans="2:2" x14ac:dyDescent="0.3">
      <c r="B19" t="s">
        <v>140</v>
      </c>
    </row>
    <row r="20" spans="2:2" x14ac:dyDescent="0.3">
      <c r="B20" t="s">
        <v>141</v>
      </c>
    </row>
    <row r="21" spans="2:2" x14ac:dyDescent="0.3">
      <c r="B21" t="s">
        <v>142</v>
      </c>
    </row>
    <row r="23" spans="2:2" x14ac:dyDescent="0.3">
      <c r="B23" s="3" t="s">
        <v>143</v>
      </c>
    </row>
    <row r="24" spans="2:2" x14ac:dyDescent="0.3">
      <c r="B24" s="3" t="s">
        <v>125</v>
      </c>
    </row>
    <row r="25" spans="2:2" x14ac:dyDescent="0.3">
      <c r="B25" t="s">
        <v>39</v>
      </c>
    </row>
    <row r="26" spans="2:2" x14ac:dyDescent="0.3">
      <c r="B26" t="s">
        <v>144</v>
      </c>
    </row>
    <row r="27" spans="2:2" x14ac:dyDescent="0.3">
      <c r="B27" t="s">
        <v>145</v>
      </c>
    </row>
    <row r="28" spans="2:2" x14ac:dyDescent="0.3">
      <c r="B28" t="s">
        <v>146</v>
      </c>
    </row>
    <row r="29" spans="2:2" x14ac:dyDescent="0.3">
      <c r="B29" t="s">
        <v>147</v>
      </c>
    </row>
    <row r="30" spans="2:2" x14ac:dyDescent="0.3">
      <c r="B30" t="s">
        <v>148</v>
      </c>
    </row>
    <row r="32" spans="2:2" x14ac:dyDescent="0.3">
      <c r="B32" s="3" t="s">
        <v>149</v>
      </c>
    </row>
    <row r="33" spans="2:2" x14ac:dyDescent="0.3">
      <c r="B33" s="3" t="s">
        <v>125</v>
      </c>
    </row>
    <row r="34" spans="2:2" x14ac:dyDescent="0.3">
      <c r="B34" t="s">
        <v>150</v>
      </c>
    </row>
    <row r="35" spans="2:2" x14ac:dyDescent="0.3">
      <c r="B35" t="s">
        <v>151</v>
      </c>
    </row>
    <row r="36" spans="2:2" x14ac:dyDescent="0.3">
      <c r="B36" t="s">
        <v>41</v>
      </c>
    </row>
    <row r="37" spans="2:2" x14ac:dyDescent="0.3">
      <c r="B37" t="s">
        <v>152</v>
      </c>
    </row>
    <row r="38" spans="2:2" x14ac:dyDescent="0.3">
      <c r="B38" t="s">
        <v>153</v>
      </c>
    </row>
    <row r="41" spans="2:2" x14ac:dyDescent="0.3">
      <c r="B41" s="3" t="s">
        <v>54</v>
      </c>
    </row>
    <row r="42" spans="2:2" x14ac:dyDescent="0.3">
      <c r="B42" s="3" t="s">
        <v>125</v>
      </c>
    </row>
    <row r="43" spans="2:2" x14ac:dyDescent="0.3">
      <c r="B43" s="17" t="s">
        <v>55</v>
      </c>
    </row>
    <row r="44" spans="2:2" x14ac:dyDescent="0.3">
      <c r="B44" s="17" t="s">
        <v>154</v>
      </c>
    </row>
    <row r="45" spans="2:2" x14ac:dyDescent="0.3">
      <c r="B45" s="17" t="s">
        <v>155</v>
      </c>
    </row>
    <row r="47" spans="2:2" x14ac:dyDescent="0.3">
      <c r="B47" s="3" t="s">
        <v>56</v>
      </c>
    </row>
    <row r="48" spans="2:2" x14ac:dyDescent="0.3">
      <c r="B48" s="3" t="s">
        <v>125</v>
      </c>
    </row>
    <row r="49" spans="2:2" x14ac:dyDescent="0.3">
      <c r="B49" t="s">
        <v>57</v>
      </c>
    </row>
    <row r="50" spans="2:2" x14ac:dyDescent="0.3">
      <c r="B50" t="s">
        <v>156</v>
      </c>
    </row>
    <row r="52" spans="2:2" x14ac:dyDescent="0.3">
      <c r="B52" s="3" t="s">
        <v>157</v>
      </c>
    </row>
    <row r="53" spans="2:2" x14ac:dyDescent="0.3">
      <c r="B53" s="3" t="s">
        <v>125</v>
      </c>
    </row>
    <row r="54" spans="2:2" x14ac:dyDescent="0.3">
      <c r="B54" t="s">
        <v>59</v>
      </c>
    </row>
    <row r="55" spans="2:2" x14ac:dyDescent="0.3">
      <c r="B55" t="s">
        <v>158</v>
      </c>
    </row>
    <row r="56" spans="2:2" x14ac:dyDescent="0.3">
      <c r="B56" t="s">
        <v>159</v>
      </c>
    </row>
    <row r="57" spans="2:2" x14ac:dyDescent="0.3">
      <c r="B57" t="s">
        <v>160</v>
      </c>
    </row>
    <row r="58" spans="2:2" x14ac:dyDescent="0.3">
      <c r="B58" t="s">
        <v>161</v>
      </c>
    </row>
    <row r="60" spans="2:2" x14ac:dyDescent="0.3">
      <c r="B60" s="3" t="s">
        <v>162</v>
      </c>
    </row>
    <row r="61" spans="2:2" x14ac:dyDescent="0.3">
      <c r="B61" s="3" t="s">
        <v>163</v>
      </c>
    </row>
    <row r="62" spans="2:2" x14ac:dyDescent="0.3">
      <c r="B62" t="s">
        <v>164</v>
      </c>
    </row>
    <row r="63" spans="2:2" x14ac:dyDescent="0.3">
      <c r="B63" t="s">
        <v>33</v>
      </c>
    </row>
    <row r="68" spans="2:2" x14ac:dyDescent="0.3">
      <c r="B68" s="3" t="s">
        <v>89</v>
      </c>
    </row>
    <row r="69" spans="2:2" x14ac:dyDescent="0.3">
      <c r="B69" s="3" t="s">
        <v>163</v>
      </c>
    </row>
    <row r="70" spans="2:2" x14ac:dyDescent="0.3">
      <c r="B70" t="s">
        <v>90</v>
      </c>
    </row>
    <row r="71" spans="2:2" x14ac:dyDescent="0.3">
      <c r="B71" t="s">
        <v>165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B9" zoomScale="89" zoomScaleNormal="100" zoomScaleSheetLayoutView="90" zoomScalePageLayoutView="89" workbookViewId="0">
      <selection activeCell="M30" sqref="M30"/>
    </sheetView>
  </sheetViews>
  <sheetFormatPr baseColWidth="10" defaultColWidth="11.44140625" defaultRowHeight="13.8" x14ac:dyDescent="0.25"/>
  <cols>
    <col min="1" max="1" width="2" style="9" customWidth="1"/>
    <col min="2" max="2" width="23.109375" style="9" customWidth="1"/>
    <col min="3" max="3" width="13.109375" style="9" customWidth="1"/>
    <col min="4" max="4" width="19.33203125" style="9" customWidth="1"/>
    <col min="5" max="5" width="12.88671875" style="9" customWidth="1"/>
    <col min="6" max="6" width="17" style="9" customWidth="1"/>
    <col min="7" max="7" width="13.6640625" style="9" customWidth="1"/>
    <col min="8" max="8" width="12.44140625" style="9" customWidth="1"/>
    <col min="9" max="9" width="11.44140625" style="9" customWidth="1"/>
    <col min="10" max="10" width="18.44140625" style="9" customWidth="1"/>
    <col min="11" max="11" width="13.6640625" style="9" customWidth="1"/>
    <col min="12" max="12" width="11.33203125" style="9" customWidth="1"/>
    <col min="13" max="13" width="15.109375" style="9" customWidth="1"/>
    <col min="14" max="15" width="12.33203125" style="9" customWidth="1"/>
    <col min="16" max="16" width="22.109375" style="9" customWidth="1"/>
    <col min="17" max="17" width="2.33203125" style="9" customWidth="1"/>
    <col min="18" max="23" width="0" style="9" hidden="1" customWidth="1"/>
    <col min="24" max="24" width="11.44140625" style="9"/>
    <col min="25" max="25" width="21" style="9" customWidth="1"/>
    <col min="26" max="26" width="11.44140625" style="9"/>
    <col min="27" max="27" width="44.33203125" style="9" customWidth="1"/>
    <col min="28" max="28" width="56.109375" style="9" customWidth="1"/>
    <col min="29" max="16384" width="11.44140625" style="9"/>
  </cols>
  <sheetData>
    <row r="1" spans="1:18" ht="9.75" customHeight="1" x14ac:dyDescent="0.25">
      <c r="A1" s="272"/>
      <c r="B1" s="106"/>
      <c r="C1" s="106"/>
      <c r="D1" s="106"/>
      <c r="E1" s="106"/>
      <c r="F1" s="106"/>
      <c r="G1" s="106"/>
      <c r="H1" s="106"/>
      <c r="I1" s="106"/>
      <c r="J1" s="106"/>
      <c r="K1" s="106"/>
      <c r="L1" s="106"/>
      <c r="M1" s="106"/>
      <c r="N1" s="106"/>
      <c r="O1" s="106"/>
      <c r="P1" s="106"/>
      <c r="Q1" s="261"/>
      <c r="R1" s="68"/>
    </row>
    <row r="2" spans="1:18" s="96" customFormat="1" ht="29.25" customHeight="1" x14ac:dyDescent="0.25">
      <c r="A2" s="272"/>
      <c r="B2" s="105" t="s">
        <v>166</v>
      </c>
      <c r="C2" s="263" t="s">
        <v>124</v>
      </c>
      <c r="D2" s="263"/>
      <c r="E2" s="263"/>
      <c r="F2" s="263"/>
      <c r="G2" s="263"/>
      <c r="H2" s="263"/>
      <c r="I2" s="269" t="s">
        <v>167</v>
      </c>
      <c r="J2" s="269"/>
      <c r="K2" s="269"/>
      <c r="L2" s="263" t="s">
        <v>168</v>
      </c>
      <c r="M2" s="263"/>
      <c r="N2" s="263"/>
      <c r="O2" s="263"/>
      <c r="P2" s="263"/>
      <c r="Q2" s="261"/>
    </row>
    <row r="3" spans="1:18" s="96" customFormat="1" ht="9" customHeight="1" x14ac:dyDescent="0.25">
      <c r="A3" s="272"/>
      <c r="B3" s="101"/>
      <c r="C3" s="87"/>
      <c r="D3" s="87"/>
      <c r="E3" s="87"/>
      <c r="F3" s="87"/>
      <c r="G3" s="87"/>
      <c r="H3" s="87"/>
      <c r="I3" s="78"/>
      <c r="J3" s="78"/>
      <c r="K3" s="78"/>
      <c r="L3" s="87"/>
      <c r="M3" s="87"/>
      <c r="N3" s="87"/>
      <c r="O3" s="87"/>
      <c r="P3" s="87"/>
      <c r="Q3" s="261"/>
    </row>
    <row r="4" spans="1:18" s="96" customFormat="1" ht="31.5" customHeight="1" x14ac:dyDescent="0.25">
      <c r="A4" s="272"/>
      <c r="B4" s="104" t="s">
        <v>169</v>
      </c>
      <c r="C4" s="270" t="s">
        <v>101</v>
      </c>
      <c r="D4" s="270"/>
      <c r="E4" s="270"/>
      <c r="F4" s="270"/>
      <c r="G4" s="270"/>
      <c r="H4" s="270"/>
      <c r="I4" s="284" t="s">
        <v>170</v>
      </c>
      <c r="J4" s="284"/>
      <c r="K4" s="284"/>
      <c r="L4" s="270" t="s">
        <v>171</v>
      </c>
      <c r="M4" s="270"/>
      <c r="N4" s="270"/>
      <c r="O4" s="270"/>
      <c r="P4" s="270"/>
      <c r="Q4" s="261"/>
    </row>
    <row r="5" spans="1:18" s="96" customFormat="1" ht="15.75" customHeight="1" x14ac:dyDescent="0.25">
      <c r="A5" s="272"/>
      <c r="B5" s="101"/>
      <c r="C5" s="87"/>
      <c r="D5" s="87"/>
      <c r="E5" s="87"/>
      <c r="F5" s="87"/>
      <c r="G5" s="87"/>
      <c r="H5" s="87"/>
      <c r="I5" s="78"/>
      <c r="J5" s="78"/>
      <c r="K5" s="78"/>
      <c r="L5" s="87"/>
      <c r="M5" s="87"/>
      <c r="N5" s="87"/>
      <c r="O5" s="87"/>
      <c r="P5" s="103"/>
      <c r="Q5" s="261"/>
    </row>
    <row r="6" spans="1:18" s="96" customFormat="1" ht="39" customHeight="1" x14ac:dyDescent="0.25">
      <c r="A6" s="272"/>
      <c r="B6" s="77" t="s">
        <v>172</v>
      </c>
      <c r="C6" s="285" t="s">
        <v>35</v>
      </c>
      <c r="D6" s="285"/>
      <c r="E6" s="285"/>
      <c r="F6" s="285"/>
      <c r="G6" s="285"/>
      <c r="H6" s="285"/>
      <c r="I6" s="264" t="s">
        <v>173</v>
      </c>
      <c r="J6" s="264"/>
      <c r="K6" s="264"/>
      <c r="L6" s="192" t="s">
        <v>174</v>
      </c>
      <c r="M6" s="192"/>
      <c r="N6" s="192"/>
      <c r="O6" s="192"/>
      <c r="P6" s="192"/>
      <c r="Q6" s="261"/>
    </row>
    <row r="7" spans="1:18" s="96" customFormat="1" ht="13.5" customHeight="1" x14ac:dyDescent="0.25">
      <c r="A7" s="272"/>
      <c r="B7" s="101"/>
      <c r="C7" s="87"/>
      <c r="D7" s="87"/>
      <c r="E7" s="87"/>
      <c r="F7" s="87"/>
      <c r="G7" s="87"/>
      <c r="H7" s="87"/>
      <c r="I7" s="78"/>
      <c r="J7" s="78"/>
      <c r="K7" s="78"/>
      <c r="L7" s="87"/>
      <c r="M7" s="87"/>
      <c r="N7" s="87"/>
      <c r="O7" s="87"/>
      <c r="P7" s="87"/>
      <c r="Q7" s="261"/>
    </row>
    <row r="8" spans="1:18" s="96" customFormat="1" ht="39" customHeight="1" x14ac:dyDescent="0.25">
      <c r="A8" s="272"/>
      <c r="B8" s="85" t="s">
        <v>175</v>
      </c>
      <c r="C8" s="268" t="s">
        <v>176</v>
      </c>
      <c r="D8" s="268"/>
      <c r="E8" s="268" t="s">
        <v>177</v>
      </c>
      <c r="F8" s="268"/>
      <c r="G8" s="268"/>
      <c r="H8" s="268" t="s">
        <v>178</v>
      </c>
      <c r="I8" s="268"/>
      <c r="J8" s="268"/>
      <c r="K8" s="268"/>
      <c r="L8" s="268"/>
      <c r="M8" s="268" t="s">
        <v>179</v>
      </c>
      <c r="N8" s="268"/>
      <c r="O8" s="268"/>
      <c r="P8" s="268"/>
      <c r="Q8" s="261"/>
    </row>
    <row r="9" spans="1:18" s="96" customFormat="1" ht="42" customHeight="1" x14ac:dyDescent="0.25">
      <c r="A9" s="272"/>
      <c r="B9" s="192" t="s">
        <v>47</v>
      </c>
      <c r="C9" s="192" t="s">
        <v>48</v>
      </c>
      <c r="D9" s="192"/>
      <c r="E9" s="192" t="s">
        <v>49</v>
      </c>
      <c r="F9" s="192"/>
      <c r="G9" s="192"/>
      <c r="H9" s="192" t="s">
        <v>50</v>
      </c>
      <c r="I9" s="192"/>
      <c r="J9" s="192"/>
      <c r="K9" s="192"/>
      <c r="L9" s="192"/>
      <c r="M9" s="281" t="s">
        <v>51</v>
      </c>
      <c r="N9" s="282"/>
      <c r="O9" s="282"/>
      <c r="P9" s="283"/>
      <c r="Q9" s="261"/>
    </row>
    <row r="10" spans="1:18" s="96" customFormat="1" ht="84.75" customHeight="1" x14ac:dyDescent="0.25">
      <c r="A10" s="272"/>
      <c r="B10" s="192"/>
      <c r="C10" s="192"/>
      <c r="D10" s="192"/>
      <c r="E10" s="192" t="s">
        <v>52</v>
      </c>
      <c r="F10" s="192"/>
      <c r="G10" s="192"/>
      <c r="H10" s="192" t="s">
        <v>180</v>
      </c>
      <c r="I10" s="192"/>
      <c r="J10" s="192"/>
      <c r="K10" s="192"/>
      <c r="L10" s="192"/>
      <c r="M10" s="281" t="s">
        <v>51</v>
      </c>
      <c r="N10" s="282"/>
      <c r="O10" s="282"/>
      <c r="P10" s="283"/>
      <c r="Q10" s="261"/>
    </row>
    <row r="11" spans="1:18" s="96" customFormat="1" ht="14.25" customHeight="1" x14ac:dyDescent="0.25">
      <c r="A11" s="272"/>
      <c r="B11" s="101"/>
      <c r="C11" s="87"/>
      <c r="D11" s="87"/>
      <c r="E11" s="87"/>
      <c r="F11" s="87"/>
      <c r="G11" s="87"/>
      <c r="H11" s="87"/>
      <c r="I11" s="78"/>
      <c r="J11" s="78"/>
      <c r="K11" s="78"/>
      <c r="L11" s="87"/>
      <c r="M11" s="87"/>
      <c r="N11" s="87"/>
      <c r="O11" s="87"/>
      <c r="P11" s="87"/>
      <c r="Q11" s="261"/>
    </row>
    <row r="12" spans="1:18" s="96" customFormat="1" ht="29.25" customHeight="1" x14ac:dyDescent="0.25">
      <c r="A12" s="272"/>
      <c r="B12" s="100" t="s">
        <v>181</v>
      </c>
      <c r="C12" s="99" t="s">
        <v>182</v>
      </c>
      <c r="D12" s="98"/>
      <c r="E12" s="102"/>
      <c r="F12" s="98"/>
      <c r="G12" s="99" t="s">
        <v>183</v>
      </c>
      <c r="H12" s="102"/>
      <c r="I12" s="98"/>
      <c r="J12" s="98"/>
      <c r="K12" s="99" t="s">
        <v>184</v>
      </c>
      <c r="L12" s="98"/>
      <c r="M12" s="98"/>
      <c r="N12" s="98"/>
      <c r="O12" s="98"/>
      <c r="P12" s="97"/>
      <c r="Q12" s="261"/>
    </row>
    <row r="13" spans="1:18" s="96" customFormat="1" ht="14.25" customHeight="1" x14ac:dyDescent="0.25">
      <c r="A13" s="272"/>
      <c r="B13" s="101"/>
      <c r="C13" s="87"/>
      <c r="D13" s="87"/>
      <c r="E13" s="87"/>
      <c r="F13" s="87"/>
      <c r="G13" s="87"/>
      <c r="H13" s="87"/>
      <c r="I13" s="87"/>
      <c r="J13" s="87"/>
      <c r="K13" s="87"/>
      <c r="L13" s="87"/>
      <c r="M13" s="87"/>
      <c r="N13" s="87"/>
      <c r="O13" s="87"/>
      <c r="P13" s="87"/>
      <c r="Q13" s="261"/>
    </row>
    <row r="14" spans="1:18" s="96" customFormat="1" ht="29.25" customHeight="1" x14ac:dyDescent="0.25">
      <c r="A14" s="272"/>
      <c r="B14" s="100" t="s">
        <v>185</v>
      </c>
      <c r="C14" s="99" t="s">
        <v>186</v>
      </c>
      <c r="D14" s="98"/>
      <c r="E14" s="99" t="s">
        <v>187</v>
      </c>
      <c r="F14" s="98"/>
      <c r="G14" s="98"/>
      <c r="H14" s="99" t="s">
        <v>188</v>
      </c>
      <c r="I14" s="98"/>
      <c r="J14" s="98"/>
      <c r="K14" s="99" t="s">
        <v>189</v>
      </c>
      <c r="L14" s="98"/>
      <c r="M14" s="98"/>
      <c r="N14" s="99" t="s">
        <v>190</v>
      </c>
      <c r="O14" s="98"/>
      <c r="P14" s="97"/>
      <c r="Q14" s="261"/>
    </row>
    <row r="15" spans="1:18" ht="10.5" customHeight="1" x14ac:dyDescent="0.25">
      <c r="A15" s="272"/>
      <c r="B15" s="88"/>
      <c r="C15" s="87"/>
      <c r="D15" s="87"/>
      <c r="E15" s="87"/>
      <c r="F15" s="87"/>
      <c r="G15" s="87"/>
      <c r="H15" s="87"/>
      <c r="I15" s="87"/>
      <c r="J15" s="87"/>
      <c r="K15" s="87"/>
      <c r="L15" s="87"/>
      <c r="M15" s="87"/>
      <c r="N15" s="87"/>
      <c r="O15" s="87"/>
      <c r="P15" s="87"/>
      <c r="Q15" s="261"/>
    </row>
    <row r="16" spans="1:18" ht="24.75" customHeight="1" x14ac:dyDescent="0.25">
      <c r="A16" s="272"/>
      <c r="B16" s="280" t="s">
        <v>62</v>
      </c>
      <c r="C16" s="280"/>
      <c r="D16" s="280"/>
      <c r="E16" s="280"/>
      <c r="F16" s="280"/>
      <c r="G16" s="280"/>
      <c r="H16" s="280"/>
      <c r="I16" s="280"/>
      <c r="J16" s="280"/>
      <c r="K16" s="280"/>
      <c r="L16" s="280"/>
      <c r="M16" s="280"/>
      <c r="N16" s="280"/>
      <c r="O16" s="280"/>
      <c r="P16" s="280"/>
      <c r="Q16" s="261"/>
    </row>
    <row r="17" spans="1:27" ht="24" customHeight="1" x14ac:dyDescent="0.25">
      <c r="A17" s="272"/>
      <c r="B17" s="268" t="s">
        <v>191</v>
      </c>
      <c r="C17" s="268"/>
      <c r="D17" s="268"/>
      <c r="E17" s="268"/>
      <c r="F17" s="268"/>
      <c r="G17" s="268"/>
      <c r="H17" s="268"/>
      <c r="I17" s="268"/>
      <c r="J17" s="268"/>
      <c r="K17" s="268"/>
      <c r="L17" s="268"/>
      <c r="M17" s="268"/>
      <c r="N17" s="268"/>
      <c r="O17" s="268"/>
      <c r="P17" s="268"/>
      <c r="Q17" s="261"/>
    </row>
    <row r="18" spans="1:27" ht="27.75" customHeight="1" x14ac:dyDescent="0.25">
      <c r="A18" s="272"/>
      <c r="B18" s="275" t="s">
        <v>192</v>
      </c>
      <c r="C18" s="275"/>
      <c r="D18" s="275" t="s">
        <v>193</v>
      </c>
      <c r="E18" s="275"/>
      <c r="F18" s="266" t="s">
        <v>194</v>
      </c>
      <c r="G18" s="266"/>
      <c r="H18" s="95"/>
      <c r="I18" s="2" t="s">
        <v>195</v>
      </c>
      <c r="J18" s="279">
        <v>0.7</v>
      </c>
      <c r="K18" s="265"/>
      <c r="L18" s="265"/>
      <c r="M18" s="92" t="s">
        <v>196</v>
      </c>
      <c r="N18" s="271" t="s">
        <v>197</v>
      </c>
      <c r="O18" s="271"/>
      <c r="P18" s="271"/>
      <c r="Q18" s="261"/>
    </row>
    <row r="19" spans="1:27" ht="23.25" customHeight="1" x14ac:dyDescent="0.25">
      <c r="A19" s="272"/>
      <c r="B19" s="91" t="s">
        <v>198</v>
      </c>
      <c r="C19" s="94">
        <v>0.6</v>
      </c>
      <c r="D19" s="91" t="s">
        <v>198</v>
      </c>
      <c r="E19" s="77" t="s">
        <v>199</v>
      </c>
      <c r="F19" s="266" t="s">
        <v>200</v>
      </c>
      <c r="G19" s="266"/>
      <c r="H19" s="93"/>
      <c r="I19" s="2" t="s">
        <v>201</v>
      </c>
      <c r="J19" s="279" t="s">
        <v>69</v>
      </c>
      <c r="K19" s="265"/>
      <c r="L19" s="265"/>
      <c r="M19" s="92" t="s">
        <v>202</v>
      </c>
      <c r="N19" s="271" t="s">
        <v>203</v>
      </c>
      <c r="O19" s="271"/>
      <c r="P19" s="271"/>
      <c r="Q19" s="261"/>
    </row>
    <row r="20" spans="1:27" ht="39.75" customHeight="1" x14ac:dyDescent="0.25">
      <c r="A20" s="272"/>
      <c r="B20" s="91" t="s">
        <v>204</v>
      </c>
      <c r="C20" s="108">
        <v>0.4</v>
      </c>
      <c r="D20" s="91" t="s">
        <v>204</v>
      </c>
      <c r="E20" s="77" t="s">
        <v>199</v>
      </c>
      <c r="F20" s="266" t="s">
        <v>205</v>
      </c>
      <c r="G20" s="266"/>
      <c r="H20" s="90"/>
      <c r="I20" s="89" t="s">
        <v>206</v>
      </c>
      <c r="J20" s="273">
        <v>0.39</v>
      </c>
      <c r="K20" s="271"/>
      <c r="L20" s="271"/>
      <c r="M20" s="274" t="s">
        <v>207</v>
      </c>
      <c r="N20" s="274"/>
      <c r="O20" s="274"/>
      <c r="P20" s="274"/>
      <c r="Q20" s="261"/>
    </row>
    <row r="21" spans="1:27" ht="10.5" customHeight="1" x14ac:dyDescent="0.25">
      <c r="A21" s="272"/>
      <c r="B21" s="88"/>
      <c r="C21" s="87"/>
      <c r="D21" s="87"/>
      <c r="E21" s="87"/>
      <c r="F21" s="87"/>
      <c r="G21" s="87"/>
      <c r="H21" s="87"/>
      <c r="I21" s="87"/>
      <c r="J21" s="87"/>
      <c r="K21" s="87"/>
      <c r="L21" s="87"/>
      <c r="M21" s="87"/>
      <c r="N21" s="87"/>
      <c r="O21" s="87"/>
      <c r="P21" s="87"/>
      <c r="Q21" s="261"/>
    </row>
    <row r="22" spans="1:27" ht="26.25" customHeight="1" x14ac:dyDescent="0.25">
      <c r="A22" s="272"/>
      <c r="B22" s="269" t="s">
        <v>208</v>
      </c>
      <c r="C22" s="269"/>
      <c r="D22" s="269"/>
      <c r="E22" s="269"/>
      <c r="F22" s="269"/>
      <c r="G22" s="269"/>
      <c r="H22" s="269"/>
      <c r="I22" s="269"/>
      <c r="J22" s="269"/>
      <c r="K22" s="269"/>
      <c r="L22" s="269"/>
      <c r="M22" s="269"/>
      <c r="N22" s="269"/>
      <c r="O22" s="269"/>
      <c r="P22" s="269"/>
      <c r="Q22" s="261"/>
    </row>
    <row r="23" spans="1:27" ht="20.25" customHeight="1" x14ac:dyDescent="0.25">
      <c r="A23" s="272"/>
      <c r="B23" s="268" t="s">
        <v>209</v>
      </c>
      <c r="C23" s="268"/>
      <c r="D23" s="268" t="s">
        <v>74</v>
      </c>
      <c r="E23" s="268"/>
      <c r="F23" s="268"/>
      <c r="G23" s="268"/>
      <c r="H23" s="268"/>
      <c r="I23" s="268"/>
      <c r="J23" s="268"/>
      <c r="K23" s="268"/>
      <c r="L23" s="268"/>
      <c r="M23" s="268"/>
      <c r="N23" s="268"/>
      <c r="O23" s="268"/>
      <c r="P23" s="86"/>
      <c r="Q23" s="261"/>
    </row>
    <row r="24" spans="1:27" ht="27.75" customHeight="1" x14ac:dyDescent="0.25">
      <c r="A24" s="272"/>
      <c r="B24" s="268"/>
      <c r="C24" s="268"/>
      <c r="D24" s="84" t="s">
        <v>75</v>
      </c>
      <c r="E24" s="84" t="s">
        <v>76</v>
      </c>
      <c r="F24" s="84" t="s">
        <v>77</v>
      </c>
      <c r="G24" s="84" t="s">
        <v>78</v>
      </c>
      <c r="H24" s="84" t="s">
        <v>79</v>
      </c>
      <c r="I24" s="84" t="s">
        <v>80</v>
      </c>
      <c r="J24" s="84" t="s">
        <v>81</v>
      </c>
      <c r="K24" s="84" t="s">
        <v>82</v>
      </c>
      <c r="L24" s="84" t="s">
        <v>83</v>
      </c>
      <c r="M24" s="84" t="s">
        <v>84</v>
      </c>
      <c r="N24" s="84" t="s">
        <v>85</v>
      </c>
      <c r="O24" s="84" t="s">
        <v>86</v>
      </c>
      <c r="P24" s="83" t="s">
        <v>87</v>
      </c>
      <c r="Q24" s="261"/>
    </row>
    <row r="25" spans="1:27" ht="41.25" customHeight="1" x14ac:dyDescent="0.25">
      <c r="A25" s="272"/>
      <c r="B25" s="265" t="s">
        <v>49</v>
      </c>
      <c r="C25" s="265"/>
      <c r="D25" s="80">
        <v>823</v>
      </c>
      <c r="E25" s="80">
        <v>776</v>
      </c>
      <c r="F25" s="80">
        <v>851</v>
      </c>
      <c r="G25" s="80">
        <v>663</v>
      </c>
      <c r="H25" s="80">
        <v>798</v>
      </c>
      <c r="I25" s="80">
        <v>874</v>
      </c>
      <c r="J25" s="80">
        <v>954</v>
      </c>
      <c r="K25" s="80">
        <v>929</v>
      </c>
      <c r="L25" s="109">
        <v>1088</v>
      </c>
      <c r="M25" s="80">
        <v>1194</v>
      </c>
      <c r="N25" s="80"/>
      <c r="O25" s="80"/>
      <c r="P25" s="80">
        <f>SUM(D25:O25)</f>
        <v>8950</v>
      </c>
      <c r="Q25" s="261"/>
    </row>
    <row r="26" spans="1:27" ht="41.25" customHeight="1" x14ac:dyDescent="0.25">
      <c r="A26" s="272"/>
      <c r="B26" s="277" t="s">
        <v>210</v>
      </c>
      <c r="C26" s="278"/>
      <c r="D26" s="81">
        <v>660</v>
      </c>
      <c r="E26" s="81">
        <v>673</v>
      </c>
      <c r="F26" s="82">
        <v>527</v>
      </c>
      <c r="G26" s="81">
        <v>455</v>
      </c>
      <c r="H26" s="81">
        <v>685</v>
      </c>
      <c r="I26" s="81">
        <v>693</v>
      </c>
      <c r="J26" s="81">
        <v>695</v>
      </c>
      <c r="K26" s="81">
        <v>707</v>
      </c>
      <c r="L26" s="80">
        <v>712</v>
      </c>
      <c r="M26" s="80">
        <v>747</v>
      </c>
      <c r="N26" s="80"/>
      <c r="O26" s="80"/>
      <c r="P26" s="80">
        <f>SUM(D26:O26)</f>
        <v>6554</v>
      </c>
      <c r="Q26" s="261"/>
    </row>
    <row r="27" spans="1:27" ht="41.25" customHeight="1" x14ac:dyDescent="0.25">
      <c r="A27" s="272"/>
      <c r="B27" s="276" t="s">
        <v>211</v>
      </c>
      <c r="C27" s="170"/>
      <c r="D27" s="80">
        <v>572</v>
      </c>
      <c r="E27" s="80">
        <v>552</v>
      </c>
      <c r="F27" s="80">
        <v>623</v>
      </c>
      <c r="G27" s="80">
        <v>535</v>
      </c>
      <c r="H27" s="80">
        <v>458</v>
      </c>
      <c r="I27" s="80">
        <v>613</v>
      </c>
      <c r="J27" s="80">
        <v>651</v>
      </c>
      <c r="K27" s="80">
        <v>645</v>
      </c>
      <c r="L27" s="80">
        <v>643</v>
      </c>
      <c r="M27" s="80">
        <v>108</v>
      </c>
      <c r="N27" s="80"/>
      <c r="O27" s="80"/>
      <c r="P27" s="80">
        <f>SUM(D27:O27)</f>
        <v>5400</v>
      </c>
      <c r="Q27" s="261"/>
    </row>
    <row r="28" spans="1:27" ht="41.25" customHeight="1" x14ac:dyDescent="0.25">
      <c r="A28" s="272"/>
      <c r="B28" s="265" t="s">
        <v>52</v>
      </c>
      <c r="C28" s="265"/>
      <c r="D28" s="16">
        <f>D26+D27</f>
        <v>1232</v>
      </c>
      <c r="E28" s="16">
        <f>E26+E27</f>
        <v>1225</v>
      </c>
      <c r="F28" s="16">
        <v>1150</v>
      </c>
      <c r="G28" s="16">
        <v>990</v>
      </c>
      <c r="H28" s="16">
        <v>1143</v>
      </c>
      <c r="I28" s="16">
        <v>1306</v>
      </c>
      <c r="J28" s="71">
        <v>1346</v>
      </c>
      <c r="K28" s="16">
        <v>1352</v>
      </c>
      <c r="L28" s="71">
        <v>1355</v>
      </c>
      <c r="M28" s="16">
        <v>1302</v>
      </c>
      <c r="N28" s="16"/>
      <c r="O28" s="16"/>
      <c r="P28" s="80">
        <f>SUM(D28:O28)</f>
        <v>12401</v>
      </c>
      <c r="Q28" s="261"/>
    </row>
    <row r="29" spans="1:27" ht="18.75" customHeight="1" x14ac:dyDescent="0.25">
      <c r="A29" s="272"/>
      <c r="B29" s="265" t="s">
        <v>212</v>
      </c>
      <c r="C29" s="265"/>
      <c r="D29" s="10">
        <f t="shared" ref="D29:H29" si="0">D25/D28</f>
        <v>0.66801948051948057</v>
      </c>
      <c r="E29" s="10">
        <f t="shared" si="0"/>
        <v>0.63346938775510209</v>
      </c>
      <c r="F29" s="10">
        <f t="shared" si="0"/>
        <v>0.74</v>
      </c>
      <c r="G29" s="10">
        <f t="shared" si="0"/>
        <v>0.66969696969696968</v>
      </c>
      <c r="H29" s="10">
        <f t="shared" si="0"/>
        <v>0.69816272965879267</v>
      </c>
      <c r="I29" s="10">
        <f>I25/I28</f>
        <v>0.66921898928024504</v>
      </c>
      <c r="J29" s="10">
        <f>J25/J28</f>
        <v>0.70876671619613674</v>
      </c>
      <c r="K29" s="10">
        <f>K25/K28</f>
        <v>0.68713017751479288</v>
      </c>
      <c r="L29" s="10">
        <f>L25/L28</f>
        <v>0.80295202952029521</v>
      </c>
      <c r="M29" s="10">
        <f>M25/M28</f>
        <v>0.91705069124423966</v>
      </c>
      <c r="N29" s="10"/>
      <c r="O29" s="10"/>
      <c r="P29" s="79">
        <f>AVERAGE(D29:O29)</f>
        <v>0.71944671713860542</v>
      </c>
      <c r="Q29" s="261"/>
    </row>
    <row r="30" spans="1:27" ht="10.5" customHeight="1" x14ac:dyDescent="0.25">
      <c r="A30" s="272"/>
      <c r="B30" s="78"/>
      <c r="C30" s="78"/>
      <c r="D30" s="78"/>
      <c r="E30" s="78"/>
      <c r="F30" s="78"/>
      <c r="G30" s="78"/>
      <c r="H30" s="78"/>
      <c r="I30" s="78"/>
      <c r="J30" s="78"/>
      <c r="K30" s="78"/>
      <c r="L30" s="78"/>
      <c r="M30" s="78"/>
      <c r="N30" s="78"/>
      <c r="O30" s="78"/>
      <c r="P30" s="78"/>
      <c r="Q30" s="261"/>
      <c r="AA30" s="72"/>
    </row>
    <row r="31" spans="1:27" ht="23.25" customHeight="1" x14ac:dyDescent="0.25">
      <c r="A31" s="272"/>
      <c r="B31" s="265" t="s">
        <v>213</v>
      </c>
      <c r="C31" s="265"/>
      <c r="D31" s="265"/>
      <c r="E31" s="265"/>
      <c r="F31" s="265"/>
      <c r="G31" s="265"/>
      <c r="H31" s="265"/>
      <c r="I31" s="265"/>
      <c r="J31" s="265"/>
      <c r="K31" s="265"/>
      <c r="L31" s="265"/>
      <c r="M31" s="265"/>
      <c r="N31" s="265"/>
      <c r="O31" s="265"/>
      <c r="P31" s="265"/>
      <c r="Q31" s="261"/>
      <c r="AA31" s="72"/>
    </row>
    <row r="32" spans="1:27" ht="99" customHeight="1" x14ac:dyDescent="0.25">
      <c r="A32" s="272"/>
      <c r="B32" s="158"/>
      <c r="C32" s="158"/>
      <c r="D32" s="158"/>
      <c r="E32" s="158"/>
      <c r="F32" s="158"/>
      <c r="G32" s="158"/>
      <c r="H32" s="158"/>
      <c r="I32" s="158"/>
      <c r="J32" s="158"/>
      <c r="K32" s="158"/>
      <c r="L32" s="158"/>
      <c r="M32" s="158"/>
      <c r="N32" s="158"/>
      <c r="O32" s="158"/>
      <c r="P32" s="158"/>
      <c r="Q32" s="261"/>
      <c r="AA32" s="72"/>
    </row>
    <row r="33" spans="1:27" ht="99" customHeight="1" x14ac:dyDescent="0.25">
      <c r="A33" s="272"/>
      <c r="B33" s="158"/>
      <c r="C33" s="158"/>
      <c r="D33" s="158"/>
      <c r="E33" s="158"/>
      <c r="F33" s="158"/>
      <c r="G33" s="158"/>
      <c r="H33" s="158"/>
      <c r="I33" s="158"/>
      <c r="J33" s="158"/>
      <c r="K33" s="158"/>
      <c r="L33" s="158"/>
      <c r="M33" s="158"/>
      <c r="N33" s="158"/>
      <c r="O33" s="158"/>
      <c r="P33" s="158"/>
      <c r="Q33" s="261"/>
      <c r="AA33" s="72"/>
    </row>
    <row r="34" spans="1:27" ht="99" customHeight="1" x14ac:dyDescent="0.25">
      <c r="A34" s="272"/>
      <c r="B34" s="158"/>
      <c r="C34" s="158"/>
      <c r="D34" s="158"/>
      <c r="E34" s="158"/>
      <c r="F34" s="158"/>
      <c r="G34" s="158"/>
      <c r="H34" s="158"/>
      <c r="I34" s="158"/>
      <c r="J34" s="158"/>
      <c r="K34" s="158"/>
      <c r="L34" s="158"/>
      <c r="M34" s="158"/>
      <c r="N34" s="158"/>
      <c r="O34" s="158"/>
      <c r="P34" s="158"/>
      <c r="Q34" s="261"/>
      <c r="AA34" s="72"/>
    </row>
    <row r="35" spans="1:27" ht="63" customHeight="1" x14ac:dyDescent="0.25">
      <c r="A35" s="272"/>
      <c r="B35" s="158"/>
      <c r="C35" s="158"/>
      <c r="D35" s="158"/>
      <c r="E35" s="158"/>
      <c r="F35" s="158"/>
      <c r="G35" s="158"/>
      <c r="H35" s="158"/>
      <c r="I35" s="158"/>
      <c r="J35" s="158"/>
      <c r="K35" s="158"/>
      <c r="L35" s="158"/>
      <c r="M35" s="158"/>
      <c r="N35" s="158"/>
      <c r="O35" s="158"/>
      <c r="P35" s="158"/>
      <c r="Q35" s="261"/>
      <c r="AA35" s="72"/>
    </row>
    <row r="36" spans="1:27" ht="4.5" hidden="1" customHeight="1" x14ac:dyDescent="0.25">
      <c r="A36" s="272"/>
      <c r="B36" s="158"/>
      <c r="C36" s="158"/>
      <c r="D36" s="158"/>
      <c r="E36" s="158"/>
      <c r="F36" s="158"/>
      <c r="G36" s="158"/>
      <c r="H36" s="158"/>
      <c r="I36" s="158"/>
      <c r="J36" s="158"/>
      <c r="K36" s="158"/>
      <c r="L36" s="158"/>
      <c r="M36" s="158"/>
      <c r="N36" s="158"/>
      <c r="O36" s="158"/>
      <c r="P36" s="158"/>
      <c r="Q36" s="261"/>
      <c r="AA36" s="72"/>
    </row>
    <row r="37" spans="1:27" ht="22.5" customHeight="1" x14ac:dyDescent="0.25">
      <c r="A37" s="272"/>
      <c r="B37" s="264" t="s">
        <v>214</v>
      </c>
      <c r="C37" s="264"/>
      <c r="D37" s="264"/>
      <c r="E37" s="264"/>
      <c r="F37" s="264"/>
      <c r="G37" s="264"/>
      <c r="H37" s="264"/>
      <c r="I37" s="264"/>
      <c r="J37" s="264"/>
      <c r="K37" s="264"/>
      <c r="L37" s="264"/>
      <c r="M37" s="264"/>
      <c r="N37" s="264"/>
      <c r="O37" s="264"/>
      <c r="P37" s="264"/>
      <c r="Q37" s="261"/>
      <c r="AA37" s="76"/>
    </row>
    <row r="38" spans="1:27" ht="210.75" customHeight="1" x14ac:dyDescent="0.25">
      <c r="A38" s="272"/>
      <c r="B38" s="267" t="s">
        <v>216</v>
      </c>
      <c r="C38" s="267"/>
      <c r="D38" s="267"/>
      <c r="E38" s="267"/>
      <c r="F38" s="267"/>
      <c r="G38" s="267"/>
      <c r="H38" s="267"/>
      <c r="I38" s="267"/>
      <c r="J38" s="267"/>
      <c r="K38" s="267"/>
      <c r="L38" s="267"/>
      <c r="M38" s="267"/>
      <c r="N38" s="267"/>
      <c r="O38" s="267"/>
      <c r="P38" s="267"/>
      <c r="Q38" s="261"/>
      <c r="AA38" s="76"/>
    </row>
    <row r="39" spans="1:27" x14ac:dyDescent="0.25">
      <c r="A39" s="272"/>
      <c r="B39" s="264" t="s">
        <v>215</v>
      </c>
      <c r="C39" s="264"/>
      <c r="D39" s="264"/>
      <c r="E39" s="264"/>
      <c r="F39" s="264"/>
      <c r="G39" s="264"/>
      <c r="H39" s="264"/>
      <c r="I39" s="264"/>
      <c r="J39" s="264"/>
      <c r="K39" s="264"/>
      <c r="L39" s="264"/>
      <c r="M39" s="264"/>
      <c r="N39" s="264"/>
      <c r="O39" s="264"/>
      <c r="P39" s="264"/>
      <c r="Q39" s="261"/>
      <c r="AA39" s="76"/>
    </row>
    <row r="40" spans="1:27" ht="130.5" customHeight="1" x14ac:dyDescent="0.25">
      <c r="A40" s="272"/>
      <c r="B40" s="262" t="s">
        <v>217</v>
      </c>
      <c r="C40" s="262"/>
      <c r="D40" s="262"/>
      <c r="E40" s="262"/>
      <c r="F40" s="262"/>
      <c r="G40" s="262"/>
      <c r="H40" s="262"/>
      <c r="I40" s="262"/>
      <c r="J40" s="262"/>
      <c r="K40" s="262"/>
      <c r="L40" s="262"/>
      <c r="M40" s="262"/>
      <c r="N40" s="262"/>
      <c r="O40" s="262"/>
      <c r="P40" s="262"/>
      <c r="Q40" s="261"/>
      <c r="AA40" s="76"/>
    </row>
    <row r="41" spans="1:27" s="12" customFormat="1" ht="14.4" hidden="1" thickBot="1" x14ac:dyDescent="0.3">
      <c r="A41" s="75"/>
      <c r="B41" s="74"/>
      <c r="C41" s="74"/>
      <c r="D41" s="74"/>
      <c r="E41" s="74"/>
      <c r="F41" s="74"/>
      <c r="G41" s="74"/>
      <c r="H41" s="74"/>
      <c r="I41" s="74"/>
      <c r="J41" s="74"/>
      <c r="K41" s="74"/>
      <c r="L41" s="74"/>
      <c r="M41" s="74"/>
      <c r="N41" s="74"/>
      <c r="O41" s="74"/>
      <c r="P41" s="74"/>
      <c r="Q41" s="73"/>
    </row>
    <row r="42" spans="1:27" s="12" customFormat="1" ht="33.75" customHeight="1" x14ac:dyDescent="0.25"/>
    <row r="43" spans="1:27" s="12" customFormat="1" x14ac:dyDescent="0.25"/>
    <row r="44" spans="1:27" s="12" customFormat="1" x14ac:dyDescent="0.25"/>
    <row r="45" spans="1:27" s="12" customFormat="1" x14ac:dyDescent="0.25"/>
    <row r="46" spans="1:27" s="12" customFormat="1" hidden="1" x14ac:dyDescent="0.25"/>
    <row r="47" spans="1:27" s="12" customFormat="1" hidden="1" x14ac:dyDescent="0.25"/>
    <row r="48" spans="1:27" s="12" customFormat="1" hidden="1" x14ac:dyDescent="0.25">
      <c r="B48" s="1" t="s">
        <v>98</v>
      </c>
      <c r="C48" s="1" t="s">
        <v>99</v>
      </c>
    </row>
    <row r="49" spans="2:3" ht="26.4" hidden="1" x14ac:dyDescent="0.25">
      <c r="B49" s="72" t="s">
        <v>100</v>
      </c>
      <c r="C49" s="9" t="s">
        <v>101</v>
      </c>
    </row>
    <row r="50" spans="2:3" ht="26.4" hidden="1" x14ac:dyDescent="0.25">
      <c r="B50" s="72" t="s">
        <v>102</v>
      </c>
      <c r="C50" s="9" t="s">
        <v>103</v>
      </c>
    </row>
    <row r="51" spans="2:3" ht="26.4" hidden="1" x14ac:dyDescent="0.25">
      <c r="B51" s="72" t="s">
        <v>104</v>
      </c>
      <c r="C51" s="9" t="s">
        <v>105</v>
      </c>
    </row>
    <row r="52" spans="2:3" ht="26.4" hidden="1" x14ac:dyDescent="0.25">
      <c r="B52" s="72" t="s">
        <v>106</v>
      </c>
      <c r="C52" s="9" t="s">
        <v>107</v>
      </c>
    </row>
    <row r="53" spans="2:3" hidden="1" x14ac:dyDescent="0.25">
      <c r="B53" s="72" t="s">
        <v>108</v>
      </c>
      <c r="C53" s="9" t="s">
        <v>109</v>
      </c>
    </row>
    <row r="54" spans="2:3" hidden="1" x14ac:dyDescent="0.25">
      <c r="B54" s="72" t="s">
        <v>110</v>
      </c>
      <c r="C54" s="9" t="s">
        <v>111</v>
      </c>
    </row>
    <row r="55" spans="2:3" hidden="1" x14ac:dyDescent="0.25">
      <c r="B55" s="72" t="s">
        <v>112</v>
      </c>
      <c r="C55" s="9" t="s">
        <v>113</v>
      </c>
    </row>
    <row r="56" spans="2:3" hidden="1" x14ac:dyDescent="0.25">
      <c r="B56" s="72" t="s">
        <v>114</v>
      </c>
      <c r="C56" s="9" t="s">
        <v>115</v>
      </c>
    </row>
    <row r="57" spans="2:3" ht="26.4" hidden="1" x14ac:dyDescent="0.25">
      <c r="B57" s="72" t="s">
        <v>116</v>
      </c>
    </row>
    <row r="58" spans="2:3" hidden="1" x14ac:dyDescent="0.25">
      <c r="B58" s="72" t="s">
        <v>117</v>
      </c>
    </row>
    <row r="59" spans="2:3" hidden="1" x14ac:dyDescent="0.25">
      <c r="B59" s="72" t="s">
        <v>118</v>
      </c>
    </row>
    <row r="60" spans="2:3" ht="26.4" hidden="1" x14ac:dyDescent="0.25">
      <c r="B60" s="72" t="s">
        <v>119</v>
      </c>
    </row>
    <row r="61" spans="2:3" ht="26.4" hidden="1" x14ac:dyDescent="0.25">
      <c r="B61" s="72" t="s">
        <v>120</v>
      </c>
    </row>
    <row r="62" spans="2:3" ht="26.4" hidden="1" x14ac:dyDescent="0.25">
      <c r="B62" s="72" t="s">
        <v>121</v>
      </c>
    </row>
    <row r="63" spans="2:3" hidden="1" x14ac:dyDescent="0.25">
      <c r="B63" s="9" t="s">
        <v>122</v>
      </c>
    </row>
    <row r="64" spans="2:3" hidden="1" x14ac:dyDescent="0.25">
      <c r="B64" s="9" t="s">
        <v>123</v>
      </c>
    </row>
    <row r="65" spans="2:2" hidden="1" x14ac:dyDescent="0.25">
      <c r="B65" s="9" t="s">
        <v>124</v>
      </c>
    </row>
    <row r="66" spans="2:2" hidden="1" x14ac:dyDescent="0.25"/>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María Fernanda</cp:lastModifiedBy>
  <cp:revision/>
  <dcterms:created xsi:type="dcterms:W3CDTF">2010-12-17T21:29:23Z</dcterms:created>
  <dcterms:modified xsi:type="dcterms:W3CDTF">2023-11-10T19:07:16Z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