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johanna.Mendez\Desktop\"/>
    </mc:Choice>
  </mc:AlternateContent>
  <xr:revisionPtr revIDLastSave="0" documentId="8_{AA89AA6B-9754-4AD5-A7DC-76B9890B24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ronograma Bienestar 2021" sheetId="8" r:id="rId1"/>
  </sheets>
  <definedNames>
    <definedName name="_xlnm._FilterDatabase" localSheetId="0" hidden="1">'Cronograma Bienestar 2021'!$B$7:$X$21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9" i="8" l="1"/>
  <c r="E149" i="8"/>
  <c r="F149" i="8"/>
  <c r="G149" i="8"/>
  <c r="H149" i="8"/>
  <c r="I149" i="8"/>
  <c r="J149" i="8"/>
  <c r="K149" i="8"/>
  <c r="L149" i="8"/>
  <c r="M149" i="8"/>
  <c r="N149" i="8"/>
  <c r="C149" i="8"/>
  <c r="D148" i="8"/>
  <c r="E148" i="8"/>
  <c r="F148" i="8"/>
  <c r="G148" i="8"/>
  <c r="H148" i="8"/>
  <c r="I148" i="8"/>
  <c r="J148" i="8"/>
  <c r="K148" i="8"/>
  <c r="L148" i="8"/>
  <c r="M148" i="8"/>
  <c r="N148" i="8"/>
  <c r="O148" i="8"/>
  <c r="C148" i="8"/>
  <c r="P79" i="8" l="1"/>
  <c r="P118" i="8"/>
  <c r="Q118" i="8"/>
  <c r="Q148" i="8"/>
  <c r="P148" i="8"/>
  <c r="Q125" i="8"/>
  <c r="P125" i="8"/>
  <c r="Q79" i="8"/>
  <c r="Q66" i="8"/>
  <c r="P66" i="8"/>
  <c r="Q43" i="8"/>
  <c r="P43" i="8"/>
  <c r="Q17" i="8"/>
  <c r="P17" i="8"/>
  <c r="D151" i="8"/>
  <c r="E151" i="8"/>
  <c r="F151" i="8"/>
  <c r="G151" i="8"/>
  <c r="H151" i="8"/>
  <c r="I151" i="8"/>
  <c r="J151" i="8"/>
  <c r="K151" i="8"/>
  <c r="L151" i="8"/>
  <c r="M151" i="8"/>
  <c r="N151" i="8"/>
  <c r="O151" i="8"/>
  <c r="C151" i="8"/>
  <c r="D150" i="8"/>
  <c r="E150" i="8"/>
  <c r="F150" i="8"/>
  <c r="G150" i="8"/>
  <c r="H150" i="8"/>
  <c r="I150" i="8"/>
  <c r="J150" i="8"/>
  <c r="K150" i="8"/>
  <c r="L150" i="8"/>
  <c r="M150" i="8"/>
  <c r="N150" i="8"/>
  <c r="C150" i="8"/>
  <c r="D126" i="8"/>
  <c r="E126" i="8"/>
  <c r="F126" i="8"/>
  <c r="G126" i="8"/>
  <c r="H126" i="8"/>
  <c r="I126" i="8"/>
  <c r="J126" i="8"/>
  <c r="K126" i="8"/>
  <c r="L126" i="8"/>
  <c r="M126" i="8"/>
  <c r="N126" i="8"/>
  <c r="C126" i="8"/>
  <c r="D125" i="8"/>
  <c r="E125" i="8"/>
  <c r="F125" i="8"/>
  <c r="G125" i="8"/>
  <c r="H125" i="8"/>
  <c r="I125" i="8"/>
  <c r="J125" i="8"/>
  <c r="K125" i="8"/>
  <c r="L125" i="8"/>
  <c r="M125" i="8"/>
  <c r="N125" i="8"/>
  <c r="C125" i="8"/>
  <c r="D119" i="8"/>
  <c r="E119" i="8"/>
  <c r="F119" i="8"/>
  <c r="G119" i="8"/>
  <c r="H119" i="8"/>
  <c r="I119" i="8"/>
  <c r="J119" i="8"/>
  <c r="K119" i="8"/>
  <c r="L119" i="8"/>
  <c r="M119" i="8"/>
  <c r="N119" i="8"/>
  <c r="C119" i="8"/>
  <c r="D118" i="8"/>
  <c r="E118" i="8"/>
  <c r="F118" i="8"/>
  <c r="G118" i="8"/>
  <c r="H118" i="8"/>
  <c r="I118" i="8"/>
  <c r="J118" i="8"/>
  <c r="K118" i="8"/>
  <c r="L118" i="8"/>
  <c r="M118" i="8"/>
  <c r="N118" i="8"/>
  <c r="C118" i="8"/>
  <c r="D80" i="8"/>
  <c r="E80" i="8"/>
  <c r="F80" i="8"/>
  <c r="G80" i="8"/>
  <c r="H80" i="8"/>
  <c r="I80" i="8"/>
  <c r="J80" i="8"/>
  <c r="K80" i="8"/>
  <c r="L80" i="8"/>
  <c r="M80" i="8"/>
  <c r="N80" i="8"/>
  <c r="C80" i="8"/>
  <c r="D79" i="8"/>
  <c r="E79" i="8"/>
  <c r="F79" i="8"/>
  <c r="G79" i="8"/>
  <c r="H79" i="8"/>
  <c r="I79" i="8"/>
  <c r="J79" i="8"/>
  <c r="K79" i="8"/>
  <c r="L79" i="8"/>
  <c r="M79" i="8"/>
  <c r="N79" i="8"/>
  <c r="C79" i="8"/>
  <c r="D67" i="8"/>
  <c r="E67" i="8"/>
  <c r="F67" i="8"/>
  <c r="G67" i="8"/>
  <c r="H67" i="8"/>
  <c r="I67" i="8"/>
  <c r="J67" i="8"/>
  <c r="K67" i="8"/>
  <c r="L67" i="8"/>
  <c r="M67" i="8"/>
  <c r="N67" i="8"/>
  <c r="O67" i="8"/>
  <c r="C67" i="8"/>
  <c r="D66" i="8"/>
  <c r="E66" i="8"/>
  <c r="F66" i="8"/>
  <c r="G66" i="8"/>
  <c r="H66" i="8"/>
  <c r="I66" i="8"/>
  <c r="J66" i="8"/>
  <c r="K66" i="8"/>
  <c r="L66" i="8"/>
  <c r="M66" i="8"/>
  <c r="N66" i="8"/>
  <c r="C66" i="8"/>
  <c r="D44" i="8"/>
  <c r="E44" i="8"/>
  <c r="F44" i="8"/>
  <c r="G44" i="8"/>
  <c r="H44" i="8"/>
  <c r="I44" i="8"/>
  <c r="J44" i="8"/>
  <c r="K44" i="8"/>
  <c r="L44" i="8"/>
  <c r="M44" i="8"/>
  <c r="N44" i="8"/>
  <c r="C44" i="8"/>
  <c r="D43" i="8"/>
  <c r="E43" i="8"/>
  <c r="F43" i="8"/>
  <c r="G43" i="8"/>
  <c r="H43" i="8"/>
  <c r="I43" i="8"/>
  <c r="J43" i="8"/>
  <c r="K43" i="8"/>
  <c r="L43" i="8"/>
  <c r="M43" i="8"/>
  <c r="N43" i="8"/>
  <c r="C43" i="8"/>
  <c r="D23" i="8"/>
  <c r="E23" i="8"/>
  <c r="F23" i="8"/>
  <c r="G23" i="8"/>
  <c r="H23" i="8"/>
  <c r="I23" i="8"/>
  <c r="J23" i="8"/>
  <c r="K23" i="8"/>
  <c r="L23" i="8"/>
  <c r="M23" i="8"/>
  <c r="N23" i="8"/>
  <c r="D22" i="8"/>
  <c r="E22" i="8"/>
  <c r="F22" i="8"/>
  <c r="G22" i="8"/>
  <c r="H22" i="8"/>
  <c r="I22" i="8"/>
  <c r="J22" i="8"/>
  <c r="K22" i="8"/>
  <c r="L22" i="8"/>
  <c r="M22" i="8"/>
  <c r="N22" i="8"/>
  <c r="C23" i="8"/>
  <c r="C22" i="8"/>
  <c r="C17" i="8"/>
  <c r="D18" i="8"/>
  <c r="E18" i="8"/>
  <c r="F18" i="8"/>
  <c r="G18" i="8"/>
  <c r="H18" i="8"/>
  <c r="I18" i="8"/>
  <c r="J18" i="8"/>
  <c r="K18" i="8"/>
  <c r="L18" i="8"/>
  <c r="M18" i="8"/>
  <c r="N18" i="8"/>
  <c r="C18" i="8"/>
  <c r="D17" i="8"/>
  <c r="E17" i="8"/>
  <c r="F17" i="8"/>
  <c r="G17" i="8"/>
  <c r="H17" i="8"/>
  <c r="I17" i="8"/>
  <c r="J17" i="8"/>
  <c r="K17" i="8"/>
  <c r="L17" i="8"/>
  <c r="M17" i="8"/>
  <c r="N17" i="8"/>
  <c r="P150" i="8" l="1"/>
  <c r="P156" i="8"/>
  <c r="Q150" i="8"/>
  <c r="Q22" i="8"/>
  <c r="P22" i="8" l="1"/>
  <c r="P154" i="8" l="1"/>
  <c r="P157" i="8" s="1"/>
</calcChain>
</file>

<file path=xl/sharedStrings.xml><?xml version="1.0" encoding="utf-8"?>
<sst xmlns="http://schemas.openxmlformats.org/spreadsheetml/2006/main" count="122" uniqueCount="106">
  <si>
    <t xml:space="preserve">VERSION </t>
  </si>
  <si>
    <t>pagina 1 de 1</t>
  </si>
  <si>
    <t xml:space="preserve">Fecha de aprobación: </t>
  </si>
  <si>
    <t>Justificación:</t>
  </si>
  <si>
    <t>ACTIVIDAD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</si>
  <si>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</si>
  <si>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</si>
  <si>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</si>
  <si>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</si>
  <si>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</si>
  <si>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</si>
  <si>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</si>
  <si>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</si>
  <si>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</si>
  <si>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</si>
  <si>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</si>
  <si>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</si>
  <si>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t>N</t>
    </r>
    <r>
      <rPr>
        <b/>
        <sz val="8"/>
        <color indexed="8"/>
        <rFont val="Arial"/>
        <family val="2"/>
      </rPr>
      <t>o Funcionarios</t>
    </r>
  </si>
  <si>
    <t xml:space="preserve">PRESUP($) 
ASIGNADO 
VIGENCIA </t>
  </si>
  <si>
    <t>PRESUP($) 
ASIGNADO 
OTROS RECURSOS</t>
  </si>
  <si>
    <t>PRESUPUESTO EJECUTADO</t>
  </si>
  <si>
    <t>% 
EJECUTADO</t>
  </si>
  <si>
    <t>SALDO DISPONIBLE</t>
  </si>
  <si>
    <t xml:space="preserve"> SEGUIMIENTO ENERO - FEBRERO - MARZO</t>
  </si>
  <si>
    <t>SEGUIMIENTO
 ABRIL - MAYO - JUNIO</t>
  </si>
  <si>
    <t xml:space="preserve"> SEGUIMIENTO 
JULIO -  AGOSTO - SEPTIEMBRE</t>
  </si>
  <si>
    <t xml:space="preserve"> SEGUIMIENTO OCTUBRE- NOVIEMBRE - DICIEMBRE</t>
  </si>
  <si>
    <t>Área de protección y servicios sociales</t>
  </si>
  <si>
    <t>Programado</t>
  </si>
  <si>
    <t>Ejecutado</t>
  </si>
  <si>
    <t xml:space="preserve">Programa Seguridad Social Integral </t>
  </si>
  <si>
    <t>Asesorías de proveedores de servicios (Afiliaciones, créditos, fondos, eps, caja, etc)</t>
  </si>
  <si>
    <t>Feria de Emprendimiento</t>
  </si>
  <si>
    <t>Jornadas de informes de gestión</t>
  </si>
  <si>
    <t>Celebración día de la Mujer</t>
  </si>
  <si>
    <t>Celebración día del Hombre</t>
  </si>
  <si>
    <t>Celebración día de la Secretaria</t>
  </si>
  <si>
    <t>Celebración día de la Madre</t>
  </si>
  <si>
    <t>Celebración día del Padre</t>
  </si>
  <si>
    <t>Celebración día del trabajo decente</t>
  </si>
  <si>
    <t>Celebración día del Servidor Público Distrital</t>
  </si>
  <si>
    <t>Celebración día del Conductor</t>
  </si>
  <si>
    <t>Medición Ambiente Laboral</t>
  </si>
  <si>
    <t>Semana ambiental</t>
  </si>
  <si>
    <t>Total Programado</t>
  </si>
  <si>
    <t>Total Ejecutado</t>
  </si>
  <si>
    <t xml:space="preserve">Curso de manualidades </t>
  </si>
  <si>
    <t>Divulgación de beneficios para servidores y colaboradores por las alianzas (Del Distrito y otras)</t>
  </si>
  <si>
    <t>Feria de Educación y Turismo</t>
  </si>
  <si>
    <t>Actividades de apoyo al Programa movilidad Sostenible y "En modo bici"</t>
  </si>
  <si>
    <t>Actividades de apoyo a la campaña "Hábitos de vida saludable"</t>
  </si>
  <si>
    <t>Actividad de integración mediante el deporte UAESP</t>
  </si>
  <si>
    <t>Actividad para parejas</t>
  </si>
  <si>
    <t>Semana de la integridad</t>
  </si>
  <si>
    <t>Todos</t>
  </si>
  <si>
    <t>Caminata  Ecológica Familiar</t>
  </si>
  <si>
    <t>Jornadas para el fortalecimiento de equipos UAESP</t>
  </si>
  <si>
    <t>Promoción uso del gimnasio</t>
  </si>
  <si>
    <t>Celebración aniversario UAESP</t>
  </si>
  <si>
    <t>Promoción de programas para adquisición de vivienda (Feria de Vivienda y Servicios de vivienda)</t>
  </si>
  <si>
    <t>Conmemoración Día de la familia</t>
  </si>
  <si>
    <t>Difusión y activación de servicios de la Caja de Compensación</t>
  </si>
  <si>
    <t>Divulgacion de agenda de recreacion y cultura del distrito</t>
  </si>
  <si>
    <t>Decoración áreas en Octubre</t>
  </si>
  <si>
    <t>Conmemoración del día de la no violencia contra la mujer</t>
  </si>
  <si>
    <t>Total proyectado</t>
  </si>
  <si>
    <t>Total disponible</t>
  </si>
  <si>
    <t>Cochón</t>
  </si>
  <si>
    <t>Tarde de equipos (Tarde libre para la integración de los equipos de trabajo)</t>
  </si>
  <si>
    <t>Enero 25 de 2021</t>
  </si>
  <si>
    <t xml:space="preserve">Teniendo en cuenta las necesidades detectadas en cuanto a bienestar se hace necesaria la estructuración de este cronograma, mediante el cual se pretende dar respuesta a las mismas en el marco de los programas definidos en el Plan de bienstar social e incentivos 2021 - 2024, a través del cual pretende gestionar de forma integral el Talento Humano de la entidad, respondiendo a sus necesidades y expectativas de tal manera que se brinden acciones para el desarrollo en sus áreas de ajuste (personal, familiar, social, laboral, recreativa, entre otras),  se gestiones adecuadamente el clima lagoral y la cultura organizacional, se fortalezca el sentid de pertenencia y se potencialice el desempeño individual impactando positivamente la gestión institucional. </t>
  </si>
  <si>
    <t>Gestión de bienestar para  a prepensionados  (Desvinculación asistida)</t>
  </si>
  <si>
    <t>Semana de la salud</t>
  </si>
  <si>
    <t>Programa "Ruta del BienEstar en Familia"</t>
  </si>
  <si>
    <t xml:space="preserve">Programa "Ruta del BienEstar Personal" </t>
  </si>
  <si>
    <t>Vacaciones recreativas hijos/as de funcionarios/as</t>
  </si>
  <si>
    <t>Actividad para hijos/as adolescentes</t>
  </si>
  <si>
    <t>Bonos navideños para hijos/as de funcionarios</t>
  </si>
  <si>
    <t xml:space="preserve">Escuela de Familia UAESP </t>
  </si>
  <si>
    <t>Actividad lúdico - recreativa para la familia</t>
  </si>
  <si>
    <t>Promoción Sala amiga para la familia lactante</t>
  </si>
  <si>
    <t>Programa "Ruta del BienEstar con otros"</t>
  </si>
  <si>
    <t>Divulgación de los VII juegos deportivos distritales</t>
  </si>
  <si>
    <t>Programa "Ruta del BienEstar en el trabajo"</t>
  </si>
  <si>
    <t xml:space="preserve">Presencia y acompañamiento en situaciones de vida especiales: </t>
  </si>
  <si>
    <t>Fortalecimiento de la resilencia en el trabajo (Focalización en personal de Atención al cludadano,  gestores sociales y/o cargos de alto nivel de responsabilidad.)</t>
  </si>
  <si>
    <t>Gestión de proyecto de vida</t>
  </si>
  <si>
    <t>Uaesp como un lugar incluyente y libre de discriminación (Campaña)</t>
  </si>
  <si>
    <t>Endomarketing (Campaña)</t>
  </si>
  <si>
    <t>APROBADO POR:  Comisión de Personal - Enero 2021</t>
  </si>
  <si>
    <t>Divulgación Fondos Educativos del Distrito</t>
  </si>
  <si>
    <t>Divulgación programa educativo UAESP</t>
  </si>
  <si>
    <t>Programas  Educativos</t>
  </si>
  <si>
    <t>Programa de estímulos</t>
  </si>
  <si>
    <t>Reconocimiento a mejor Compañero/a</t>
  </si>
  <si>
    <t>Reconocimientos por gestión en proyectos especiales - innovación</t>
  </si>
  <si>
    <t>Reconocimiento a la antigüedad laboral</t>
  </si>
  <si>
    <t>Reconocimiento al área con mejor clima laboral</t>
  </si>
  <si>
    <t xml:space="preserve">Reconocimiento a una vida de servicio: </t>
  </si>
  <si>
    <t>Reconocimiento por cumpleaños</t>
  </si>
  <si>
    <t>Reconocimiento a biciusuarios</t>
  </si>
  <si>
    <t>Reconocimiento al rol de padre o madre</t>
  </si>
  <si>
    <t>CRONOGRAMA BIENESTAR SOCIAL E INCENTIVOS VIGENCIA 2021</t>
  </si>
  <si>
    <t>Actividades para los niños (Celebración día del Niño y actividad de disfraces)</t>
  </si>
  <si>
    <t>Reconocimiento al/la mejor funcionario/a por nivel de Carrera Administrativa y LNR</t>
  </si>
  <si>
    <t>Reconocimiento a equipos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</si>
</sst>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2" formatCode="_-&quot;$&quot;\ * #,##0_-;\-&quot;$&quot;\ * #,##0_-;_-&quot;$&quot;\ * &quot;-&quot;_-;_-@_-"/>
    <numFmt numFmtId="164" formatCode="_(* #,##0_);_(* \(#,##0\);_(* &quot;-&quot;_);_(@_)"/>
    <numFmt numFmtId="165" formatCode="_-* #,##0.00\ _€_-;\-* #,##0.00\ _€_-;_-* &quot;-&quot;??\ _€_-;_-@_-"/>
    <numFmt numFmtId="166" formatCode="#,##0;[Red]#,##0"/>
    <numFmt numFmtId="167" formatCode="&quot;$&quot;\ #,##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9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theme="1"/>
      <name val="Times New Roman"/>
      <family val="1"/>
    </font>
    <font>
      <b/>
      <sz val="11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ill="0" applyBorder="0" applyAlignment="0" applyProtection="0"/>
    <xf numFmtId="0" fontId="6" fillId="0" borderId="0"/>
    <xf numFmtId="9" fontId="7" fillId="0" borderId="0" applyFont="0" applyFill="0" applyBorder="0" applyAlignment="0" applyProtection="0"/>
    <xf numFmtId="0" fontId="11" fillId="0" borderId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6" fillId="0" borderId="0" applyFont="0" applyFill="0" applyBorder="0" applyAlignment="0" applyProtection="0"/>
    <xf numFmtId="165" fontId="6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Border="1"/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42" fontId="15" fillId="0" borderId="0" xfId="14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42" fontId="16" fillId="0" borderId="0" xfId="14" applyFont="1" applyBorder="1" applyAlignment="1">
      <alignment vertical="center"/>
    </xf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8" borderId="1" xfId="0" applyFont="1" applyFill="1" applyBorder="1" applyAlignment="1">
      <alignment horizontal="center" vertical="center" wrapText="1"/>
    </xf>
    <xf numFmtId="42" fontId="17" fillId="7" borderId="1" xfId="14" applyFont="1" applyFill="1" applyBorder="1" applyAlignment="1">
      <alignment horizontal="center" vertical="center" wrapText="1"/>
    </xf>
    <xf numFmtId="9" fontId="17" fillId="7" borderId="1" xfId="4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0" fillId="3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horizontal="center" wrapText="1"/>
    </xf>
    <xf numFmtId="0" fontId="20" fillId="3" borderId="2" xfId="0" applyFont="1" applyFill="1" applyBorder="1" applyAlignment="1">
      <alignment horizontal="center" wrapText="1"/>
    </xf>
    <xf numFmtId="0" fontId="21" fillId="6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42" fontId="22" fillId="8" borderId="1" xfId="14" applyFont="1" applyFill="1" applyBorder="1" applyAlignment="1">
      <alignment horizontal="center" vertical="center"/>
    </xf>
    <xf numFmtId="9" fontId="22" fillId="8" borderId="1" xfId="4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wrapText="1"/>
    </xf>
    <xf numFmtId="0" fontId="3" fillId="8" borderId="0" xfId="0" applyFont="1" applyFill="1" applyBorder="1" applyAlignment="1">
      <alignment vertical="center" wrapText="1"/>
    </xf>
    <xf numFmtId="0" fontId="1" fillId="8" borderId="0" xfId="0" applyFont="1" applyFill="1"/>
    <xf numFmtId="42" fontId="23" fillId="8" borderId="1" xfId="14" applyFont="1" applyFill="1" applyBorder="1" applyAlignment="1">
      <alignment horizontal="center" vertical="center" wrapText="1"/>
    </xf>
    <xf numFmtId="167" fontId="23" fillId="8" borderId="1" xfId="4" applyNumberFormat="1" applyFont="1" applyFill="1" applyBorder="1" applyAlignment="1">
      <alignment horizontal="center" vertical="center" wrapText="1"/>
    </xf>
    <xf numFmtId="9" fontId="24" fillId="8" borderId="1" xfId="4" applyFont="1" applyFill="1" applyBorder="1" applyAlignment="1">
      <alignment horizontal="center" vertical="center" wrapText="1"/>
    </xf>
    <xf numFmtId="9" fontId="24" fillId="8" borderId="1" xfId="4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42" fontId="10" fillId="5" borderId="1" xfId="14" applyFont="1" applyFill="1" applyBorder="1" applyAlignment="1">
      <alignment horizontal="center" vertical="center"/>
    </xf>
    <xf numFmtId="9" fontId="10" fillId="5" borderId="1" xfId="4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1" fillId="5" borderId="0" xfId="0" applyFont="1" applyFill="1"/>
    <xf numFmtId="0" fontId="0" fillId="0" borderId="1" xfId="0" applyBorder="1" applyAlignment="1">
      <alignment horizontal="center"/>
    </xf>
    <xf numFmtId="0" fontId="28" fillId="4" borderId="0" xfId="0" applyFont="1" applyFill="1" applyBorder="1" applyAlignment="1">
      <alignment horizontal="center" vertical="center" wrapText="1"/>
    </xf>
    <xf numFmtId="42" fontId="0" fillId="0" borderId="0" xfId="14" applyFont="1"/>
    <xf numFmtId="9" fontId="6" fillId="0" borderId="0" xfId="4" applyFont="1"/>
    <xf numFmtId="0" fontId="28" fillId="0" borderId="0" xfId="0" applyFont="1"/>
    <xf numFmtId="0" fontId="0" fillId="0" borderId="0" xfId="0" applyFill="1"/>
    <xf numFmtId="167" fontId="24" fillId="8" borderId="1" xfId="0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3" borderId="4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center" vertical="center" wrapText="1"/>
    </xf>
    <xf numFmtId="42" fontId="9" fillId="4" borderId="8" xfId="14" applyFont="1" applyFill="1" applyBorder="1" applyAlignment="1">
      <alignment horizontal="center" vertical="center" wrapText="1"/>
    </xf>
    <xf numFmtId="42" fontId="9" fillId="4" borderId="6" xfId="14" applyFont="1" applyFill="1" applyBorder="1" applyAlignment="1">
      <alignment horizontal="center" vertical="center" wrapText="1"/>
    </xf>
    <xf numFmtId="0" fontId="21" fillId="6" borderId="3" xfId="0" applyFont="1" applyFill="1" applyBorder="1" applyAlignment="1">
      <alignment horizontal="center" vertical="center"/>
    </xf>
    <xf numFmtId="0" fontId="22" fillId="8" borderId="6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6" fontId="20" fillId="3" borderId="1" xfId="14" applyNumberFormat="1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right" vertical="center" wrapText="1"/>
    </xf>
    <xf numFmtId="0" fontId="20" fillId="3" borderId="3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left" vertical="center" wrapText="1"/>
    </xf>
    <xf numFmtId="42" fontId="9" fillId="4" borderId="8" xfId="14" applyFont="1" applyFill="1" applyBorder="1" applyAlignment="1">
      <alignment horizontal="center" vertical="center" wrapText="1"/>
    </xf>
    <xf numFmtId="42" fontId="9" fillId="4" borderId="9" xfId="14" applyFont="1" applyFill="1" applyBorder="1" applyAlignment="1">
      <alignment horizontal="center" vertical="center" wrapText="1"/>
    </xf>
    <xf numFmtId="42" fontId="9" fillId="4" borderId="6" xfId="14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vertical="center" wrapText="1"/>
    </xf>
    <xf numFmtId="0" fontId="17" fillId="7" borderId="1" xfId="0" applyFont="1" applyFill="1" applyBorder="1" applyAlignment="1">
      <alignment vertical="center" wrapText="1"/>
    </xf>
    <xf numFmtId="0" fontId="10" fillId="8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vertical="center" wrapText="1"/>
    </xf>
    <xf numFmtId="0" fontId="1" fillId="0" borderId="1" xfId="0" applyFont="1" applyBorder="1" applyAlignment="1"/>
    <xf numFmtId="0" fontId="13" fillId="0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42" fontId="9" fillId="3" borderId="3" xfId="14" applyFont="1" applyFill="1" applyBorder="1" applyAlignment="1">
      <alignment vertical="center" wrapText="1"/>
    </xf>
    <xf numFmtId="42" fontId="9" fillId="3" borderId="4" xfId="14" applyFont="1" applyFill="1" applyBorder="1" applyAlignment="1">
      <alignment vertical="center" wrapText="1"/>
    </xf>
    <xf numFmtId="42" fontId="9" fillId="3" borderId="2" xfId="14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 vertical="center"/>
    </xf>
    <xf numFmtId="42" fontId="9" fillId="3" borderId="4" xfId="14" applyFont="1" applyFill="1" applyBorder="1" applyAlignment="1">
      <alignment horizontal="center" vertical="center" wrapText="1"/>
    </xf>
    <xf numFmtId="166" fontId="25" fillId="3" borderId="4" xfId="4" applyNumberFormat="1" applyFont="1" applyFill="1" applyBorder="1" applyAlignment="1">
      <alignment horizontal="center" vertical="center" wrapText="1"/>
    </xf>
    <xf numFmtId="166" fontId="9" fillId="3" borderId="4" xfId="4" applyNumberFormat="1" applyFont="1" applyFill="1" applyBorder="1" applyAlignment="1">
      <alignment horizontal="center" vertical="center" wrapText="1"/>
    </xf>
    <xf numFmtId="166" fontId="25" fillId="3" borderId="2" xfId="4" applyNumberFormat="1" applyFont="1" applyFill="1" applyBorder="1" applyAlignment="1">
      <alignment horizontal="center" vertical="center" wrapText="1"/>
    </xf>
    <xf numFmtId="0" fontId="27" fillId="4" borderId="8" xfId="0" applyFont="1" applyFill="1" applyBorder="1" applyAlignment="1">
      <alignment horizontal="justify" vertical="center" wrapText="1"/>
    </xf>
    <xf numFmtId="0" fontId="27" fillId="4" borderId="6" xfId="0" applyFont="1" applyFill="1" applyBorder="1" applyAlignment="1">
      <alignment horizontal="justify" vertical="center" wrapText="1"/>
    </xf>
    <xf numFmtId="42" fontId="9" fillId="4" borderId="1" xfId="14" applyFont="1" applyFill="1" applyBorder="1" applyAlignment="1">
      <alignment horizontal="center" vertical="center" wrapText="1"/>
    </xf>
    <xf numFmtId="42" fontId="9" fillId="4" borderId="8" xfId="14" applyFont="1" applyFill="1" applyBorder="1" applyAlignment="1">
      <alignment horizontal="center" vertical="center" wrapText="1"/>
    </xf>
    <xf numFmtId="42" fontId="9" fillId="4" borderId="9" xfId="14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>
      <alignment horizontal="justify" vertical="center" wrapText="1"/>
    </xf>
    <xf numFmtId="0" fontId="26" fillId="4" borderId="6" xfId="0" applyFont="1" applyFill="1" applyBorder="1" applyAlignment="1">
      <alignment horizontal="justify" vertical="center" wrapText="1"/>
    </xf>
    <xf numFmtId="0" fontId="21" fillId="0" borderId="8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42" fontId="9" fillId="4" borderId="6" xfId="14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left" vertical="center"/>
    </xf>
    <xf numFmtId="14" fontId="15" fillId="0" borderId="6" xfId="0" applyNumberFormat="1" applyFont="1" applyFill="1" applyBorder="1" applyAlignment="1">
      <alignment horizontal="center" vertical="center"/>
    </xf>
    <xf numFmtId="0" fontId="28" fillId="0" borderId="1" xfId="14" applyNumberFormat="1" applyFont="1" applyFill="1" applyBorder="1" applyAlignment="1">
      <alignment horizontal="justify" vertical="center" wrapText="1"/>
    </xf>
    <xf numFmtId="42" fontId="9" fillId="0" borderId="8" xfId="14" applyFont="1" applyFill="1" applyBorder="1" applyAlignment="1">
      <alignment horizontal="center" vertical="center" wrapText="1"/>
    </xf>
    <xf numFmtId="42" fontId="9" fillId="0" borderId="6" xfId="14" applyFont="1" applyFill="1" applyBorder="1" applyAlignment="1">
      <alignment horizontal="center" vertical="center" wrapText="1"/>
    </xf>
  </cellXfs>
  <cellStyles count="16">
    <cellStyle name="Millares [0] 2" xfId="12" xr:uid="{00000000-0005-0000-0000-000000000000}"/>
    <cellStyle name="Millares 2" xfId="11" xr:uid="{00000000-0005-0000-0000-000001000000}"/>
    <cellStyle name="Millares 3" xfId="15" xr:uid="{00000000-0005-0000-0000-000002000000}"/>
    <cellStyle name="Moneda [0]" xfId="14" builtinId="7"/>
    <cellStyle name="Normal" xfId="0" builtinId="0"/>
    <cellStyle name="Normal 2" xfId="2" xr:uid="{00000000-0005-0000-0000-000005000000}"/>
    <cellStyle name="Normal 2 2" xfId="6" xr:uid="{00000000-0005-0000-0000-000006000000}"/>
    <cellStyle name="Normal 2 3" xfId="8" xr:uid="{00000000-0005-0000-0000-000007000000}"/>
    <cellStyle name="Normal 2 4" xfId="10" xr:uid="{00000000-0005-0000-0000-000008000000}"/>
    <cellStyle name="Normal 3" xfId="1" xr:uid="{00000000-0005-0000-0000-000009000000}"/>
    <cellStyle name="Normal 4" xfId="5" xr:uid="{00000000-0005-0000-0000-00000A000000}"/>
    <cellStyle name="Porcentaje" xfId="4" builtinId="5"/>
    <cellStyle name="Porcentaje 2" xfId="3" xr:uid="{00000000-0005-0000-0000-00000C000000}"/>
    <cellStyle name="Porcentaje 3" xfId="7" xr:uid="{00000000-0005-0000-0000-00000D000000}"/>
    <cellStyle name="Porcentaje 4" xfId="13" xr:uid="{00000000-0005-0000-0000-00000E000000}"/>
    <cellStyle name="Porcentual 6" xfId="9" xr:uid="{00000000-0005-0000-0000-00000F000000}"/>
  </cellStyles>
  <dxfs count="0"/>
  <tableStyles count="0" defaultTableStyle="TableStyleMedium2" defaultPivotStyle="PivotStyleLight16"/>
  <colors>
    <mruColors>
      <color rgb="FF99CCFF"/>
      <color rgb="FFFAD0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76200</xdr:rowOff>
    </xdr:from>
    <xdr:to>
      <xdr:col>1</xdr:col>
      <xdr:colOff>2164715</xdr:colOff>
      <xdr:row>1</xdr:row>
      <xdr:rowOff>362903</xdr:rowOff>
    </xdr:to>
    <xdr:pic>
      <xdr:nvPicPr>
        <xdr:cNvPr id="3" name="gráficos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3228975" y="76200"/>
          <a:ext cx="1983740" cy="715328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57"/>
  <sheetViews>
    <sheetView tabSelected="1" zoomScale="80" zoomScaleNormal="80" workbookViewId="0">
      <selection activeCell="P123" sqref="P123:P124"/>
    </sheetView>
  </sheetViews>
  <sheetFormatPr baseColWidth="10" defaultColWidth="9.140625" defaultRowHeight="15" x14ac:dyDescent="0.25"/>
  <cols>
    <col min="1" max="1" width="4.28515625" customWidth="1"/>
    <col min="2" max="2" width="46" style="48" customWidth="1"/>
    <col min="3" max="3" width="8.140625" customWidth="1"/>
    <col min="4" max="4" width="7.85546875" customWidth="1"/>
    <col min="5" max="14" width="7.140625" customWidth="1"/>
    <col min="15" max="15" width="10.5703125" hidden="1" customWidth="1"/>
    <col min="16" max="16" width="18.85546875" style="46" customWidth="1"/>
    <col min="17" max="17" width="17.42578125" customWidth="1"/>
    <col min="18" max="18" width="13.28515625" customWidth="1"/>
    <col min="19" max="19" width="12.28515625" style="47" customWidth="1"/>
    <col min="20" max="20" width="13.42578125" customWidth="1"/>
    <col min="21" max="24" width="14.140625" style="1" customWidth="1"/>
    <col min="25" max="40" width="11.42578125" customWidth="1"/>
    <col min="41" max="240" width="11.42578125"/>
    <col min="241" max="241" width="2.42578125" customWidth="1"/>
    <col min="242" max="242" width="40.28515625" customWidth="1"/>
    <col min="243" max="243" width="7.5703125" customWidth="1"/>
    <col min="244" max="244" width="4.28515625" customWidth="1"/>
    <col min="245" max="245" width="3" customWidth="1"/>
    <col min="246" max="246" width="5.140625" customWidth="1"/>
    <col min="247" max="247" width="1.140625" customWidth="1"/>
    <col min="248" max="248" width="3.42578125" customWidth="1"/>
    <col min="249" max="249" width="3" customWidth="1"/>
    <col min="250" max="250" width="4" customWidth="1"/>
    <col min="251" max="251" width="3.140625" customWidth="1"/>
    <col min="252" max="252" width="6.140625" customWidth="1"/>
    <col min="253" max="253" width="4.28515625" customWidth="1"/>
    <col min="254" max="254" width="1.7109375" customWidth="1"/>
    <col min="255" max="255" width="3.42578125" customWidth="1"/>
    <col min="256" max="256" width="2.7109375" customWidth="1"/>
    <col min="257" max="257" width="3.42578125" customWidth="1"/>
    <col min="258" max="258" width="3.140625" customWidth="1"/>
    <col min="259" max="259" width="5" customWidth="1"/>
    <col min="260" max="260" width="1.7109375" customWidth="1"/>
    <col min="261" max="261" width="4.85546875" customWidth="1"/>
    <col min="262" max="262" width="1.28515625" customWidth="1"/>
    <col min="263" max="263" width="5.28515625" customWidth="1"/>
    <col min="264" max="264" width="0.85546875" customWidth="1"/>
    <col min="265" max="265" width="3" customWidth="1"/>
    <col min="266" max="266" width="3.42578125" customWidth="1"/>
    <col min="267" max="267" width="10.85546875" customWidth="1"/>
    <col min="268" max="268" width="14" customWidth="1"/>
    <col min="269" max="269" width="17.140625" customWidth="1"/>
    <col min="270" max="270" width="15.5703125" customWidth="1"/>
    <col min="271" max="271" width="13.28515625" customWidth="1"/>
    <col min="272" max="272" width="12.28515625" customWidth="1"/>
    <col min="273" max="273" width="13.42578125" customWidth="1"/>
    <col min="274" max="274" width="51.140625" customWidth="1"/>
    <col min="275" max="275" width="59" customWidth="1"/>
    <col min="276" max="276" width="60.85546875" customWidth="1"/>
    <col min="277" max="277" width="42.42578125" customWidth="1"/>
    <col min="278" max="278" width="15.42578125" customWidth="1"/>
    <col min="279" max="279" width="19" customWidth="1"/>
    <col min="280" max="496" width="11.42578125"/>
    <col min="497" max="497" width="2.42578125" customWidth="1"/>
    <col min="498" max="498" width="40.28515625" customWidth="1"/>
    <col min="499" max="499" width="7.5703125" customWidth="1"/>
    <col min="500" max="500" width="4.28515625" customWidth="1"/>
    <col min="501" max="501" width="3" customWidth="1"/>
    <col min="502" max="502" width="5.140625" customWidth="1"/>
    <col min="503" max="503" width="1.140625" customWidth="1"/>
    <col min="504" max="504" width="3.42578125" customWidth="1"/>
    <col min="505" max="505" width="3" customWidth="1"/>
    <col min="506" max="506" width="4" customWidth="1"/>
    <col min="507" max="507" width="3.140625" customWidth="1"/>
    <col min="508" max="508" width="6.140625" customWidth="1"/>
    <col min="509" max="509" width="4.28515625" customWidth="1"/>
    <col min="510" max="510" width="1.7109375" customWidth="1"/>
    <col min="511" max="511" width="3.42578125" customWidth="1"/>
    <col min="512" max="512" width="2.7109375" customWidth="1"/>
    <col min="513" max="513" width="3.42578125" customWidth="1"/>
    <col min="514" max="514" width="3.140625" customWidth="1"/>
    <col min="515" max="515" width="5" customWidth="1"/>
    <col min="516" max="516" width="1.7109375" customWidth="1"/>
    <col min="517" max="517" width="4.85546875" customWidth="1"/>
    <col min="518" max="518" width="1.28515625" customWidth="1"/>
    <col min="519" max="519" width="5.28515625" customWidth="1"/>
    <col min="520" max="520" width="0.85546875" customWidth="1"/>
    <col min="521" max="521" width="3" customWidth="1"/>
    <col min="522" max="522" width="3.42578125" customWidth="1"/>
    <col min="523" max="523" width="10.85546875" customWidth="1"/>
    <col min="524" max="524" width="14" customWidth="1"/>
    <col min="525" max="525" width="17.140625" customWidth="1"/>
    <col min="526" max="526" width="15.5703125" customWidth="1"/>
    <col min="527" max="527" width="13.28515625" customWidth="1"/>
    <col min="528" max="528" width="12.28515625" customWidth="1"/>
    <col min="529" max="529" width="13.42578125" customWidth="1"/>
    <col min="530" max="530" width="51.140625" customWidth="1"/>
    <col min="531" max="531" width="59" customWidth="1"/>
    <col min="532" max="532" width="60.85546875" customWidth="1"/>
    <col min="533" max="533" width="42.42578125" customWidth="1"/>
    <col min="534" max="534" width="15.42578125" customWidth="1"/>
    <col min="535" max="535" width="19" customWidth="1"/>
    <col min="536" max="752" width="11.42578125"/>
    <col min="753" max="753" width="2.42578125" customWidth="1"/>
    <col min="754" max="754" width="40.28515625" customWidth="1"/>
    <col min="755" max="755" width="7.5703125" customWidth="1"/>
    <col min="756" max="756" width="4.28515625" customWidth="1"/>
    <col min="757" max="757" width="3" customWidth="1"/>
    <col min="758" max="758" width="5.140625" customWidth="1"/>
    <col min="759" max="759" width="1.140625" customWidth="1"/>
    <col min="760" max="760" width="3.42578125" customWidth="1"/>
    <col min="761" max="761" width="3" customWidth="1"/>
    <col min="762" max="762" width="4" customWidth="1"/>
    <col min="763" max="763" width="3.140625" customWidth="1"/>
    <col min="764" max="764" width="6.140625" customWidth="1"/>
    <col min="765" max="765" width="4.28515625" customWidth="1"/>
    <col min="766" max="766" width="1.7109375" customWidth="1"/>
    <col min="767" max="767" width="3.42578125" customWidth="1"/>
    <col min="768" max="768" width="2.7109375" customWidth="1"/>
    <col min="769" max="769" width="3.42578125" customWidth="1"/>
    <col min="770" max="770" width="3.140625" customWidth="1"/>
    <col min="771" max="771" width="5" customWidth="1"/>
    <col min="772" max="772" width="1.7109375" customWidth="1"/>
    <col min="773" max="773" width="4.85546875" customWidth="1"/>
    <col min="774" max="774" width="1.28515625" customWidth="1"/>
    <col min="775" max="775" width="5.28515625" customWidth="1"/>
    <col min="776" max="776" width="0.85546875" customWidth="1"/>
    <col min="777" max="777" width="3" customWidth="1"/>
    <col min="778" max="778" width="3.42578125" customWidth="1"/>
    <col min="779" max="779" width="10.85546875" customWidth="1"/>
    <col min="780" max="780" width="14" customWidth="1"/>
    <col min="781" max="781" width="17.140625" customWidth="1"/>
    <col min="782" max="782" width="15.5703125" customWidth="1"/>
    <col min="783" max="783" width="13.28515625" customWidth="1"/>
    <col min="784" max="784" width="12.28515625" customWidth="1"/>
    <col min="785" max="785" width="13.42578125" customWidth="1"/>
    <col min="786" max="786" width="51.140625" customWidth="1"/>
    <col min="787" max="787" width="59" customWidth="1"/>
    <col min="788" max="788" width="60.85546875" customWidth="1"/>
    <col min="789" max="789" width="42.42578125" customWidth="1"/>
    <col min="790" max="790" width="15.42578125" customWidth="1"/>
    <col min="791" max="791" width="19" customWidth="1"/>
    <col min="792" max="1008" width="11.42578125"/>
    <col min="1009" max="1009" width="2.42578125" customWidth="1"/>
    <col min="1010" max="1010" width="40.28515625" customWidth="1"/>
    <col min="1011" max="1011" width="7.5703125" customWidth="1"/>
    <col min="1012" max="1012" width="4.28515625" customWidth="1"/>
    <col min="1013" max="1013" width="3" customWidth="1"/>
    <col min="1014" max="1014" width="5.140625" customWidth="1"/>
    <col min="1015" max="1015" width="1.140625" customWidth="1"/>
    <col min="1016" max="1016" width="3.42578125" customWidth="1"/>
    <col min="1017" max="1017" width="3" customWidth="1"/>
    <col min="1018" max="1018" width="4" customWidth="1"/>
    <col min="1019" max="1019" width="3.140625" customWidth="1"/>
    <col min="1020" max="1020" width="6.140625" customWidth="1"/>
    <col min="1021" max="1021" width="4.28515625" customWidth="1"/>
    <col min="1022" max="1022" width="1.7109375" customWidth="1"/>
    <col min="1023" max="1023" width="3.42578125" customWidth="1"/>
    <col min="1024" max="1024" width="2.7109375" customWidth="1"/>
    <col min="1025" max="1025" width="3.42578125" customWidth="1"/>
    <col min="1026" max="1026" width="3.140625" customWidth="1"/>
    <col min="1027" max="1027" width="5" customWidth="1"/>
    <col min="1028" max="1028" width="1.7109375" customWidth="1"/>
    <col min="1029" max="1029" width="4.85546875" customWidth="1"/>
    <col min="1030" max="1030" width="1.28515625" customWidth="1"/>
    <col min="1031" max="1031" width="5.28515625" customWidth="1"/>
    <col min="1032" max="1032" width="0.85546875" customWidth="1"/>
    <col min="1033" max="1033" width="3" customWidth="1"/>
    <col min="1034" max="1034" width="3.42578125" customWidth="1"/>
    <col min="1035" max="1035" width="10.85546875" customWidth="1"/>
    <col min="1036" max="1036" width="14" customWidth="1"/>
    <col min="1037" max="1037" width="17.140625" customWidth="1"/>
    <col min="1038" max="1038" width="15.5703125" customWidth="1"/>
    <col min="1039" max="1039" width="13.28515625" customWidth="1"/>
    <col min="1040" max="1040" width="12.28515625" customWidth="1"/>
    <col min="1041" max="1041" width="13.42578125" customWidth="1"/>
    <col min="1042" max="1042" width="51.140625" customWidth="1"/>
    <col min="1043" max="1043" width="59" customWidth="1"/>
    <col min="1044" max="1044" width="60.85546875" customWidth="1"/>
    <col min="1045" max="1045" width="42.42578125" customWidth="1"/>
    <col min="1046" max="1046" width="15.42578125" customWidth="1"/>
    <col min="1047" max="1047" width="19" customWidth="1"/>
    <col min="1048" max="1264" width="11.42578125"/>
    <col min="1265" max="1265" width="2.42578125" customWidth="1"/>
    <col min="1266" max="1266" width="40.28515625" customWidth="1"/>
    <col min="1267" max="1267" width="7.5703125" customWidth="1"/>
    <col min="1268" max="1268" width="4.28515625" customWidth="1"/>
    <col min="1269" max="1269" width="3" customWidth="1"/>
    <col min="1270" max="1270" width="5.140625" customWidth="1"/>
    <col min="1271" max="1271" width="1.140625" customWidth="1"/>
    <col min="1272" max="1272" width="3.42578125" customWidth="1"/>
    <col min="1273" max="1273" width="3" customWidth="1"/>
    <col min="1274" max="1274" width="4" customWidth="1"/>
    <col min="1275" max="1275" width="3.140625" customWidth="1"/>
    <col min="1276" max="1276" width="6.140625" customWidth="1"/>
    <col min="1277" max="1277" width="4.28515625" customWidth="1"/>
    <col min="1278" max="1278" width="1.7109375" customWidth="1"/>
    <col min="1279" max="1279" width="3.42578125" customWidth="1"/>
    <col min="1280" max="1280" width="2.7109375" customWidth="1"/>
    <col min="1281" max="1281" width="3.42578125" customWidth="1"/>
    <col min="1282" max="1282" width="3.140625" customWidth="1"/>
    <col min="1283" max="1283" width="5" customWidth="1"/>
    <col min="1284" max="1284" width="1.7109375" customWidth="1"/>
    <col min="1285" max="1285" width="4.85546875" customWidth="1"/>
    <col min="1286" max="1286" width="1.28515625" customWidth="1"/>
    <col min="1287" max="1287" width="5.28515625" customWidth="1"/>
    <col min="1288" max="1288" width="0.85546875" customWidth="1"/>
    <col min="1289" max="1289" width="3" customWidth="1"/>
    <col min="1290" max="1290" width="3.42578125" customWidth="1"/>
    <col min="1291" max="1291" width="10.85546875" customWidth="1"/>
    <col min="1292" max="1292" width="14" customWidth="1"/>
    <col min="1293" max="1293" width="17.140625" customWidth="1"/>
    <col min="1294" max="1294" width="15.5703125" customWidth="1"/>
    <col min="1295" max="1295" width="13.28515625" customWidth="1"/>
    <col min="1296" max="1296" width="12.28515625" customWidth="1"/>
    <col min="1297" max="1297" width="13.42578125" customWidth="1"/>
    <col min="1298" max="1298" width="51.140625" customWidth="1"/>
    <col min="1299" max="1299" width="59" customWidth="1"/>
    <col min="1300" max="1300" width="60.85546875" customWidth="1"/>
    <col min="1301" max="1301" width="42.42578125" customWidth="1"/>
    <col min="1302" max="1302" width="15.42578125" customWidth="1"/>
    <col min="1303" max="1303" width="19" customWidth="1"/>
    <col min="1304" max="1520" width="11.42578125"/>
    <col min="1521" max="1521" width="2.42578125" customWidth="1"/>
    <col min="1522" max="1522" width="40.28515625" customWidth="1"/>
    <col min="1523" max="1523" width="7.5703125" customWidth="1"/>
    <col min="1524" max="1524" width="4.28515625" customWidth="1"/>
    <col min="1525" max="1525" width="3" customWidth="1"/>
    <col min="1526" max="1526" width="5.140625" customWidth="1"/>
    <col min="1527" max="1527" width="1.140625" customWidth="1"/>
    <col min="1528" max="1528" width="3.42578125" customWidth="1"/>
    <col min="1529" max="1529" width="3" customWidth="1"/>
    <col min="1530" max="1530" width="4" customWidth="1"/>
    <col min="1531" max="1531" width="3.140625" customWidth="1"/>
    <col min="1532" max="1532" width="6.140625" customWidth="1"/>
    <col min="1533" max="1533" width="4.28515625" customWidth="1"/>
    <col min="1534" max="1534" width="1.7109375" customWidth="1"/>
    <col min="1535" max="1535" width="3.42578125" customWidth="1"/>
    <col min="1536" max="1536" width="2.7109375" customWidth="1"/>
    <col min="1537" max="1537" width="3.42578125" customWidth="1"/>
    <col min="1538" max="1538" width="3.140625" customWidth="1"/>
    <col min="1539" max="1539" width="5" customWidth="1"/>
    <col min="1540" max="1540" width="1.7109375" customWidth="1"/>
    <col min="1541" max="1541" width="4.85546875" customWidth="1"/>
    <col min="1542" max="1542" width="1.28515625" customWidth="1"/>
    <col min="1543" max="1543" width="5.28515625" customWidth="1"/>
    <col min="1544" max="1544" width="0.85546875" customWidth="1"/>
    <col min="1545" max="1545" width="3" customWidth="1"/>
    <col min="1546" max="1546" width="3.42578125" customWidth="1"/>
    <col min="1547" max="1547" width="10.85546875" customWidth="1"/>
    <col min="1548" max="1548" width="14" customWidth="1"/>
    <col min="1549" max="1549" width="17.140625" customWidth="1"/>
    <col min="1550" max="1550" width="15.5703125" customWidth="1"/>
    <col min="1551" max="1551" width="13.28515625" customWidth="1"/>
    <col min="1552" max="1552" width="12.28515625" customWidth="1"/>
    <col min="1553" max="1553" width="13.42578125" customWidth="1"/>
    <col min="1554" max="1554" width="51.140625" customWidth="1"/>
    <col min="1555" max="1555" width="59" customWidth="1"/>
    <col min="1556" max="1556" width="60.85546875" customWidth="1"/>
    <col min="1557" max="1557" width="42.42578125" customWidth="1"/>
    <col min="1558" max="1558" width="15.42578125" customWidth="1"/>
    <col min="1559" max="1559" width="19" customWidth="1"/>
    <col min="1560" max="1776" width="11.42578125"/>
    <col min="1777" max="1777" width="2.42578125" customWidth="1"/>
    <col min="1778" max="1778" width="40.28515625" customWidth="1"/>
    <col min="1779" max="1779" width="7.5703125" customWidth="1"/>
    <col min="1780" max="1780" width="4.28515625" customWidth="1"/>
    <col min="1781" max="1781" width="3" customWidth="1"/>
    <col min="1782" max="1782" width="5.140625" customWidth="1"/>
    <col min="1783" max="1783" width="1.140625" customWidth="1"/>
    <col min="1784" max="1784" width="3.42578125" customWidth="1"/>
    <col min="1785" max="1785" width="3" customWidth="1"/>
    <col min="1786" max="1786" width="4" customWidth="1"/>
    <col min="1787" max="1787" width="3.140625" customWidth="1"/>
    <col min="1788" max="1788" width="6.140625" customWidth="1"/>
    <col min="1789" max="1789" width="4.28515625" customWidth="1"/>
    <col min="1790" max="1790" width="1.7109375" customWidth="1"/>
    <col min="1791" max="1791" width="3.42578125" customWidth="1"/>
    <col min="1792" max="1792" width="2.7109375" customWidth="1"/>
    <col min="1793" max="1793" width="3.42578125" customWidth="1"/>
    <col min="1794" max="1794" width="3.140625" customWidth="1"/>
    <col min="1795" max="1795" width="5" customWidth="1"/>
    <col min="1796" max="1796" width="1.7109375" customWidth="1"/>
    <col min="1797" max="1797" width="4.85546875" customWidth="1"/>
    <col min="1798" max="1798" width="1.28515625" customWidth="1"/>
    <col min="1799" max="1799" width="5.28515625" customWidth="1"/>
    <col min="1800" max="1800" width="0.85546875" customWidth="1"/>
    <col min="1801" max="1801" width="3" customWidth="1"/>
    <col min="1802" max="1802" width="3.42578125" customWidth="1"/>
    <col min="1803" max="1803" width="10.85546875" customWidth="1"/>
    <col min="1804" max="1804" width="14" customWidth="1"/>
    <col min="1805" max="1805" width="17.140625" customWidth="1"/>
    <col min="1806" max="1806" width="15.5703125" customWidth="1"/>
    <col min="1807" max="1807" width="13.28515625" customWidth="1"/>
    <col min="1808" max="1808" width="12.28515625" customWidth="1"/>
    <col min="1809" max="1809" width="13.42578125" customWidth="1"/>
    <col min="1810" max="1810" width="51.140625" customWidth="1"/>
    <col min="1811" max="1811" width="59" customWidth="1"/>
    <col min="1812" max="1812" width="60.85546875" customWidth="1"/>
    <col min="1813" max="1813" width="42.42578125" customWidth="1"/>
    <col min="1814" max="1814" width="15.42578125" customWidth="1"/>
    <col min="1815" max="1815" width="19" customWidth="1"/>
    <col min="1816" max="2032" width="11.42578125"/>
    <col min="2033" max="2033" width="2.42578125" customWidth="1"/>
    <col min="2034" max="2034" width="40.28515625" customWidth="1"/>
    <col min="2035" max="2035" width="7.5703125" customWidth="1"/>
    <col min="2036" max="2036" width="4.28515625" customWidth="1"/>
    <col min="2037" max="2037" width="3" customWidth="1"/>
    <col min="2038" max="2038" width="5.140625" customWidth="1"/>
    <col min="2039" max="2039" width="1.140625" customWidth="1"/>
    <col min="2040" max="2040" width="3.42578125" customWidth="1"/>
    <col min="2041" max="2041" width="3" customWidth="1"/>
    <col min="2042" max="2042" width="4" customWidth="1"/>
    <col min="2043" max="2043" width="3.140625" customWidth="1"/>
    <col min="2044" max="2044" width="6.140625" customWidth="1"/>
    <col min="2045" max="2045" width="4.28515625" customWidth="1"/>
    <col min="2046" max="2046" width="1.7109375" customWidth="1"/>
    <col min="2047" max="2047" width="3.42578125" customWidth="1"/>
    <col min="2048" max="2048" width="2.7109375" customWidth="1"/>
    <col min="2049" max="2049" width="3.42578125" customWidth="1"/>
    <col min="2050" max="2050" width="3.140625" customWidth="1"/>
    <col min="2051" max="2051" width="5" customWidth="1"/>
    <col min="2052" max="2052" width="1.7109375" customWidth="1"/>
    <col min="2053" max="2053" width="4.85546875" customWidth="1"/>
    <col min="2054" max="2054" width="1.28515625" customWidth="1"/>
    <col min="2055" max="2055" width="5.28515625" customWidth="1"/>
    <col min="2056" max="2056" width="0.85546875" customWidth="1"/>
    <col min="2057" max="2057" width="3" customWidth="1"/>
    <col min="2058" max="2058" width="3.42578125" customWidth="1"/>
    <col min="2059" max="2059" width="10.85546875" customWidth="1"/>
    <col min="2060" max="2060" width="14" customWidth="1"/>
    <col min="2061" max="2061" width="17.140625" customWidth="1"/>
    <col min="2062" max="2062" width="15.5703125" customWidth="1"/>
    <col min="2063" max="2063" width="13.28515625" customWidth="1"/>
    <col min="2064" max="2064" width="12.28515625" customWidth="1"/>
    <col min="2065" max="2065" width="13.42578125" customWidth="1"/>
    <col min="2066" max="2066" width="51.140625" customWidth="1"/>
    <col min="2067" max="2067" width="59" customWidth="1"/>
    <col min="2068" max="2068" width="60.85546875" customWidth="1"/>
    <col min="2069" max="2069" width="42.42578125" customWidth="1"/>
    <col min="2070" max="2070" width="15.42578125" customWidth="1"/>
    <col min="2071" max="2071" width="19" customWidth="1"/>
    <col min="2072" max="2288" width="11.42578125"/>
    <col min="2289" max="2289" width="2.42578125" customWidth="1"/>
    <col min="2290" max="2290" width="40.28515625" customWidth="1"/>
    <col min="2291" max="2291" width="7.5703125" customWidth="1"/>
    <col min="2292" max="2292" width="4.28515625" customWidth="1"/>
    <col min="2293" max="2293" width="3" customWidth="1"/>
    <col min="2294" max="2294" width="5.140625" customWidth="1"/>
    <col min="2295" max="2295" width="1.140625" customWidth="1"/>
    <col min="2296" max="2296" width="3.42578125" customWidth="1"/>
    <col min="2297" max="2297" width="3" customWidth="1"/>
    <col min="2298" max="2298" width="4" customWidth="1"/>
    <col min="2299" max="2299" width="3.140625" customWidth="1"/>
    <col min="2300" max="2300" width="6.140625" customWidth="1"/>
    <col min="2301" max="2301" width="4.28515625" customWidth="1"/>
    <col min="2302" max="2302" width="1.7109375" customWidth="1"/>
    <col min="2303" max="2303" width="3.42578125" customWidth="1"/>
    <col min="2304" max="2304" width="2.7109375" customWidth="1"/>
    <col min="2305" max="2305" width="3.42578125" customWidth="1"/>
    <col min="2306" max="2306" width="3.140625" customWidth="1"/>
    <col min="2307" max="2307" width="5" customWidth="1"/>
    <col min="2308" max="2308" width="1.7109375" customWidth="1"/>
    <col min="2309" max="2309" width="4.85546875" customWidth="1"/>
    <col min="2310" max="2310" width="1.28515625" customWidth="1"/>
    <col min="2311" max="2311" width="5.28515625" customWidth="1"/>
    <col min="2312" max="2312" width="0.85546875" customWidth="1"/>
    <col min="2313" max="2313" width="3" customWidth="1"/>
    <col min="2314" max="2314" width="3.42578125" customWidth="1"/>
    <col min="2315" max="2315" width="10.85546875" customWidth="1"/>
    <col min="2316" max="2316" width="14" customWidth="1"/>
    <col min="2317" max="2317" width="17.140625" customWidth="1"/>
    <col min="2318" max="2318" width="15.5703125" customWidth="1"/>
    <col min="2319" max="2319" width="13.28515625" customWidth="1"/>
    <col min="2320" max="2320" width="12.28515625" customWidth="1"/>
    <col min="2321" max="2321" width="13.42578125" customWidth="1"/>
    <col min="2322" max="2322" width="51.140625" customWidth="1"/>
    <col min="2323" max="2323" width="59" customWidth="1"/>
    <col min="2324" max="2324" width="60.85546875" customWidth="1"/>
    <col min="2325" max="2325" width="42.42578125" customWidth="1"/>
    <col min="2326" max="2326" width="15.42578125" customWidth="1"/>
    <col min="2327" max="2327" width="19" customWidth="1"/>
    <col min="2328" max="2544" width="11.42578125"/>
    <col min="2545" max="2545" width="2.42578125" customWidth="1"/>
    <col min="2546" max="2546" width="40.28515625" customWidth="1"/>
    <col min="2547" max="2547" width="7.5703125" customWidth="1"/>
    <col min="2548" max="2548" width="4.28515625" customWidth="1"/>
    <col min="2549" max="2549" width="3" customWidth="1"/>
    <col min="2550" max="2550" width="5.140625" customWidth="1"/>
    <col min="2551" max="2551" width="1.140625" customWidth="1"/>
    <col min="2552" max="2552" width="3.42578125" customWidth="1"/>
    <col min="2553" max="2553" width="3" customWidth="1"/>
    <col min="2554" max="2554" width="4" customWidth="1"/>
    <col min="2555" max="2555" width="3.140625" customWidth="1"/>
    <col min="2556" max="2556" width="6.140625" customWidth="1"/>
    <col min="2557" max="2557" width="4.28515625" customWidth="1"/>
    <col min="2558" max="2558" width="1.7109375" customWidth="1"/>
    <col min="2559" max="2559" width="3.42578125" customWidth="1"/>
    <col min="2560" max="2560" width="2.7109375" customWidth="1"/>
    <col min="2561" max="2561" width="3.42578125" customWidth="1"/>
    <col min="2562" max="2562" width="3.140625" customWidth="1"/>
    <col min="2563" max="2563" width="5" customWidth="1"/>
    <col min="2564" max="2564" width="1.7109375" customWidth="1"/>
    <col min="2565" max="2565" width="4.85546875" customWidth="1"/>
    <col min="2566" max="2566" width="1.28515625" customWidth="1"/>
    <col min="2567" max="2567" width="5.28515625" customWidth="1"/>
    <col min="2568" max="2568" width="0.85546875" customWidth="1"/>
    <col min="2569" max="2569" width="3" customWidth="1"/>
    <col min="2570" max="2570" width="3.42578125" customWidth="1"/>
    <col min="2571" max="2571" width="10.85546875" customWidth="1"/>
    <col min="2572" max="2572" width="14" customWidth="1"/>
    <col min="2573" max="2573" width="17.140625" customWidth="1"/>
    <col min="2574" max="2574" width="15.5703125" customWidth="1"/>
    <col min="2575" max="2575" width="13.28515625" customWidth="1"/>
    <col min="2576" max="2576" width="12.28515625" customWidth="1"/>
    <col min="2577" max="2577" width="13.42578125" customWidth="1"/>
    <col min="2578" max="2578" width="51.140625" customWidth="1"/>
    <col min="2579" max="2579" width="59" customWidth="1"/>
    <col min="2580" max="2580" width="60.85546875" customWidth="1"/>
    <col min="2581" max="2581" width="42.42578125" customWidth="1"/>
    <col min="2582" max="2582" width="15.42578125" customWidth="1"/>
    <col min="2583" max="2583" width="19" customWidth="1"/>
    <col min="2584" max="2800" width="11.42578125"/>
    <col min="2801" max="2801" width="2.42578125" customWidth="1"/>
    <col min="2802" max="2802" width="40.28515625" customWidth="1"/>
    <col min="2803" max="2803" width="7.5703125" customWidth="1"/>
    <col min="2804" max="2804" width="4.28515625" customWidth="1"/>
    <col min="2805" max="2805" width="3" customWidth="1"/>
    <col min="2806" max="2806" width="5.140625" customWidth="1"/>
    <col min="2807" max="2807" width="1.140625" customWidth="1"/>
    <col min="2808" max="2808" width="3.42578125" customWidth="1"/>
    <col min="2809" max="2809" width="3" customWidth="1"/>
    <col min="2810" max="2810" width="4" customWidth="1"/>
    <col min="2811" max="2811" width="3.140625" customWidth="1"/>
    <col min="2812" max="2812" width="6.140625" customWidth="1"/>
    <col min="2813" max="2813" width="4.28515625" customWidth="1"/>
    <col min="2814" max="2814" width="1.7109375" customWidth="1"/>
    <col min="2815" max="2815" width="3.42578125" customWidth="1"/>
    <col min="2816" max="2816" width="2.7109375" customWidth="1"/>
    <col min="2817" max="2817" width="3.42578125" customWidth="1"/>
    <col min="2818" max="2818" width="3.140625" customWidth="1"/>
    <col min="2819" max="2819" width="5" customWidth="1"/>
    <col min="2820" max="2820" width="1.7109375" customWidth="1"/>
    <col min="2821" max="2821" width="4.85546875" customWidth="1"/>
    <col min="2822" max="2822" width="1.28515625" customWidth="1"/>
    <col min="2823" max="2823" width="5.28515625" customWidth="1"/>
    <col min="2824" max="2824" width="0.85546875" customWidth="1"/>
    <col min="2825" max="2825" width="3" customWidth="1"/>
    <col min="2826" max="2826" width="3.42578125" customWidth="1"/>
    <col min="2827" max="2827" width="10.85546875" customWidth="1"/>
    <col min="2828" max="2828" width="14" customWidth="1"/>
    <col min="2829" max="2829" width="17.140625" customWidth="1"/>
    <col min="2830" max="2830" width="15.5703125" customWidth="1"/>
    <col min="2831" max="2831" width="13.28515625" customWidth="1"/>
    <col min="2832" max="2832" width="12.28515625" customWidth="1"/>
    <col min="2833" max="2833" width="13.42578125" customWidth="1"/>
    <col min="2834" max="2834" width="51.140625" customWidth="1"/>
    <col min="2835" max="2835" width="59" customWidth="1"/>
    <col min="2836" max="2836" width="60.85546875" customWidth="1"/>
    <col min="2837" max="2837" width="42.42578125" customWidth="1"/>
    <col min="2838" max="2838" width="15.42578125" customWidth="1"/>
    <col min="2839" max="2839" width="19" customWidth="1"/>
    <col min="2840" max="3056" width="11.42578125"/>
    <col min="3057" max="3057" width="2.42578125" customWidth="1"/>
    <col min="3058" max="3058" width="40.28515625" customWidth="1"/>
    <col min="3059" max="3059" width="7.5703125" customWidth="1"/>
    <col min="3060" max="3060" width="4.28515625" customWidth="1"/>
    <col min="3061" max="3061" width="3" customWidth="1"/>
    <col min="3062" max="3062" width="5.140625" customWidth="1"/>
    <col min="3063" max="3063" width="1.140625" customWidth="1"/>
    <col min="3064" max="3064" width="3.42578125" customWidth="1"/>
    <col min="3065" max="3065" width="3" customWidth="1"/>
    <col min="3066" max="3066" width="4" customWidth="1"/>
    <col min="3067" max="3067" width="3.140625" customWidth="1"/>
    <col min="3068" max="3068" width="6.140625" customWidth="1"/>
    <col min="3069" max="3069" width="4.28515625" customWidth="1"/>
    <col min="3070" max="3070" width="1.7109375" customWidth="1"/>
    <col min="3071" max="3071" width="3.42578125" customWidth="1"/>
    <col min="3072" max="3072" width="2.7109375" customWidth="1"/>
    <col min="3073" max="3073" width="3.42578125" customWidth="1"/>
    <col min="3074" max="3074" width="3.140625" customWidth="1"/>
    <col min="3075" max="3075" width="5" customWidth="1"/>
    <col min="3076" max="3076" width="1.7109375" customWidth="1"/>
    <col min="3077" max="3077" width="4.85546875" customWidth="1"/>
    <col min="3078" max="3078" width="1.28515625" customWidth="1"/>
    <col min="3079" max="3079" width="5.28515625" customWidth="1"/>
    <col min="3080" max="3080" width="0.85546875" customWidth="1"/>
    <col min="3081" max="3081" width="3" customWidth="1"/>
    <col min="3082" max="3082" width="3.42578125" customWidth="1"/>
    <col min="3083" max="3083" width="10.85546875" customWidth="1"/>
    <col min="3084" max="3084" width="14" customWidth="1"/>
    <col min="3085" max="3085" width="17.140625" customWidth="1"/>
    <col min="3086" max="3086" width="15.5703125" customWidth="1"/>
    <col min="3087" max="3087" width="13.28515625" customWidth="1"/>
    <col min="3088" max="3088" width="12.28515625" customWidth="1"/>
    <col min="3089" max="3089" width="13.42578125" customWidth="1"/>
    <col min="3090" max="3090" width="51.140625" customWidth="1"/>
    <col min="3091" max="3091" width="59" customWidth="1"/>
    <col min="3092" max="3092" width="60.85546875" customWidth="1"/>
    <col min="3093" max="3093" width="42.42578125" customWidth="1"/>
    <col min="3094" max="3094" width="15.42578125" customWidth="1"/>
    <col min="3095" max="3095" width="19" customWidth="1"/>
    <col min="3096" max="3312" width="11.42578125"/>
    <col min="3313" max="3313" width="2.42578125" customWidth="1"/>
    <col min="3314" max="3314" width="40.28515625" customWidth="1"/>
    <col min="3315" max="3315" width="7.5703125" customWidth="1"/>
    <col min="3316" max="3316" width="4.28515625" customWidth="1"/>
    <col min="3317" max="3317" width="3" customWidth="1"/>
    <col min="3318" max="3318" width="5.140625" customWidth="1"/>
    <col min="3319" max="3319" width="1.140625" customWidth="1"/>
    <col min="3320" max="3320" width="3.42578125" customWidth="1"/>
    <col min="3321" max="3321" width="3" customWidth="1"/>
    <col min="3322" max="3322" width="4" customWidth="1"/>
    <col min="3323" max="3323" width="3.140625" customWidth="1"/>
    <col min="3324" max="3324" width="6.140625" customWidth="1"/>
    <col min="3325" max="3325" width="4.28515625" customWidth="1"/>
    <col min="3326" max="3326" width="1.7109375" customWidth="1"/>
    <col min="3327" max="3327" width="3.42578125" customWidth="1"/>
    <col min="3328" max="3328" width="2.7109375" customWidth="1"/>
    <col min="3329" max="3329" width="3.42578125" customWidth="1"/>
    <col min="3330" max="3330" width="3.140625" customWidth="1"/>
    <col min="3331" max="3331" width="5" customWidth="1"/>
    <col min="3332" max="3332" width="1.7109375" customWidth="1"/>
    <col min="3333" max="3333" width="4.85546875" customWidth="1"/>
    <col min="3334" max="3334" width="1.28515625" customWidth="1"/>
    <col min="3335" max="3335" width="5.28515625" customWidth="1"/>
    <col min="3336" max="3336" width="0.85546875" customWidth="1"/>
    <col min="3337" max="3337" width="3" customWidth="1"/>
    <col min="3338" max="3338" width="3.42578125" customWidth="1"/>
    <col min="3339" max="3339" width="10.85546875" customWidth="1"/>
    <col min="3340" max="3340" width="14" customWidth="1"/>
    <col min="3341" max="3341" width="17.140625" customWidth="1"/>
    <col min="3342" max="3342" width="15.5703125" customWidth="1"/>
    <col min="3343" max="3343" width="13.28515625" customWidth="1"/>
    <col min="3344" max="3344" width="12.28515625" customWidth="1"/>
    <col min="3345" max="3345" width="13.42578125" customWidth="1"/>
    <col min="3346" max="3346" width="51.140625" customWidth="1"/>
    <col min="3347" max="3347" width="59" customWidth="1"/>
    <col min="3348" max="3348" width="60.85546875" customWidth="1"/>
    <col min="3349" max="3349" width="42.42578125" customWidth="1"/>
    <col min="3350" max="3350" width="15.42578125" customWidth="1"/>
    <col min="3351" max="3351" width="19" customWidth="1"/>
    <col min="3352" max="3568" width="11.42578125"/>
    <col min="3569" max="3569" width="2.42578125" customWidth="1"/>
    <col min="3570" max="3570" width="40.28515625" customWidth="1"/>
    <col min="3571" max="3571" width="7.5703125" customWidth="1"/>
    <col min="3572" max="3572" width="4.28515625" customWidth="1"/>
    <col min="3573" max="3573" width="3" customWidth="1"/>
    <col min="3574" max="3574" width="5.140625" customWidth="1"/>
    <col min="3575" max="3575" width="1.140625" customWidth="1"/>
    <col min="3576" max="3576" width="3.42578125" customWidth="1"/>
    <col min="3577" max="3577" width="3" customWidth="1"/>
    <col min="3578" max="3578" width="4" customWidth="1"/>
    <col min="3579" max="3579" width="3.140625" customWidth="1"/>
    <col min="3580" max="3580" width="6.140625" customWidth="1"/>
    <col min="3581" max="3581" width="4.28515625" customWidth="1"/>
    <col min="3582" max="3582" width="1.7109375" customWidth="1"/>
    <col min="3583" max="3583" width="3.42578125" customWidth="1"/>
    <col min="3584" max="3584" width="2.7109375" customWidth="1"/>
    <col min="3585" max="3585" width="3.42578125" customWidth="1"/>
    <col min="3586" max="3586" width="3.140625" customWidth="1"/>
    <col min="3587" max="3587" width="5" customWidth="1"/>
    <col min="3588" max="3588" width="1.7109375" customWidth="1"/>
    <col min="3589" max="3589" width="4.85546875" customWidth="1"/>
    <col min="3590" max="3590" width="1.28515625" customWidth="1"/>
    <col min="3591" max="3591" width="5.28515625" customWidth="1"/>
    <col min="3592" max="3592" width="0.85546875" customWidth="1"/>
    <col min="3593" max="3593" width="3" customWidth="1"/>
    <col min="3594" max="3594" width="3.42578125" customWidth="1"/>
    <col min="3595" max="3595" width="10.85546875" customWidth="1"/>
    <col min="3596" max="3596" width="14" customWidth="1"/>
    <col min="3597" max="3597" width="17.140625" customWidth="1"/>
    <col min="3598" max="3598" width="15.5703125" customWidth="1"/>
    <col min="3599" max="3599" width="13.28515625" customWidth="1"/>
    <col min="3600" max="3600" width="12.28515625" customWidth="1"/>
    <col min="3601" max="3601" width="13.42578125" customWidth="1"/>
    <col min="3602" max="3602" width="51.140625" customWidth="1"/>
    <col min="3603" max="3603" width="59" customWidth="1"/>
    <col min="3604" max="3604" width="60.85546875" customWidth="1"/>
    <col min="3605" max="3605" width="42.42578125" customWidth="1"/>
    <col min="3606" max="3606" width="15.42578125" customWidth="1"/>
    <col min="3607" max="3607" width="19" customWidth="1"/>
    <col min="3608" max="3824" width="11.42578125"/>
    <col min="3825" max="3825" width="2.42578125" customWidth="1"/>
    <col min="3826" max="3826" width="40.28515625" customWidth="1"/>
    <col min="3827" max="3827" width="7.5703125" customWidth="1"/>
    <col min="3828" max="3828" width="4.28515625" customWidth="1"/>
    <col min="3829" max="3829" width="3" customWidth="1"/>
    <col min="3830" max="3830" width="5.140625" customWidth="1"/>
    <col min="3831" max="3831" width="1.140625" customWidth="1"/>
    <col min="3832" max="3832" width="3.42578125" customWidth="1"/>
    <col min="3833" max="3833" width="3" customWidth="1"/>
    <col min="3834" max="3834" width="4" customWidth="1"/>
    <col min="3835" max="3835" width="3.140625" customWidth="1"/>
    <col min="3836" max="3836" width="6.140625" customWidth="1"/>
    <col min="3837" max="3837" width="4.28515625" customWidth="1"/>
    <col min="3838" max="3838" width="1.7109375" customWidth="1"/>
    <col min="3839" max="3839" width="3.42578125" customWidth="1"/>
    <col min="3840" max="3840" width="2.7109375" customWidth="1"/>
    <col min="3841" max="3841" width="3.42578125" customWidth="1"/>
    <col min="3842" max="3842" width="3.140625" customWidth="1"/>
    <col min="3843" max="3843" width="5" customWidth="1"/>
    <col min="3844" max="3844" width="1.7109375" customWidth="1"/>
    <col min="3845" max="3845" width="4.85546875" customWidth="1"/>
    <col min="3846" max="3846" width="1.28515625" customWidth="1"/>
    <col min="3847" max="3847" width="5.28515625" customWidth="1"/>
    <col min="3848" max="3848" width="0.85546875" customWidth="1"/>
    <col min="3849" max="3849" width="3" customWidth="1"/>
    <col min="3850" max="3850" width="3.42578125" customWidth="1"/>
    <col min="3851" max="3851" width="10.85546875" customWidth="1"/>
    <col min="3852" max="3852" width="14" customWidth="1"/>
    <col min="3853" max="3853" width="17.140625" customWidth="1"/>
    <col min="3854" max="3854" width="15.5703125" customWidth="1"/>
    <col min="3855" max="3855" width="13.28515625" customWidth="1"/>
    <col min="3856" max="3856" width="12.28515625" customWidth="1"/>
    <col min="3857" max="3857" width="13.42578125" customWidth="1"/>
    <col min="3858" max="3858" width="51.140625" customWidth="1"/>
    <col min="3859" max="3859" width="59" customWidth="1"/>
    <col min="3860" max="3860" width="60.85546875" customWidth="1"/>
    <col min="3861" max="3861" width="42.42578125" customWidth="1"/>
    <col min="3862" max="3862" width="15.42578125" customWidth="1"/>
    <col min="3863" max="3863" width="19" customWidth="1"/>
    <col min="3864" max="4080" width="11.42578125"/>
    <col min="4081" max="4081" width="2.42578125" customWidth="1"/>
    <col min="4082" max="4082" width="40.28515625" customWidth="1"/>
    <col min="4083" max="4083" width="7.5703125" customWidth="1"/>
    <col min="4084" max="4084" width="4.28515625" customWidth="1"/>
    <col min="4085" max="4085" width="3" customWidth="1"/>
    <col min="4086" max="4086" width="5.140625" customWidth="1"/>
    <col min="4087" max="4087" width="1.140625" customWidth="1"/>
    <col min="4088" max="4088" width="3.42578125" customWidth="1"/>
    <col min="4089" max="4089" width="3" customWidth="1"/>
    <col min="4090" max="4090" width="4" customWidth="1"/>
    <col min="4091" max="4091" width="3.140625" customWidth="1"/>
    <col min="4092" max="4092" width="6.140625" customWidth="1"/>
    <col min="4093" max="4093" width="4.28515625" customWidth="1"/>
    <col min="4094" max="4094" width="1.7109375" customWidth="1"/>
    <col min="4095" max="4095" width="3.42578125" customWidth="1"/>
    <col min="4096" max="4096" width="2.7109375" customWidth="1"/>
    <col min="4097" max="4097" width="3.42578125" customWidth="1"/>
    <col min="4098" max="4098" width="3.140625" customWidth="1"/>
    <col min="4099" max="4099" width="5" customWidth="1"/>
    <col min="4100" max="4100" width="1.7109375" customWidth="1"/>
    <col min="4101" max="4101" width="4.85546875" customWidth="1"/>
    <col min="4102" max="4102" width="1.28515625" customWidth="1"/>
    <col min="4103" max="4103" width="5.28515625" customWidth="1"/>
    <col min="4104" max="4104" width="0.85546875" customWidth="1"/>
    <col min="4105" max="4105" width="3" customWidth="1"/>
    <col min="4106" max="4106" width="3.42578125" customWidth="1"/>
    <col min="4107" max="4107" width="10.85546875" customWidth="1"/>
    <col min="4108" max="4108" width="14" customWidth="1"/>
    <col min="4109" max="4109" width="17.140625" customWidth="1"/>
    <col min="4110" max="4110" width="15.5703125" customWidth="1"/>
    <col min="4111" max="4111" width="13.28515625" customWidth="1"/>
    <col min="4112" max="4112" width="12.28515625" customWidth="1"/>
    <col min="4113" max="4113" width="13.42578125" customWidth="1"/>
    <col min="4114" max="4114" width="51.140625" customWidth="1"/>
    <col min="4115" max="4115" width="59" customWidth="1"/>
    <col min="4116" max="4116" width="60.85546875" customWidth="1"/>
    <col min="4117" max="4117" width="42.42578125" customWidth="1"/>
    <col min="4118" max="4118" width="15.42578125" customWidth="1"/>
    <col min="4119" max="4119" width="19" customWidth="1"/>
    <col min="4120" max="4336" width="11.42578125"/>
    <col min="4337" max="4337" width="2.42578125" customWidth="1"/>
    <col min="4338" max="4338" width="40.28515625" customWidth="1"/>
    <col min="4339" max="4339" width="7.5703125" customWidth="1"/>
    <col min="4340" max="4340" width="4.28515625" customWidth="1"/>
    <col min="4341" max="4341" width="3" customWidth="1"/>
    <col min="4342" max="4342" width="5.140625" customWidth="1"/>
    <col min="4343" max="4343" width="1.140625" customWidth="1"/>
    <col min="4344" max="4344" width="3.42578125" customWidth="1"/>
    <col min="4345" max="4345" width="3" customWidth="1"/>
    <col min="4346" max="4346" width="4" customWidth="1"/>
    <col min="4347" max="4347" width="3.140625" customWidth="1"/>
    <col min="4348" max="4348" width="6.140625" customWidth="1"/>
    <col min="4349" max="4349" width="4.28515625" customWidth="1"/>
    <col min="4350" max="4350" width="1.7109375" customWidth="1"/>
    <col min="4351" max="4351" width="3.42578125" customWidth="1"/>
    <col min="4352" max="4352" width="2.7109375" customWidth="1"/>
    <col min="4353" max="4353" width="3.42578125" customWidth="1"/>
    <col min="4354" max="4354" width="3.140625" customWidth="1"/>
    <col min="4355" max="4355" width="5" customWidth="1"/>
    <col min="4356" max="4356" width="1.7109375" customWidth="1"/>
    <col min="4357" max="4357" width="4.85546875" customWidth="1"/>
    <col min="4358" max="4358" width="1.28515625" customWidth="1"/>
    <col min="4359" max="4359" width="5.28515625" customWidth="1"/>
    <col min="4360" max="4360" width="0.85546875" customWidth="1"/>
    <col min="4361" max="4361" width="3" customWidth="1"/>
    <col min="4362" max="4362" width="3.42578125" customWidth="1"/>
    <col min="4363" max="4363" width="10.85546875" customWidth="1"/>
    <col min="4364" max="4364" width="14" customWidth="1"/>
    <col min="4365" max="4365" width="17.140625" customWidth="1"/>
    <col min="4366" max="4366" width="15.5703125" customWidth="1"/>
    <col min="4367" max="4367" width="13.28515625" customWidth="1"/>
    <col min="4368" max="4368" width="12.28515625" customWidth="1"/>
    <col min="4369" max="4369" width="13.42578125" customWidth="1"/>
    <col min="4370" max="4370" width="51.140625" customWidth="1"/>
    <col min="4371" max="4371" width="59" customWidth="1"/>
    <col min="4372" max="4372" width="60.85546875" customWidth="1"/>
    <col min="4373" max="4373" width="42.42578125" customWidth="1"/>
    <col min="4374" max="4374" width="15.42578125" customWidth="1"/>
    <col min="4375" max="4375" width="19" customWidth="1"/>
    <col min="4376" max="4592" width="11.42578125"/>
    <col min="4593" max="4593" width="2.42578125" customWidth="1"/>
    <col min="4594" max="4594" width="40.28515625" customWidth="1"/>
    <col min="4595" max="4595" width="7.5703125" customWidth="1"/>
    <col min="4596" max="4596" width="4.28515625" customWidth="1"/>
    <col min="4597" max="4597" width="3" customWidth="1"/>
    <col min="4598" max="4598" width="5.140625" customWidth="1"/>
    <col min="4599" max="4599" width="1.140625" customWidth="1"/>
    <col min="4600" max="4600" width="3.42578125" customWidth="1"/>
    <col min="4601" max="4601" width="3" customWidth="1"/>
    <col min="4602" max="4602" width="4" customWidth="1"/>
    <col min="4603" max="4603" width="3.140625" customWidth="1"/>
    <col min="4604" max="4604" width="6.140625" customWidth="1"/>
    <col min="4605" max="4605" width="4.28515625" customWidth="1"/>
    <col min="4606" max="4606" width="1.7109375" customWidth="1"/>
    <col min="4607" max="4607" width="3.42578125" customWidth="1"/>
    <col min="4608" max="4608" width="2.7109375" customWidth="1"/>
    <col min="4609" max="4609" width="3.42578125" customWidth="1"/>
    <col min="4610" max="4610" width="3.140625" customWidth="1"/>
    <col min="4611" max="4611" width="5" customWidth="1"/>
    <col min="4612" max="4612" width="1.7109375" customWidth="1"/>
    <col min="4613" max="4613" width="4.85546875" customWidth="1"/>
    <col min="4614" max="4614" width="1.28515625" customWidth="1"/>
    <col min="4615" max="4615" width="5.28515625" customWidth="1"/>
    <col min="4616" max="4616" width="0.85546875" customWidth="1"/>
    <col min="4617" max="4617" width="3" customWidth="1"/>
    <col min="4618" max="4618" width="3.42578125" customWidth="1"/>
    <col min="4619" max="4619" width="10.85546875" customWidth="1"/>
    <col min="4620" max="4620" width="14" customWidth="1"/>
    <col min="4621" max="4621" width="17.140625" customWidth="1"/>
    <col min="4622" max="4622" width="15.5703125" customWidth="1"/>
    <col min="4623" max="4623" width="13.28515625" customWidth="1"/>
    <col min="4624" max="4624" width="12.28515625" customWidth="1"/>
    <col min="4625" max="4625" width="13.42578125" customWidth="1"/>
    <col min="4626" max="4626" width="51.140625" customWidth="1"/>
    <col min="4627" max="4627" width="59" customWidth="1"/>
    <col min="4628" max="4628" width="60.85546875" customWidth="1"/>
    <col min="4629" max="4629" width="42.42578125" customWidth="1"/>
    <col min="4630" max="4630" width="15.42578125" customWidth="1"/>
    <col min="4631" max="4631" width="19" customWidth="1"/>
    <col min="4632" max="4848" width="11.42578125"/>
    <col min="4849" max="4849" width="2.42578125" customWidth="1"/>
    <col min="4850" max="4850" width="40.28515625" customWidth="1"/>
    <col min="4851" max="4851" width="7.5703125" customWidth="1"/>
    <col min="4852" max="4852" width="4.28515625" customWidth="1"/>
    <col min="4853" max="4853" width="3" customWidth="1"/>
    <col min="4854" max="4854" width="5.140625" customWidth="1"/>
    <col min="4855" max="4855" width="1.140625" customWidth="1"/>
    <col min="4856" max="4856" width="3.42578125" customWidth="1"/>
    <col min="4857" max="4857" width="3" customWidth="1"/>
    <col min="4858" max="4858" width="4" customWidth="1"/>
    <col min="4859" max="4859" width="3.140625" customWidth="1"/>
    <col min="4860" max="4860" width="6.140625" customWidth="1"/>
    <col min="4861" max="4861" width="4.28515625" customWidth="1"/>
    <col min="4862" max="4862" width="1.7109375" customWidth="1"/>
    <col min="4863" max="4863" width="3.42578125" customWidth="1"/>
    <col min="4864" max="4864" width="2.7109375" customWidth="1"/>
    <col min="4865" max="4865" width="3.42578125" customWidth="1"/>
    <col min="4866" max="4866" width="3.140625" customWidth="1"/>
    <col min="4867" max="4867" width="5" customWidth="1"/>
    <col min="4868" max="4868" width="1.7109375" customWidth="1"/>
    <col min="4869" max="4869" width="4.85546875" customWidth="1"/>
    <col min="4870" max="4870" width="1.28515625" customWidth="1"/>
    <col min="4871" max="4871" width="5.28515625" customWidth="1"/>
    <col min="4872" max="4872" width="0.85546875" customWidth="1"/>
    <col min="4873" max="4873" width="3" customWidth="1"/>
    <col min="4874" max="4874" width="3.42578125" customWidth="1"/>
    <col min="4875" max="4875" width="10.85546875" customWidth="1"/>
    <col min="4876" max="4876" width="14" customWidth="1"/>
    <col min="4877" max="4877" width="17.140625" customWidth="1"/>
    <col min="4878" max="4878" width="15.5703125" customWidth="1"/>
    <col min="4879" max="4879" width="13.28515625" customWidth="1"/>
    <col min="4880" max="4880" width="12.28515625" customWidth="1"/>
    <col min="4881" max="4881" width="13.42578125" customWidth="1"/>
    <col min="4882" max="4882" width="51.140625" customWidth="1"/>
    <col min="4883" max="4883" width="59" customWidth="1"/>
    <col min="4884" max="4884" width="60.85546875" customWidth="1"/>
    <col min="4885" max="4885" width="42.42578125" customWidth="1"/>
    <col min="4886" max="4886" width="15.42578125" customWidth="1"/>
    <col min="4887" max="4887" width="19" customWidth="1"/>
    <col min="4888" max="5104" width="11.42578125"/>
    <col min="5105" max="5105" width="2.42578125" customWidth="1"/>
    <col min="5106" max="5106" width="40.28515625" customWidth="1"/>
    <col min="5107" max="5107" width="7.5703125" customWidth="1"/>
    <col min="5108" max="5108" width="4.28515625" customWidth="1"/>
    <col min="5109" max="5109" width="3" customWidth="1"/>
    <col min="5110" max="5110" width="5.140625" customWidth="1"/>
    <col min="5111" max="5111" width="1.140625" customWidth="1"/>
    <col min="5112" max="5112" width="3.42578125" customWidth="1"/>
    <col min="5113" max="5113" width="3" customWidth="1"/>
    <col min="5114" max="5114" width="4" customWidth="1"/>
    <col min="5115" max="5115" width="3.140625" customWidth="1"/>
    <col min="5116" max="5116" width="6.140625" customWidth="1"/>
    <col min="5117" max="5117" width="4.28515625" customWidth="1"/>
    <col min="5118" max="5118" width="1.7109375" customWidth="1"/>
    <col min="5119" max="5119" width="3.42578125" customWidth="1"/>
    <col min="5120" max="5120" width="2.7109375" customWidth="1"/>
    <col min="5121" max="5121" width="3.42578125" customWidth="1"/>
    <col min="5122" max="5122" width="3.140625" customWidth="1"/>
    <col min="5123" max="5123" width="5" customWidth="1"/>
    <col min="5124" max="5124" width="1.7109375" customWidth="1"/>
    <col min="5125" max="5125" width="4.85546875" customWidth="1"/>
    <col min="5126" max="5126" width="1.28515625" customWidth="1"/>
    <col min="5127" max="5127" width="5.28515625" customWidth="1"/>
    <col min="5128" max="5128" width="0.85546875" customWidth="1"/>
    <col min="5129" max="5129" width="3" customWidth="1"/>
    <col min="5130" max="5130" width="3.42578125" customWidth="1"/>
    <col min="5131" max="5131" width="10.85546875" customWidth="1"/>
    <col min="5132" max="5132" width="14" customWidth="1"/>
    <col min="5133" max="5133" width="17.140625" customWidth="1"/>
    <col min="5134" max="5134" width="15.5703125" customWidth="1"/>
    <col min="5135" max="5135" width="13.28515625" customWidth="1"/>
    <col min="5136" max="5136" width="12.28515625" customWidth="1"/>
    <col min="5137" max="5137" width="13.42578125" customWidth="1"/>
    <col min="5138" max="5138" width="51.140625" customWidth="1"/>
    <col min="5139" max="5139" width="59" customWidth="1"/>
    <col min="5140" max="5140" width="60.85546875" customWidth="1"/>
    <col min="5141" max="5141" width="42.42578125" customWidth="1"/>
    <col min="5142" max="5142" width="15.42578125" customWidth="1"/>
    <col min="5143" max="5143" width="19" customWidth="1"/>
    <col min="5144" max="5360" width="11.42578125"/>
    <col min="5361" max="5361" width="2.42578125" customWidth="1"/>
    <col min="5362" max="5362" width="40.28515625" customWidth="1"/>
    <col min="5363" max="5363" width="7.5703125" customWidth="1"/>
    <col min="5364" max="5364" width="4.28515625" customWidth="1"/>
    <col min="5365" max="5365" width="3" customWidth="1"/>
    <col min="5366" max="5366" width="5.140625" customWidth="1"/>
    <col min="5367" max="5367" width="1.140625" customWidth="1"/>
    <col min="5368" max="5368" width="3.42578125" customWidth="1"/>
    <col min="5369" max="5369" width="3" customWidth="1"/>
    <col min="5370" max="5370" width="4" customWidth="1"/>
    <col min="5371" max="5371" width="3.140625" customWidth="1"/>
    <col min="5372" max="5372" width="6.140625" customWidth="1"/>
    <col min="5373" max="5373" width="4.28515625" customWidth="1"/>
    <col min="5374" max="5374" width="1.7109375" customWidth="1"/>
    <col min="5375" max="5375" width="3.42578125" customWidth="1"/>
    <col min="5376" max="5376" width="2.7109375" customWidth="1"/>
    <col min="5377" max="5377" width="3.42578125" customWidth="1"/>
    <col min="5378" max="5378" width="3.140625" customWidth="1"/>
    <col min="5379" max="5379" width="5" customWidth="1"/>
    <col min="5380" max="5380" width="1.7109375" customWidth="1"/>
    <col min="5381" max="5381" width="4.85546875" customWidth="1"/>
    <col min="5382" max="5382" width="1.28515625" customWidth="1"/>
    <col min="5383" max="5383" width="5.28515625" customWidth="1"/>
    <col min="5384" max="5384" width="0.85546875" customWidth="1"/>
    <col min="5385" max="5385" width="3" customWidth="1"/>
    <col min="5386" max="5386" width="3.42578125" customWidth="1"/>
    <col min="5387" max="5387" width="10.85546875" customWidth="1"/>
    <col min="5388" max="5388" width="14" customWidth="1"/>
    <col min="5389" max="5389" width="17.140625" customWidth="1"/>
    <col min="5390" max="5390" width="15.5703125" customWidth="1"/>
    <col min="5391" max="5391" width="13.28515625" customWidth="1"/>
    <col min="5392" max="5392" width="12.28515625" customWidth="1"/>
    <col min="5393" max="5393" width="13.42578125" customWidth="1"/>
    <col min="5394" max="5394" width="51.140625" customWidth="1"/>
    <col min="5395" max="5395" width="59" customWidth="1"/>
    <col min="5396" max="5396" width="60.85546875" customWidth="1"/>
    <col min="5397" max="5397" width="42.42578125" customWidth="1"/>
    <col min="5398" max="5398" width="15.42578125" customWidth="1"/>
    <col min="5399" max="5399" width="19" customWidth="1"/>
    <col min="5400" max="5616" width="11.42578125"/>
    <col min="5617" max="5617" width="2.42578125" customWidth="1"/>
    <col min="5618" max="5618" width="40.28515625" customWidth="1"/>
    <col min="5619" max="5619" width="7.5703125" customWidth="1"/>
    <col min="5620" max="5620" width="4.28515625" customWidth="1"/>
    <col min="5621" max="5621" width="3" customWidth="1"/>
    <col min="5622" max="5622" width="5.140625" customWidth="1"/>
    <col min="5623" max="5623" width="1.140625" customWidth="1"/>
    <col min="5624" max="5624" width="3.42578125" customWidth="1"/>
    <col min="5625" max="5625" width="3" customWidth="1"/>
    <col min="5626" max="5626" width="4" customWidth="1"/>
    <col min="5627" max="5627" width="3.140625" customWidth="1"/>
    <col min="5628" max="5628" width="6.140625" customWidth="1"/>
    <col min="5629" max="5629" width="4.28515625" customWidth="1"/>
    <col min="5630" max="5630" width="1.7109375" customWidth="1"/>
    <col min="5631" max="5631" width="3.42578125" customWidth="1"/>
    <col min="5632" max="5632" width="2.7109375" customWidth="1"/>
    <col min="5633" max="5633" width="3.42578125" customWidth="1"/>
    <col min="5634" max="5634" width="3.140625" customWidth="1"/>
    <col min="5635" max="5635" width="5" customWidth="1"/>
    <col min="5636" max="5636" width="1.7109375" customWidth="1"/>
    <col min="5637" max="5637" width="4.85546875" customWidth="1"/>
    <col min="5638" max="5638" width="1.28515625" customWidth="1"/>
    <col min="5639" max="5639" width="5.28515625" customWidth="1"/>
    <col min="5640" max="5640" width="0.85546875" customWidth="1"/>
    <col min="5641" max="5641" width="3" customWidth="1"/>
    <col min="5642" max="5642" width="3.42578125" customWidth="1"/>
    <col min="5643" max="5643" width="10.85546875" customWidth="1"/>
    <col min="5644" max="5644" width="14" customWidth="1"/>
    <col min="5645" max="5645" width="17.140625" customWidth="1"/>
    <col min="5646" max="5646" width="15.5703125" customWidth="1"/>
    <col min="5647" max="5647" width="13.28515625" customWidth="1"/>
    <col min="5648" max="5648" width="12.28515625" customWidth="1"/>
    <col min="5649" max="5649" width="13.42578125" customWidth="1"/>
    <col min="5650" max="5650" width="51.140625" customWidth="1"/>
    <col min="5651" max="5651" width="59" customWidth="1"/>
    <col min="5652" max="5652" width="60.85546875" customWidth="1"/>
    <col min="5653" max="5653" width="42.42578125" customWidth="1"/>
    <col min="5654" max="5654" width="15.42578125" customWidth="1"/>
    <col min="5655" max="5655" width="19" customWidth="1"/>
    <col min="5656" max="5872" width="11.42578125"/>
    <col min="5873" max="5873" width="2.42578125" customWidth="1"/>
    <col min="5874" max="5874" width="40.28515625" customWidth="1"/>
    <col min="5875" max="5875" width="7.5703125" customWidth="1"/>
    <col min="5876" max="5876" width="4.28515625" customWidth="1"/>
    <col min="5877" max="5877" width="3" customWidth="1"/>
    <col min="5878" max="5878" width="5.140625" customWidth="1"/>
    <col min="5879" max="5879" width="1.140625" customWidth="1"/>
    <col min="5880" max="5880" width="3.42578125" customWidth="1"/>
    <col min="5881" max="5881" width="3" customWidth="1"/>
    <col min="5882" max="5882" width="4" customWidth="1"/>
    <col min="5883" max="5883" width="3.140625" customWidth="1"/>
    <col min="5884" max="5884" width="6.140625" customWidth="1"/>
    <col min="5885" max="5885" width="4.28515625" customWidth="1"/>
    <col min="5886" max="5886" width="1.7109375" customWidth="1"/>
    <col min="5887" max="5887" width="3.42578125" customWidth="1"/>
    <col min="5888" max="5888" width="2.7109375" customWidth="1"/>
    <col min="5889" max="5889" width="3.42578125" customWidth="1"/>
    <col min="5890" max="5890" width="3.140625" customWidth="1"/>
    <col min="5891" max="5891" width="5" customWidth="1"/>
    <col min="5892" max="5892" width="1.7109375" customWidth="1"/>
    <col min="5893" max="5893" width="4.85546875" customWidth="1"/>
    <col min="5894" max="5894" width="1.28515625" customWidth="1"/>
    <col min="5895" max="5895" width="5.28515625" customWidth="1"/>
    <col min="5896" max="5896" width="0.85546875" customWidth="1"/>
    <col min="5897" max="5897" width="3" customWidth="1"/>
    <col min="5898" max="5898" width="3.42578125" customWidth="1"/>
    <col min="5899" max="5899" width="10.85546875" customWidth="1"/>
    <col min="5900" max="5900" width="14" customWidth="1"/>
    <col min="5901" max="5901" width="17.140625" customWidth="1"/>
    <col min="5902" max="5902" width="15.5703125" customWidth="1"/>
    <col min="5903" max="5903" width="13.28515625" customWidth="1"/>
    <col min="5904" max="5904" width="12.28515625" customWidth="1"/>
    <col min="5905" max="5905" width="13.42578125" customWidth="1"/>
    <col min="5906" max="5906" width="51.140625" customWidth="1"/>
    <col min="5907" max="5907" width="59" customWidth="1"/>
    <col min="5908" max="5908" width="60.85546875" customWidth="1"/>
    <col min="5909" max="5909" width="42.42578125" customWidth="1"/>
    <col min="5910" max="5910" width="15.42578125" customWidth="1"/>
    <col min="5911" max="5911" width="19" customWidth="1"/>
    <col min="5912" max="6128" width="11.42578125"/>
    <col min="6129" max="6129" width="2.42578125" customWidth="1"/>
    <col min="6130" max="6130" width="40.28515625" customWidth="1"/>
    <col min="6131" max="6131" width="7.5703125" customWidth="1"/>
    <col min="6132" max="6132" width="4.28515625" customWidth="1"/>
    <col min="6133" max="6133" width="3" customWidth="1"/>
    <col min="6134" max="6134" width="5.140625" customWidth="1"/>
    <col min="6135" max="6135" width="1.140625" customWidth="1"/>
    <col min="6136" max="6136" width="3.42578125" customWidth="1"/>
    <col min="6137" max="6137" width="3" customWidth="1"/>
    <col min="6138" max="6138" width="4" customWidth="1"/>
    <col min="6139" max="6139" width="3.140625" customWidth="1"/>
    <col min="6140" max="6140" width="6.140625" customWidth="1"/>
    <col min="6141" max="6141" width="4.28515625" customWidth="1"/>
    <col min="6142" max="6142" width="1.7109375" customWidth="1"/>
    <col min="6143" max="6143" width="3.42578125" customWidth="1"/>
    <col min="6144" max="6144" width="2.7109375" customWidth="1"/>
    <col min="6145" max="6145" width="3.42578125" customWidth="1"/>
    <col min="6146" max="6146" width="3.140625" customWidth="1"/>
    <col min="6147" max="6147" width="5" customWidth="1"/>
    <col min="6148" max="6148" width="1.7109375" customWidth="1"/>
    <col min="6149" max="6149" width="4.85546875" customWidth="1"/>
    <col min="6150" max="6150" width="1.28515625" customWidth="1"/>
    <col min="6151" max="6151" width="5.28515625" customWidth="1"/>
    <col min="6152" max="6152" width="0.85546875" customWidth="1"/>
    <col min="6153" max="6153" width="3" customWidth="1"/>
    <col min="6154" max="6154" width="3.42578125" customWidth="1"/>
    <col min="6155" max="6155" width="10.85546875" customWidth="1"/>
    <col min="6156" max="6156" width="14" customWidth="1"/>
    <col min="6157" max="6157" width="17.140625" customWidth="1"/>
    <col min="6158" max="6158" width="15.5703125" customWidth="1"/>
    <col min="6159" max="6159" width="13.28515625" customWidth="1"/>
    <col min="6160" max="6160" width="12.28515625" customWidth="1"/>
    <col min="6161" max="6161" width="13.42578125" customWidth="1"/>
    <col min="6162" max="6162" width="51.140625" customWidth="1"/>
    <col min="6163" max="6163" width="59" customWidth="1"/>
    <col min="6164" max="6164" width="60.85546875" customWidth="1"/>
    <col min="6165" max="6165" width="42.42578125" customWidth="1"/>
    <col min="6166" max="6166" width="15.42578125" customWidth="1"/>
    <col min="6167" max="6167" width="19" customWidth="1"/>
    <col min="6168" max="6384" width="11.42578125"/>
    <col min="6385" max="6385" width="2.42578125" customWidth="1"/>
    <col min="6386" max="6386" width="40.28515625" customWidth="1"/>
    <col min="6387" max="6387" width="7.5703125" customWidth="1"/>
    <col min="6388" max="6388" width="4.28515625" customWidth="1"/>
    <col min="6389" max="6389" width="3" customWidth="1"/>
    <col min="6390" max="6390" width="5.140625" customWidth="1"/>
    <col min="6391" max="6391" width="1.140625" customWidth="1"/>
    <col min="6392" max="6392" width="3.42578125" customWidth="1"/>
    <col min="6393" max="6393" width="3" customWidth="1"/>
    <col min="6394" max="6394" width="4" customWidth="1"/>
    <col min="6395" max="6395" width="3.140625" customWidth="1"/>
    <col min="6396" max="6396" width="6.140625" customWidth="1"/>
    <col min="6397" max="6397" width="4.28515625" customWidth="1"/>
    <col min="6398" max="6398" width="1.7109375" customWidth="1"/>
    <col min="6399" max="6399" width="3.42578125" customWidth="1"/>
    <col min="6400" max="6400" width="2.7109375" customWidth="1"/>
    <col min="6401" max="6401" width="3.42578125" customWidth="1"/>
    <col min="6402" max="6402" width="3.140625" customWidth="1"/>
    <col min="6403" max="6403" width="5" customWidth="1"/>
    <col min="6404" max="6404" width="1.7109375" customWidth="1"/>
    <col min="6405" max="6405" width="4.85546875" customWidth="1"/>
    <col min="6406" max="6406" width="1.28515625" customWidth="1"/>
    <col min="6407" max="6407" width="5.28515625" customWidth="1"/>
    <col min="6408" max="6408" width="0.85546875" customWidth="1"/>
    <col min="6409" max="6409" width="3" customWidth="1"/>
    <col min="6410" max="6410" width="3.42578125" customWidth="1"/>
    <col min="6411" max="6411" width="10.85546875" customWidth="1"/>
    <col min="6412" max="6412" width="14" customWidth="1"/>
    <col min="6413" max="6413" width="17.140625" customWidth="1"/>
    <col min="6414" max="6414" width="15.5703125" customWidth="1"/>
    <col min="6415" max="6415" width="13.28515625" customWidth="1"/>
    <col min="6416" max="6416" width="12.28515625" customWidth="1"/>
    <col min="6417" max="6417" width="13.42578125" customWidth="1"/>
    <col min="6418" max="6418" width="51.140625" customWidth="1"/>
    <col min="6419" max="6419" width="59" customWidth="1"/>
    <col min="6420" max="6420" width="60.85546875" customWidth="1"/>
    <col min="6421" max="6421" width="42.42578125" customWidth="1"/>
    <col min="6422" max="6422" width="15.42578125" customWidth="1"/>
    <col min="6423" max="6423" width="19" customWidth="1"/>
    <col min="6424" max="6640" width="11.42578125"/>
    <col min="6641" max="6641" width="2.42578125" customWidth="1"/>
    <col min="6642" max="6642" width="40.28515625" customWidth="1"/>
    <col min="6643" max="6643" width="7.5703125" customWidth="1"/>
    <col min="6644" max="6644" width="4.28515625" customWidth="1"/>
    <col min="6645" max="6645" width="3" customWidth="1"/>
    <col min="6646" max="6646" width="5.140625" customWidth="1"/>
    <col min="6647" max="6647" width="1.140625" customWidth="1"/>
    <col min="6648" max="6648" width="3.42578125" customWidth="1"/>
    <col min="6649" max="6649" width="3" customWidth="1"/>
    <col min="6650" max="6650" width="4" customWidth="1"/>
    <col min="6651" max="6651" width="3.140625" customWidth="1"/>
    <col min="6652" max="6652" width="6.140625" customWidth="1"/>
    <col min="6653" max="6653" width="4.28515625" customWidth="1"/>
    <col min="6654" max="6654" width="1.7109375" customWidth="1"/>
    <col min="6655" max="6655" width="3.42578125" customWidth="1"/>
    <col min="6656" max="6656" width="2.7109375" customWidth="1"/>
    <col min="6657" max="6657" width="3.42578125" customWidth="1"/>
    <col min="6658" max="6658" width="3.140625" customWidth="1"/>
    <col min="6659" max="6659" width="5" customWidth="1"/>
    <col min="6660" max="6660" width="1.7109375" customWidth="1"/>
    <col min="6661" max="6661" width="4.85546875" customWidth="1"/>
    <col min="6662" max="6662" width="1.28515625" customWidth="1"/>
    <col min="6663" max="6663" width="5.28515625" customWidth="1"/>
    <col min="6664" max="6664" width="0.85546875" customWidth="1"/>
    <col min="6665" max="6665" width="3" customWidth="1"/>
    <col min="6666" max="6666" width="3.42578125" customWidth="1"/>
    <col min="6667" max="6667" width="10.85546875" customWidth="1"/>
    <col min="6668" max="6668" width="14" customWidth="1"/>
    <col min="6669" max="6669" width="17.140625" customWidth="1"/>
    <col min="6670" max="6670" width="15.5703125" customWidth="1"/>
    <col min="6671" max="6671" width="13.28515625" customWidth="1"/>
    <col min="6672" max="6672" width="12.28515625" customWidth="1"/>
    <col min="6673" max="6673" width="13.42578125" customWidth="1"/>
    <col min="6674" max="6674" width="51.140625" customWidth="1"/>
    <col min="6675" max="6675" width="59" customWidth="1"/>
    <col min="6676" max="6676" width="60.85546875" customWidth="1"/>
    <col min="6677" max="6677" width="42.42578125" customWidth="1"/>
    <col min="6678" max="6678" width="15.42578125" customWidth="1"/>
    <col min="6679" max="6679" width="19" customWidth="1"/>
    <col min="6680" max="6896" width="11.42578125"/>
    <col min="6897" max="6897" width="2.42578125" customWidth="1"/>
    <col min="6898" max="6898" width="40.28515625" customWidth="1"/>
    <col min="6899" max="6899" width="7.5703125" customWidth="1"/>
    <col min="6900" max="6900" width="4.28515625" customWidth="1"/>
    <col min="6901" max="6901" width="3" customWidth="1"/>
    <col min="6902" max="6902" width="5.140625" customWidth="1"/>
    <col min="6903" max="6903" width="1.140625" customWidth="1"/>
    <col min="6904" max="6904" width="3.42578125" customWidth="1"/>
    <col min="6905" max="6905" width="3" customWidth="1"/>
    <col min="6906" max="6906" width="4" customWidth="1"/>
    <col min="6907" max="6907" width="3.140625" customWidth="1"/>
    <col min="6908" max="6908" width="6.140625" customWidth="1"/>
    <col min="6909" max="6909" width="4.28515625" customWidth="1"/>
    <col min="6910" max="6910" width="1.7109375" customWidth="1"/>
    <col min="6911" max="6911" width="3.42578125" customWidth="1"/>
    <col min="6912" max="6912" width="2.7109375" customWidth="1"/>
    <col min="6913" max="6913" width="3.42578125" customWidth="1"/>
    <col min="6914" max="6914" width="3.140625" customWidth="1"/>
    <col min="6915" max="6915" width="5" customWidth="1"/>
    <col min="6916" max="6916" width="1.7109375" customWidth="1"/>
    <col min="6917" max="6917" width="4.85546875" customWidth="1"/>
    <col min="6918" max="6918" width="1.28515625" customWidth="1"/>
    <col min="6919" max="6919" width="5.28515625" customWidth="1"/>
    <col min="6920" max="6920" width="0.85546875" customWidth="1"/>
    <col min="6921" max="6921" width="3" customWidth="1"/>
    <col min="6922" max="6922" width="3.42578125" customWidth="1"/>
    <col min="6923" max="6923" width="10.85546875" customWidth="1"/>
    <col min="6924" max="6924" width="14" customWidth="1"/>
    <col min="6925" max="6925" width="17.140625" customWidth="1"/>
    <col min="6926" max="6926" width="15.5703125" customWidth="1"/>
    <col min="6927" max="6927" width="13.28515625" customWidth="1"/>
    <col min="6928" max="6928" width="12.28515625" customWidth="1"/>
    <col min="6929" max="6929" width="13.42578125" customWidth="1"/>
    <col min="6930" max="6930" width="51.140625" customWidth="1"/>
    <col min="6931" max="6931" width="59" customWidth="1"/>
    <col min="6932" max="6932" width="60.85546875" customWidth="1"/>
    <col min="6933" max="6933" width="42.42578125" customWidth="1"/>
    <col min="6934" max="6934" width="15.42578125" customWidth="1"/>
    <col min="6935" max="6935" width="19" customWidth="1"/>
    <col min="6936" max="7152" width="11.42578125"/>
    <col min="7153" max="7153" width="2.42578125" customWidth="1"/>
    <col min="7154" max="7154" width="40.28515625" customWidth="1"/>
    <col min="7155" max="7155" width="7.5703125" customWidth="1"/>
    <col min="7156" max="7156" width="4.28515625" customWidth="1"/>
    <col min="7157" max="7157" width="3" customWidth="1"/>
    <col min="7158" max="7158" width="5.140625" customWidth="1"/>
    <col min="7159" max="7159" width="1.140625" customWidth="1"/>
    <col min="7160" max="7160" width="3.42578125" customWidth="1"/>
    <col min="7161" max="7161" width="3" customWidth="1"/>
    <col min="7162" max="7162" width="4" customWidth="1"/>
    <col min="7163" max="7163" width="3.140625" customWidth="1"/>
    <col min="7164" max="7164" width="6.140625" customWidth="1"/>
    <col min="7165" max="7165" width="4.28515625" customWidth="1"/>
    <col min="7166" max="7166" width="1.7109375" customWidth="1"/>
    <col min="7167" max="7167" width="3.42578125" customWidth="1"/>
    <col min="7168" max="7168" width="2.7109375" customWidth="1"/>
    <col min="7169" max="7169" width="3.42578125" customWidth="1"/>
    <col min="7170" max="7170" width="3.140625" customWidth="1"/>
    <col min="7171" max="7171" width="5" customWidth="1"/>
    <col min="7172" max="7172" width="1.7109375" customWidth="1"/>
    <col min="7173" max="7173" width="4.85546875" customWidth="1"/>
    <col min="7174" max="7174" width="1.28515625" customWidth="1"/>
    <col min="7175" max="7175" width="5.28515625" customWidth="1"/>
    <col min="7176" max="7176" width="0.85546875" customWidth="1"/>
    <col min="7177" max="7177" width="3" customWidth="1"/>
    <col min="7178" max="7178" width="3.42578125" customWidth="1"/>
    <col min="7179" max="7179" width="10.85546875" customWidth="1"/>
    <col min="7180" max="7180" width="14" customWidth="1"/>
    <col min="7181" max="7181" width="17.140625" customWidth="1"/>
    <col min="7182" max="7182" width="15.5703125" customWidth="1"/>
    <col min="7183" max="7183" width="13.28515625" customWidth="1"/>
    <col min="7184" max="7184" width="12.28515625" customWidth="1"/>
    <col min="7185" max="7185" width="13.42578125" customWidth="1"/>
    <col min="7186" max="7186" width="51.140625" customWidth="1"/>
    <col min="7187" max="7187" width="59" customWidth="1"/>
    <col min="7188" max="7188" width="60.85546875" customWidth="1"/>
    <col min="7189" max="7189" width="42.42578125" customWidth="1"/>
    <col min="7190" max="7190" width="15.42578125" customWidth="1"/>
    <col min="7191" max="7191" width="19" customWidth="1"/>
    <col min="7192" max="7408" width="11.42578125"/>
    <col min="7409" max="7409" width="2.42578125" customWidth="1"/>
    <col min="7410" max="7410" width="40.28515625" customWidth="1"/>
    <col min="7411" max="7411" width="7.5703125" customWidth="1"/>
    <col min="7412" max="7412" width="4.28515625" customWidth="1"/>
    <col min="7413" max="7413" width="3" customWidth="1"/>
    <col min="7414" max="7414" width="5.140625" customWidth="1"/>
    <col min="7415" max="7415" width="1.140625" customWidth="1"/>
    <col min="7416" max="7416" width="3.42578125" customWidth="1"/>
    <col min="7417" max="7417" width="3" customWidth="1"/>
    <col min="7418" max="7418" width="4" customWidth="1"/>
    <col min="7419" max="7419" width="3.140625" customWidth="1"/>
    <col min="7420" max="7420" width="6.140625" customWidth="1"/>
    <col min="7421" max="7421" width="4.28515625" customWidth="1"/>
    <col min="7422" max="7422" width="1.7109375" customWidth="1"/>
    <col min="7423" max="7423" width="3.42578125" customWidth="1"/>
    <col min="7424" max="7424" width="2.7109375" customWidth="1"/>
    <col min="7425" max="7425" width="3.42578125" customWidth="1"/>
    <col min="7426" max="7426" width="3.140625" customWidth="1"/>
    <col min="7427" max="7427" width="5" customWidth="1"/>
    <col min="7428" max="7428" width="1.7109375" customWidth="1"/>
    <col min="7429" max="7429" width="4.85546875" customWidth="1"/>
    <col min="7430" max="7430" width="1.28515625" customWidth="1"/>
    <col min="7431" max="7431" width="5.28515625" customWidth="1"/>
    <col min="7432" max="7432" width="0.85546875" customWidth="1"/>
    <col min="7433" max="7433" width="3" customWidth="1"/>
    <col min="7434" max="7434" width="3.42578125" customWidth="1"/>
    <col min="7435" max="7435" width="10.85546875" customWidth="1"/>
    <col min="7436" max="7436" width="14" customWidth="1"/>
    <col min="7437" max="7437" width="17.140625" customWidth="1"/>
    <col min="7438" max="7438" width="15.5703125" customWidth="1"/>
    <col min="7439" max="7439" width="13.28515625" customWidth="1"/>
    <col min="7440" max="7440" width="12.28515625" customWidth="1"/>
    <col min="7441" max="7441" width="13.42578125" customWidth="1"/>
    <col min="7442" max="7442" width="51.140625" customWidth="1"/>
    <col min="7443" max="7443" width="59" customWidth="1"/>
    <col min="7444" max="7444" width="60.85546875" customWidth="1"/>
    <col min="7445" max="7445" width="42.42578125" customWidth="1"/>
    <col min="7446" max="7446" width="15.42578125" customWidth="1"/>
    <col min="7447" max="7447" width="19" customWidth="1"/>
    <col min="7448" max="7664" width="11.42578125"/>
    <col min="7665" max="7665" width="2.42578125" customWidth="1"/>
    <col min="7666" max="7666" width="40.28515625" customWidth="1"/>
    <col min="7667" max="7667" width="7.5703125" customWidth="1"/>
    <col min="7668" max="7668" width="4.28515625" customWidth="1"/>
    <col min="7669" max="7669" width="3" customWidth="1"/>
    <col min="7670" max="7670" width="5.140625" customWidth="1"/>
    <col min="7671" max="7671" width="1.140625" customWidth="1"/>
    <col min="7672" max="7672" width="3.42578125" customWidth="1"/>
    <col min="7673" max="7673" width="3" customWidth="1"/>
    <col min="7674" max="7674" width="4" customWidth="1"/>
    <col min="7675" max="7675" width="3.140625" customWidth="1"/>
    <col min="7676" max="7676" width="6.140625" customWidth="1"/>
    <col min="7677" max="7677" width="4.28515625" customWidth="1"/>
    <col min="7678" max="7678" width="1.7109375" customWidth="1"/>
    <col min="7679" max="7679" width="3.42578125" customWidth="1"/>
    <col min="7680" max="7680" width="2.7109375" customWidth="1"/>
    <col min="7681" max="7681" width="3.42578125" customWidth="1"/>
    <col min="7682" max="7682" width="3.140625" customWidth="1"/>
    <col min="7683" max="7683" width="5" customWidth="1"/>
    <col min="7684" max="7684" width="1.7109375" customWidth="1"/>
    <col min="7685" max="7685" width="4.85546875" customWidth="1"/>
    <col min="7686" max="7686" width="1.28515625" customWidth="1"/>
    <col min="7687" max="7687" width="5.28515625" customWidth="1"/>
    <col min="7688" max="7688" width="0.85546875" customWidth="1"/>
    <col min="7689" max="7689" width="3" customWidth="1"/>
    <col min="7690" max="7690" width="3.42578125" customWidth="1"/>
    <col min="7691" max="7691" width="10.85546875" customWidth="1"/>
    <col min="7692" max="7692" width="14" customWidth="1"/>
    <col min="7693" max="7693" width="17.140625" customWidth="1"/>
    <col min="7694" max="7694" width="15.5703125" customWidth="1"/>
    <col min="7695" max="7695" width="13.28515625" customWidth="1"/>
    <col min="7696" max="7696" width="12.28515625" customWidth="1"/>
    <col min="7697" max="7697" width="13.42578125" customWidth="1"/>
    <col min="7698" max="7698" width="51.140625" customWidth="1"/>
    <col min="7699" max="7699" width="59" customWidth="1"/>
    <col min="7700" max="7700" width="60.85546875" customWidth="1"/>
    <col min="7701" max="7701" width="42.42578125" customWidth="1"/>
    <col min="7702" max="7702" width="15.42578125" customWidth="1"/>
    <col min="7703" max="7703" width="19" customWidth="1"/>
    <col min="7704" max="7920" width="11.42578125"/>
    <col min="7921" max="7921" width="2.42578125" customWidth="1"/>
    <col min="7922" max="7922" width="40.28515625" customWidth="1"/>
    <col min="7923" max="7923" width="7.5703125" customWidth="1"/>
    <col min="7924" max="7924" width="4.28515625" customWidth="1"/>
    <col min="7925" max="7925" width="3" customWidth="1"/>
    <col min="7926" max="7926" width="5.140625" customWidth="1"/>
    <col min="7927" max="7927" width="1.140625" customWidth="1"/>
    <col min="7928" max="7928" width="3.42578125" customWidth="1"/>
    <col min="7929" max="7929" width="3" customWidth="1"/>
    <col min="7930" max="7930" width="4" customWidth="1"/>
    <col min="7931" max="7931" width="3.140625" customWidth="1"/>
    <col min="7932" max="7932" width="6.140625" customWidth="1"/>
    <col min="7933" max="7933" width="4.28515625" customWidth="1"/>
    <col min="7934" max="7934" width="1.7109375" customWidth="1"/>
    <col min="7935" max="7935" width="3.42578125" customWidth="1"/>
    <col min="7936" max="7936" width="2.7109375" customWidth="1"/>
    <col min="7937" max="7937" width="3.42578125" customWidth="1"/>
    <col min="7938" max="7938" width="3.140625" customWidth="1"/>
    <col min="7939" max="7939" width="5" customWidth="1"/>
    <col min="7940" max="7940" width="1.7109375" customWidth="1"/>
    <col min="7941" max="7941" width="4.85546875" customWidth="1"/>
    <col min="7942" max="7942" width="1.28515625" customWidth="1"/>
    <col min="7943" max="7943" width="5.28515625" customWidth="1"/>
    <col min="7944" max="7944" width="0.85546875" customWidth="1"/>
    <col min="7945" max="7945" width="3" customWidth="1"/>
    <col min="7946" max="7946" width="3.42578125" customWidth="1"/>
    <col min="7947" max="7947" width="10.85546875" customWidth="1"/>
    <col min="7948" max="7948" width="14" customWidth="1"/>
    <col min="7949" max="7949" width="17.140625" customWidth="1"/>
    <col min="7950" max="7950" width="15.5703125" customWidth="1"/>
    <col min="7951" max="7951" width="13.28515625" customWidth="1"/>
    <col min="7952" max="7952" width="12.28515625" customWidth="1"/>
    <col min="7953" max="7953" width="13.42578125" customWidth="1"/>
    <col min="7954" max="7954" width="51.140625" customWidth="1"/>
    <col min="7955" max="7955" width="59" customWidth="1"/>
    <col min="7956" max="7956" width="60.85546875" customWidth="1"/>
    <col min="7957" max="7957" width="42.42578125" customWidth="1"/>
    <col min="7958" max="7958" width="15.42578125" customWidth="1"/>
    <col min="7959" max="7959" width="19" customWidth="1"/>
    <col min="7960" max="8176" width="11.42578125"/>
    <col min="8177" max="8177" width="2.42578125" customWidth="1"/>
    <col min="8178" max="8178" width="40.28515625" customWidth="1"/>
    <col min="8179" max="8179" width="7.5703125" customWidth="1"/>
    <col min="8180" max="8180" width="4.28515625" customWidth="1"/>
    <col min="8181" max="8181" width="3" customWidth="1"/>
    <col min="8182" max="8182" width="5.140625" customWidth="1"/>
    <col min="8183" max="8183" width="1.140625" customWidth="1"/>
    <col min="8184" max="8184" width="3.42578125" customWidth="1"/>
    <col min="8185" max="8185" width="3" customWidth="1"/>
    <col min="8186" max="8186" width="4" customWidth="1"/>
    <col min="8187" max="8187" width="3.140625" customWidth="1"/>
    <col min="8188" max="8188" width="6.140625" customWidth="1"/>
    <col min="8189" max="8189" width="4.28515625" customWidth="1"/>
    <col min="8190" max="8190" width="1.7109375" customWidth="1"/>
    <col min="8191" max="8191" width="3.42578125" customWidth="1"/>
    <col min="8192" max="8192" width="2.7109375" customWidth="1"/>
    <col min="8193" max="8193" width="3.42578125" customWidth="1"/>
    <col min="8194" max="8194" width="3.140625" customWidth="1"/>
    <col min="8195" max="8195" width="5" customWidth="1"/>
    <col min="8196" max="8196" width="1.7109375" customWidth="1"/>
    <col min="8197" max="8197" width="4.85546875" customWidth="1"/>
    <col min="8198" max="8198" width="1.28515625" customWidth="1"/>
    <col min="8199" max="8199" width="5.28515625" customWidth="1"/>
    <col min="8200" max="8200" width="0.85546875" customWidth="1"/>
    <col min="8201" max="8201" width="3" customWidth="1"/>
    <col min="8202" max="8202" width="3.42578125" customWidth="1"/>
    <col min="8203" max="8203" width="10.85546875" customWidth="1"/>
    <col min="8204" max="8204" width="14" customWidth="1"/>
    <col min="8205" max="8205" width="17.140625" customWidth="1"/>
    <col min="8206" max="8206" width="15.5703125" customWidth="1"/>
    <col min="8207" max="8207" width="13.28515625" customWidth="1"/>
    <col min="8208" max="8208" width="12.28515625" customWidth="1"/>
    <col min="8209" max="8209" width="13.42578125" customWidth="1"/>
    <col min="8210" max="8210" width="51.140625" customWidth="1"/>
    <col min="8211" max="8211" width="59" customWidth="1"/>
    <col min="8212" max="8212" width="60.85546875" customWidth="1"/>
    <col min="8213" max="8213" width="42.42578125" customWidth="1"/>
    <col min="8214" max="8214" width="15.42578125" customWidth="1"/>
    <col min="8215" max="8215" width="19" customWidth="1"/>
    <col min="8216" max="8432" width="11.42578125"/>
    <col min="8433" max="8433" width="2.42578125" customWidth="1"/>
    <col min="8434" max="8434" width="40.28515625" customWidth="1"/>
    <col min="8435" max="8435" width="7.5703125" customWidth="1"/>
    <col min="8436" max="8436" width="4.28515625" customWidth="1"/>
    <col min="8437" max="8437" width="3" customWidth="1"/>
    <col min="8438" max="8438" width="5.140625" customWidth="1"/>
    <col min="8439" max="8439" width="1.140625" customWidth="1"/>
    <col min="8440" max="8440" width="3.42578125" customWidth="1"/>
    <col min="8441" max="8441" width="3" customWidth="1"/>
    <col min="8442" max="8442" width="4" customWidth="1"/>
    <col min="8443" max="8443" width="3.140625" customWidth="1"/>
    <col min="8444" max="8444" width="6.140625" customWidth="1"/>
    <col min="8445" max="8445" width="4.28515625" customWidth="1"/>
    <col min="8446" max="8446" width="1.7109375" customWidth="1"/>
    <col min="8447" max="8447" width="3.42578125" customWidth="1"/>
    <col min="8448" max="8448" width="2.7109375" customWidth="1"/>
    <col min="8449" max="8449" width="3.42578125" customWidth="1"/>
    <col min="8450" max="8450" width="3.140625" customWidth="1"/>
    <col min="8451" max="8451" width="5" customWidth="1"/>
    <col min="8452" max="8452" width="1.7109375" customWidth="1"/>
    <col min="8453" max="8453" width="4.85546875" customWidth="1"/>
    <col min="8454" max="8454" width="1.28515625" customWidth="1"/>
    <col min="8455" max="8455" width="5.28515625" customWidth="1"/>
    <col min="8456" max="8456" width="0.85546875" customWidth="1"/>
    <col min="8457" max="8457" width="3" customWidth="1"/>
    <col min="8458" max="8458" width="3.42578125" customWidth="1"/>
    <col min="8459" max="8459" width="10.85546875" customWidth="1"/>
    <col min="8460" max="8460" width="14" customWidth="1"/>
    <col min="8461" max="8461" width="17.140625" customWidth="1"/>
    <col min="8462" max="8462" width="15.5703125" customWidth="1"/>
    <col min="8463" max="8463" width="13.28515625" customWidth="1"/>
    <col min="8464" max="8464" width="12.28515625" customWidth="1"/>
    <col min="8465" max="8465" width="13.42578125" customWidth="1"/>
    <col min="8466" max="8466" width="51.140625" customWidth="1"/>
    <col min="8467" max="8467" width="59" customWidth="1"/>
    <col min="8468" max="8468" width="60.85546875" customWidth="1"/>
    <col min="8469" max="8469" width="42.42578125" customWidth="1"/>
    <col min="8470" max="8470" width="15.42578125" customWidth="1"/>
    <col min="8471" max="8471" width="19" customWidth="1"/>
    <col min="8472" max="8688" width="11.42578125"/>
    <col min="8689" max="8689" width="2.42578125" customWidth="1"/>
    <col min="8690" max="8690" width="40.28515625" customWidth="1"/>
    <col min="8691" max="8691" width="7.5703125" customWidth="1"/>
    <col min="8692" max="8692" width="4.28515625" customWidth="1"/>
    <col min="8693" max="8693" width="3" customWidth="1"/>
    <col min="8694" max="8694" width="5.140625" customWidth="1"/>
    <col min="8695" max="8695" width="1.140625" customWidth="1"/>
    <col min="8696" max="8696" width="3.42578125" customWidth="1"/>
    <col min="8697" max="8697" width="3" customWidth="1"/>
    <col min="8698" max="8698" width="4" customWidth="1"/>
    <col min="8699" max="8699" width="3.140625" customWidth="1"/>
    <col min="8700" max="8700" width="6.140625" customWidth="1"/>
    <col min="8701" max="8701" width="4.28515625" customWidth="1"/>
    <col min="8702" max="8702" width="1.7109375" customWidth="1"/>
    <col min="8703" max="8703" width="3.42578125" customWidth="1"/>
    <col min="8704" max="8704" width="2.7109375" customWidth="1"/>
    <col min="8705" max="8705" width="3.42578125" customWidth="1"/>
    <col min="8706" max="8706" width="3.140625" customWidth="1"/>
    <col min="8707" max="8707" width="5" customWidth="1"/>
    <col min="8708" max="8708" width="1.7109375" customWidth="1"/>
    <col min="8709" max="8709" width="4.85546875" customWidth="1"/>
    <col min="8710" max="8710" width="1.28515625" customWidth="1"/>
    <col min="8711" max="8711" width="5.28515625" customWidth="1"/>
    <col min="8712" max="8712" width="0.85546875" customWidth="1"/>
    <col min="8713" max="8713" width="3" customWidth="1"/>
    <col min="8714" max="8714" width="3.42578125" customWidth="1"/>
    <col min="8715" max="8715" width="10.85546875" customWidth="1"/>
    <col min="8716" max="8716" width="14" customWidth="1"/>
    <col min="8717" max="8717" width="17.140625" customWidth="1"/>
    <col min="8718" max="8718" width="15.5703125" customWidth="1"/>
    <col min="8719" max="8719" width="13.28515625" customWidth="1"/>
    <col min="8720" max="8720" width="12.28515625" customWidth="1"/>
    <col min="8721" max="8721" width="13.42578125" customWidth="1"/>
    <col min="8722" max="8722" width="51.140625" customWidth="1"/>
    <col min="8723" max="8723" width="59" customWidth="1"/>
    <col min="8724" max="8724" width="60.85546875" customWidth="1"/>
    <col min="8725" max="8725" width="42.42578125" customWidth="1"/>
    <col min="8726" max="8726" width="15.42578125" customWidth="1"/>
    <col min="8727" max="8727" width="19" customWidth="1"/>
    <col min="8728" max="8944" width="11.42578125"/>
    <col min="8945" max="8945" width="2.42578125" customWidth="1"/>
    <col min="8946" max="8946" width="40.28515625" customWidth="1"/>
    <col min="8947" max="8947" width="7.5703125" customWidth="1"/>
    <col min="8948" max="8948" width="4.28515625" customWidth="1"/>
    <col min="8949" max="8949" width="3" customWidth="1"/>
    <col min="8950" max="8950" width="5.140625" customWidth="1"/>
    <col min="8951" max="8951" width="1.140625" customWidth="1"/>
    <col min="8952" max="8952" width="3.42578125" customWidth="1"/>
    <col min="8953" max="8953" width="3" customWidth="1"/>
    <col min="8954" max="8954" width="4" customWidth="1"/>
    <col min="8955" max="8955" width="3.140625" customWidth="1"/>
    <col min="8956" max="8956" width="6.140625" customWidth="1"/>
    <col min="8957" max="8957" width="4.28515625" customWidth="1"/>
    <col min="8958" max="8958" width="1.7109375" customWidth="1"/>
    <col min="8959" max="8959" width="3.42578125" customWidth="1"/>
    <col min="8960" max="8960" width="2.7109375" customWidth="1"/>
    <col min="8961" max="8961" width="3.42578125" customWidth="1"/>
    <col min="8962" max="8962" width="3.140625" customWidth="1"/>
    <col min="8963" max="8963" width="5" customWidth="1"/>
    <col min="8964" max="8964" width="1.7109375" customWidth="1"/>
    <col min="8965" max="8965" width="4.85546875" customWidth="1"/>
    <col min="8966" max="8966" width="1.28515625" customWidth="1"/>
    <col min="8967" max="8967" width="5.28515625" customWidth="1"/>
    <col min="8968" max="8968" width="0.85546875" customWidth="1"/>
    <col min="8969" max="8969" width="3" customWidth="1"/>
    <col min="8970" max="8970" width="3.42578125" customWidth="1"/>
    <col min="8971" max="8971" width="10.85546875" customWidth="1"/>
    <col min="8972" max="8972" width="14" customWidth="1"/>
    <col min="8973" max="8973" width="17.140625" customWidth="1"/>
    <col min="8974" max="8974" width="15.5703125" customWidth="1"/>
    <col min="8975" max="8975" width="13.28515625" customWidth="1"/>
    <col min="8976" max="8976" width="12.28515625" customWidth="1"/>
    <col min="8977" max="8977" width="13.42578125" customWidth="1"/>
    <col min="8978" max="8978" width="51.140625" customWidth="1"/>
    <col min="8979" max="8979" width="59" customWidth="1"/>
    <col min="8980" max="8980" width="60.85546875" customWidth="1"/>
    <col min="8981" max="8981" width="42.42578125" customWidth="1"/>
    <col min="8982" max="8982" width="15.42578125" customWidth="1"/>
    <col min="8983" max="8983" width="19" customWidth="1"/>
    <col min="8984" max="9200" width="11.42578125"/>
    <col min="9201" max="9201" width="2.42578125" customWidth="1"/>
    <col min="9202" max="9202" width="40.28515625" customWidth="1"/>
    <col min="9203" max="9203" width="7.5703125" customWidth="1"/>
    <col min="9204" max="9204" width="4.28515625" customWidth="1"/>
    <col min="9205" max="9205" width="3" customWidth="1"/>
    <col min="9206" max="9206" width="5.140625" customWidth="1"/>
    <col min="9207" max="9207" width="1.140625" customWidth="1"/>
    <col min="9208" max="9208" width="3.42578125" customWidth="1"/>
    <col min="9209" max="9209" width="3" customWidth="1"/>
    <col min="9210" max="9210" width="4" customWidth="1"/>
    <col min="9211" max="9211" width="3.140625" customWidth="1"/>
    <col min="9212" max="9212" width="6.140625" customWidth="1"/>
    <col min="9213" max="9213" width="4.28515625" customWidth="1"/>
    <col min="9214" max="9214" width="1.7109375" customWidth="1"/>
    <col min="9215" max="9215" width="3.42578125" customWidth="1"/>
    <col min="9216" max="9216" width="2.7109375" customWidth="1"/>
    <col min="9217" max="9217" width="3.42578125" customWidth="1"/>
    <col min="9218" max="9218" width="3.140625" customWidth="1"/>
    <col min="9219" max="9219" width="5" customWidth="1"/>
    <col min="9220" max="9220" width="1.7109375" customWidth="1"/>
    <col min="9221" max="9221" width="4.85546875" customWidth="1"/>
    <col min="9222" max="9222" width="1.28515625" customWidth="1"/>
    <col min="9223" max="9223" width="5.28515625" customWidth="1"/>
    <col min="9224" max="9224" width="0.85546875" customWidth="1"/>
    <col min="9225" max="9225" width="3" customWidth="1"/>
    <col min="9226" max="9226" width="3.42578125" customWidth="1"/>
    <col min="9227" max="9227" width="10.85546875" customWidth="1"/>
    <col min="9228" max="9228" width="14" customWidth="1"/>
    <col min="9229" max="9229" width="17.140625" customWidth="1"/>
    <col min="9230" max="9230" width="15.5703125" customWidth="1"/>
    <col min="9231" max="9231" width="13.28515625" customWidth="1"/>
    <col min="9232" max="9232" width="12.28515625" customWidth="1"/>
    <col min="9233" max="9233" width="13.42578125" customWidth="1"/>
    <col min="9234" max="9234" width="51.140625" customWidth="1"/>
    <col min="9235" max="9235" width="59" customWidth="1"/>
    <col min="9236" max="9236" width="60.85546875" customWidth="1"/>
    <col min="9237" max="9237" width="42.42578125" customWidth="1"/>
    <col min="9238" max="9238" width="15.42578125" customWidth="1"/>
    <col min="9239" max="9239" width="19" customWidth="1"/>
    <col min="9240" max="9456" width="11.42578125"/>
    <col min="9457" max="9457" width="2.42578125" customWidth="1"/>
    <col min="9458" max="9458" width="40.28515625" customWidth="1"/>
    <col min="9459" max="9459" width="7.5703125" customWidth="1"/>
    <col min="9460" max="9460" width="4.28515625" customWidth="1"/>
    <col min="9461" max="9461" width="3" customWidth="1"/>
    <col min="9462" max="9462" width="5.140625" customWidth="1"/>
    <col min="9463" max="9463" width="1.140625" customWidth="1"/>
    <col min="9464" max="9464" width="3.42578125" customWidth="1"/>
    <col min="9465" max="9465" width="3" customWidth="1"/>
    <col min="9466" max="9466" width="4" customWidth="1"/>
    <col min="9467" max="9467" width="3.140625" customWidth="1"/>
    <col min="9468" max="9468" width="6.140625" customWidth="1"/>
    <col min="9469" max="9469" width="4.28515625" customWidth="1"/>
    <col min="9470" max="9470" width="1.7109375" customWidth="1"/>
    <col min="9471" max="9471" width="3.42578125" customWidth="1"/>
    <col min="9472" max="9472" width="2.7109375" customWidth="1"/>
    <col min="9473" max="9473" width="3.42578125" customWidth="1"/>
    <col min="9474" max="9474" width="3.140625" customWidth="1"/>
    <col min="9475" max="9475" width="5" customWidth="1"/>
    <col min="9476" max="9476" width="1.7109375" customWidth="1"/>
    <col min="9477" max="9477" width="4.85546875" customWidth="1"/>
    <col min="9478" max="9478" width="1.28515625" customWidth="1"/>
    <col min="9479" max="9479" width="5.28515625" customWidth="1"/>
    <col min="9480" max="9480" width="0.85546875" customWidth="1"/>
    <col min="9481" max="9481" width="3" customWidth="1"/>
    <col min="9482" max="9482" width="3.42578125" customWidth="1"/>
    <col min="9483" max="9483" width="10.85546875" customWidth="1"/>
    <col min="9484" max="9484" width="14" customWidth="1"/>
    <col min="9485" max="9485" width="17.140625" customWidth="1"/>
    <col min="9486" max="9486" width="15.5703125" customWidth="1"/>
    <col min="9487" max="9487" width="13.28515625" customWidth="1"/>
    <col min="9488" max="9488" width="12.28515625" customWidth="1"/>
    <col min="9489" max="9489" width="13.42578125" customWidth="1"/>
    <col min="9490" max="9490" width="51.140625" customWidth="1"/>
    <col min="9491" max="9491" width="59" customWidth="1"/>
    <col min="9492" max="9492" width="60.85546875" customWidth="1"/>
    <col min="9493" max="9493" width="42.42578125" customWidth="1"/>
    <col min="9494" max="9494" width="15.42578125" customWidth="1"/>
    <col min="9495" max="9495" width="19" customWidth="1"/>
    <col min="9496" max="9712" width="11.42578125"/>
    <col min="9713" max="9713" width="2.42578125" customWidth="1"/>
    <col min="9714" max="9714" width="40.28515625" customWidth="1"/>
    <col min="9715" max="9715" width="7.5703125" customWidth="1"/>
    <col min="9716" max="9716" width="4.28515625" customWidth="1"/>
    <col min="9717" max="9717" width="3" customWidth="1"/>
    <col min="9718" max="9718" width="5.140625" customWidth="1"/>
    <col min="9719" max="9719" width="1.140625" customWidth="1"/>
    <col min="9720" max="9720" width="3.42578125" customWidth="1"/>
    <col min="9721" max="9721" width="3" customWidth="1"/>
    <col min="9722" max="9722" width="4" customWidth="1"/>
    <col min="9723" max="9723" width="3.140625" customWidth="1"/>
    <col min="9724" max="9724" width="6.140625" customWidth="1"/>
    <col min="9725" max="9725" width="4.28515625" customWidth="1"/>
    <col min="9726" max="9726" width="1.7109375" customWidth="1"/>
    <col min="9727" max="9727" width="3.42578125" customWidth="1"/>
    <col min="9728" max="9728" width="2.7109375" customWidth="1"/>
    <col min="9729" max="9729" width="3.42578125" customWidth="1"/>
    <col min="9730" max="9730" width="3.140625" customWidth="1"/>
    <col min="9731" max="9731" width="5" customWidth="1"/>
    <col min="9732" max="9732" width="1.7109375" customWidth="1"/>
    <col min="9733" max="9733" width="4.85546875" customWidth="1"/>
    <col min="9734" max="9734" width="1.28515625" customWidth="1"/>
    <col min="9735" max="9735" width="5.28515625" customWidth="1"/>
    <col min="9736" max="9736" width="0.85546875" customWidth="1"/>
    <col min="9737" max="9737" width="3" customWidth="1"/>
    <col min="9738" max="9738" width="3.42578125" customWidth="1"/>
    <col min="9739" max="9739" width="10.85546875" customWidth="1"/>
    <col min="9740" max="9740" width="14" customWidth="1"/>
    <col min="9741" max="9741" width="17.140625" customWidth="1"/>
    <col min="9742" max="9742" width="15.5703125" customWidth="1"/>
    <col min="9743" max="9743" width="13.28515625" customWidth="1"/>
    <col min="9744" max="9744" width="12.28515625" customWidth="1"/>
    <col min="9745" max="9745" width="13.42578125" customWidth="1"/>
    <col min="9746" max="9746" width="51.140625" customWidth="1"/>
    <col min="9747" max="9747" width="59" customWidth="1"/>
    <col min="9748" max="9748" width="60.85546875" customWidth="1"/>
    <col min="9749" max="9749" width="42.42578125" customWidth="1"/>
    <col min="9750" max="9750" width="15.42578125" customWidth="1"/>
    <col min="9751" max="9751" width="19" customWidth="1"/>
    <col min="9752" max="9968" width="11.42578125"/>
    <col min="9969" max="9969" width="2.42578125" customWidth="1"/>
    <col min="9970" max="9970" width="40.28515625" customWidth="1"/>
    <col min="9971" max="9971" width="7.5703125" customWidth="1"/>
    <col min="9972" max="9972" width="4.28515625" customWidth="1"/>
    <col min="9973" max="9973" width="3" customWidth="1"/>
    <col min="9974" max="9974" width="5.140625" customWidth="1"/>
    <col min="9975" max="9975" width="1.140625" customWidth="1"/>
    <col min="9976" max="9976" width="3.42578125" customWidth="1"/>
    <col min="9977" max="9977" width="3" customWidth="1"/>
    <col min="9978" max="9978" width="4" customWidth="1"/>
    <col min="9979" max="9979" width="3.140625" customWidth="1"/>
    <col min="9980" max="9980" width="6.140625" customWidth="1"/>
    <col min="9981" max="9981" width="4.28515625" customWidth="1"/>
    <col min="9982" max="9982" width="1.7109375" customWidth="1"/>
    <col min="9983" max="9983" width="3.42578125" customWidth="1"/>
    <col min="9984" max="9984" width="2.7109375" customWidth="1"/>
    <col min="9985" max="9985" width="3.42578125" customWidth="1"/>
    <col min="9986" max="9986" width="3.140625" customWidth="1"/>
    <col min="9987" max="9987" width="5" customWidth="1"/>
    <col min="9988" max="9988" width="1.7109375" customWidth="1"/>
    <col min="9989" max="9989" width="4.85546875" customWidth="1"/>
    <col min="9990" max="9990" width="1.28515625" customWidth="1"/>
    <col min="9991" max="9991" width="5.28515625" customWidth="1"/>
    <col min="9992" max="9992" width="0.85546875" customWidth="1"/>
    <col min="9993" max="9993" width="3" customWidth="1"/>
    <col min="9994" max="9994" width="3.42578125" customWidth="1"/>
    <col min="9995" max="9995" width="10.85546875" customWidth="1"/>
    <col min="9996" max="9996" width="14" customWidth="1"/>
    <col min="9997" max="9997" width="17.140625" customWidth="1"/>
    <col min="9998" max="9998" width="15.5703125" customWidth="1"/>
    <col min="9999" max="9999" width="13.28515625" customWidth="1"/>
    <col min="10000" max="10000" width="12.28515625" customWidth="1"/>
    <col min="10001" max="10001" width="13.42578125" customWidth="1"/>
    <col min="10002" max="10002" width="51.140625" customWidth="1"/>
    <col min="10003" max="10003" width="59" customWidth="1"/>
    <col min="10004" max="10004" width="60.85546875" customWidth="1"/>
    <col min="10005" max="10005" width="42.42578125" customWidth="1"/>
    <col min="10006" max="10006" width="15.42578125" customWidth="1"/>
    <col min="10007" max="10007" width="19" customWidth="1"/>
    <col min="10008" max="10224" width="11.42578125"/>
    <col min="10225" max="10225" width="2.42578125" customWidth="1"/>
    <col min="10226" max="10226" width="40.28515625" customWidth="1"/>
    <col min="10227" max="10227" width="7.5703125" customWidth="1"/>
    <col min="10228" max="10228" width="4.28515625" customWidth="1"/>
    <col min="10229" max="10229" width="3" customWidth="1"/>
    <col min="10230" max="10230" width="5.140625" customWidth="1"/>
    <col min="10231" max="10231" width="1.140625" customWidth="1"/>
    <col min="10232" max="10232" width="3.42578125" customWidth="1"/>
    <col min="10233" max="10233" width="3" customWidth="1"/>
    <col min="10234" max="10234" width="4" customWidth="1"/>
    <col min="10235" max="10235" width="3.140625" customWidth="1"/>
    <col min="10236" max="10236" width="6.140625" customWidth="1"/>
    <col min="10237" max="10237" width="4.28515625" customWidth="1"/>
    <col min="10238" max="10238" width="1.7109375" customWidth="1"/>
    <col min="10239" max="10239" width="3.42578125" customWidth="1"/>
    <col min="10240" max="10240" width="2.7109375" customWidth="1"/>
    <col min="10241" max="10241" width="3.42578125" customWidth="1"/>
    <col min="10242" max="10242" width="3.140625" customWidth="1"/>
    <col min="10243" max="10243" width="5" customWidth="1"/>
    <col min="10244" max="10244" width="1.7109375" customWidth="1"/>
    <col min="10245" max="10245" width="4.85546875" customWidth="1"/>
    <col min="10246" max="10246" width="1.28515625" customWidth="1"/>
    <col min="10247" max="10247" width="5.28515625" customWidth="1"/>
    <col min="10248" max="10248" width="0.85546875" customWidth="1"/>
    <col min="10249" max="10249" width="3" customWidth="1"/>
    <col min="10250" max="10250" width="3.42578125" customWidth="1"/>
    <col min="10251" max="10251" width="10.85546875" customWidth="1"/>
    <col min="10252" max="10252" width="14" customWidth="1"/>
    <col min="10253" max="10253" width="17.140625" customWidth="1"/>
    <col min="10254" max="10254" width="15.5703125" customWidth="1"/>
    <col min="10255" max="10255" width="13.28515625" customWidth="1"/>
    <col min="10256" max="10256" width="12.28515625" customWidth="1"/>
    <col min="10257" max="10257" width="13.42578125" customWidth="1"/>
    <col min="10258" max="10258" width="51.140625" customWidth="1"/>
    <col min="10259" max="10259" width="59" customWidth="1"/>
    <col min="10260" max="10260" width="60.85546875" customWidth="1"/>
    <col min="10261" max="10261" width="42.42578125" customWidth="1"/>
    <col min="10262" max="10262" width="15.42578125" customWidth="1"/>
    <col min="10263" max="10263" width="19" customWidth="1"/>
    <col min="10264" max="10480" width="11.42578125"/>
    <col min="10481" max="10481" width="2.42578125" customWidth="1"/>
    <col min="10482" max="10482" width="40.28515625" customWidth="1"/>
    <col min="10483" max="10483" width="7.5703125" customWidth="1"/>
    <col min="10484" max="10484" width="4.28515625" customWidth="1"/>
    <col min="10485" max="10485" width="3" customWidth="1"/>
    <col min="10486" max="10486" width="5.140625" customWidth="1"/>
    <col min="10487" max="10487" width="1.140625" customWidth="1"/>
    <col min="10488" max="10488" width="3.42578125" customWidth="1"/>
    <col min="10489" max="10489" width="3" customWidth="1"/>
    <col min="10490" max="10490" width="4" customWidth="1"/>
    <col min="10491" max="10491" width="3.140625" customWidth="1"/>
    <col min="10492" max="10492" width="6.140625" customWidth="1"/>
    <col min="10493" max="10493" width="4.28515625" customWidth="1"/>
    <col min="10494" max="10494" width="1.7109375" customWidth="1"/>
    <col min="10495" max="10495" width="3.42578125" customWidth="1"/>
    <col min="10496" max="10496" width="2.7109375" customWidth="1"/>
    <col min="10497" max="10497" width="3.42578125" customWidth="1"/>
    <col min="10498" max="10498" width="3.140625" customWidth="1"/>
    <col min="10499" max="10499" width="5" customWidth="1"/>
    <col min="10500" max="10500" width="1.7109375" customWidth="1"/>
    <col min="10501" max="10501" width="4.85546875" customWidth="1"/>
    <col min="10502" max="10502" width="1.28515625" customWidth="1"/>
    <col min="10503" max="10503" width="5.28515625" customWidth="1"/>
    <col min="10504" max="10504" width="0.85546875" customWidth="1"/>
    <col min="10505" max="10505" width="3" customWidth="1"/>
    <col min="10506" max="10506" width="3.42578125" customWidth="1"/>
    <col min="10507" max="10507" width="10.85546875" customWidth="1"/>
    <col min="10508" max="10508" width="14" customWidth="1"/>
    <col min="10509" max="10509" width="17.140625" customWidth="1"/>
    <col min="10510" max="10510" width="15.5703125" customWidth="1"/>
    <col min="10511" max="10511" width="13.28515625" customWidth="1"/>
    <col min="10512" max="10512" width="12.28515625" customWidth="1"/>
    <col min="10513" max="10513" width="13.42578125" customWidth="1"/>
    <col min="10514" max="10514" width="51.140625" customWidth="1"/>
    <col min="10515" max="10515" width="59" customWidth="1"/>
    <col min="10516" max="10516" width="60.85546875" customWidth="1"/>
    <col min="10517" max="10517" width="42.42578125" customWidth="1"/>
    <col min="10518" max="10518" width="15.42578125" customWidth="1"/>
    <col min="10519" max="10519" width="19" customWidth="1"/>
    <col min="10520" max="10736" width="11.42578125"/>
    <col min="10737" max="10737" width="2.42578125" customWidth="1"/>
    <col min="10738" max="10738" width="40.28515625" customWidth="1"/>
    <col min="10739" max="10739" width="7.5703125" customWidth="1"/>
    <col min="10740" max="10740" width="4.28515625" customWidth="1"/>
    <col min="10741" max="10741" width="3" customWidth="1"/>
    <col min="10742" max="10742" width="5.140625" customWidth="1"/>
    <col min="10743" max="10743" width="1.140625" customWidth="1"/>
    <col min="10744" max="10744" width="3.42578125" customWidth="1"/>
    <col min="10745" max="10745" width="3" customWidth="1"/>
    <col min="10746" max="10746" width="4" customWidth="1"/>
    <col min="10747" max="10747" width="3.140625" customWidth="1"/>
    <col min="10748" max="10748" width="6.140625" customWidth="1"/>
    <col min="10749" max="10749" width="4.28515625" customWidth="1"/>
    <col min="10750" max="10750" width="1.7109375" customWidth="1"/>
    <col min="10751" max="10751" width="3.42578125" customWidth="1"/>
    <col min="10752" max="10752" width="2.7109375" customWidth="1"/>
    <col min="10753" max="10753" width="3.42578125" customWidth="1"/>
    <col min="10754" max="10754" width="3.140625" customWidth="1"/>
    <col min="10755" max="10755" width="5" customWidth="1"/>
    <col min="10756" max="10756" width="1.7109375" customWidth="1"/>
    <col min="10757" max="10757" width="4.85546875" customWidth="1"/>
    <col min="10758" max="10758" width="1.28515625" customWidth="1"/>
    <col min="10759" max="10759" width="5.28515625" customWidth="1"/>
    <col min="10760" max="10760" width="0.85546875" customWidth="1"/>
    <col min="10761" max="10761" width="3" customWidth="1"/>
    <col min="10762" max="10762" width="3.42578125" customWidth="1"/>
    <col min="10763" max="10763" width="10.85546875" customWidth="1"/>
    <col min="10764" max="10764" width="14" customWidth="1"/>
    <col min="10765" max="10765" width="17.140625" customWidth="1"/>
    <col min="10766" max="10766" width="15.5703125" customWidth="1"/>
    <col min="10767" max="10767" width="13.28515625" customWidth="1"/>
    <col min="10768" max="10768" width="12.28515625" customWidth="1"/>
    <col min="10769" max="10769" width="13.42578125" customWidth="1"/>
    <col min="10770" max="10770" width="51.140625" customWidth="1"/>
    <col min="10771" max="10771" width="59" customWidth="1"/>
    <col min="10772" max="10772" width="60.85546875" customWidth="1"/>
    <col min="10773" max="10773" width="42.42578125" customWidth="1"/>
    <col min="10774" max="10774" width="15.42578125" customWidth="1"/>
    <col min="10775" max="10775" width="19" customWidth="1"/>
    <col min="10776" max="10992" width="11.42578125"/>
    <col min="10993" max="10993" width="2.42578125" customWidth="1"/>
    <col min="10994" max="10994" width="40.28515625" customWidth="1"/>
    <col min="10995" max="10995" width="7.5703125" customWidth="1"/>
    <col min="10996" max="10996" width="4.28515625" customWidth="1"/>
    <col min="10997" max="10997" width="3" customWidth="1"/>
    <col min="10998" max="10998" width="5.140625" customWidth="1"/>
    <col min="10999" max="10999" width="1.140625" customWidth="1"/>
    <col min="11000" max="11000" width="3.42578125" customWidth="1"/>
    <col min="11001" max="11001" width="3" customWidth="1"/>
    <col min="11002" max="11002" width="4" customWidth="1"/>
    <col min="11003" max="11003" width="3.140625" customWidth="1"/>
    <col min="11004" max="11004" width="6.140625" customWidth="1"/>
    <col min="11005" max="11005" width="4.28515625" customWidth="1"/>
    <col min="11006" max="11006" width="1.7109375" customWidth="1"/>
    <col min="11007" max="11007" width="3.42578125" customWidth="1"/>
    <col min="11008" max="11008" width="2.7109375" customWidth="1"/>
    <col min="11009" max="11009" width="3.42578125" customWidth="1"/>
    <col min="11010" max="11010" width="3.140625" customWidth="1"/>
    <col min="11011" max="11011" width="5" customWidth="1"/>
    <col min="11012" max="11012" width="1.7109375" customWidth="1"/>
    <col min="11013" max="11013" width="4.85546875" customWidth="1"/>
    <col min="11014" max="11014" width="1.28515625" customWidth="1"/>
    <col min="11015" max="11015" width="5.28515625" customWidth="1"/>
    <col min="11016" max="11016" width="0.85546875" customWidth="1"/>
    <col min="11017" max="11017" width="3" customWidth="1"/>
    <col min="11018" max="11018" width="3.42578125" customWidth="1"/>
    <col min="11019" max="11019" width="10.85546875" customWidth="1"/>
    <col min="11020" max="11020" width="14" customWidth="1"/>
    <col min="11021" max="11021" width="17.140625" customWidth="1"/>
    <col min="11022" max="11022" width="15.5703125" customWidth="1"/>
    <col min="11023" max="11023" width="13.28515625" customWidth="1"/>
    <col min="11024" max="11024" width="12.28515625" customWidth="1"/>
    <col min="11025" max="11025" width="13.42578125" customWidth="1"/>
    <col min="11026" max="11026" width="51.140625" customWidth="1"/>
    <col min="11027" max="11027" width="59" customWidth="1"/>
    <col min="11028" max="11028" width="60.85546875" customWidth="1"/>
    <col min="11029" max="11029" width="42.42578125" customWidth="1"/>
    <col min="11030" max="11030" width="15.42578125" customWidth="1"/>
    <col min="11031" max="11031" width="19" customWidth="1"/>
    <col min="11032" max="11248" width="11.42578125"/>
    <col min="11249" max="11249" width="2.42578125" customWidth="1"/>
    <col min="11250" max="11250" width="40.28515625" customWidth="1"/>
    <col min="11251" max="11251" width="7.5703125" customWidth="1"/>
    <col min="11252" max="11252" width="4.28515625" customWidth="1"/>
    <col min="11253" max="11253" width="3" customWidth="1"/>
    <col min="11254" max="11254" width="5.140625" customWidth="1"/>
    <col min="11255" max="11255" width="1.140625" customWidth="1"/>
    <col min="11256" max="11256" width="3.42578125" customWidth="1"/>
    <col min="11257" max="11257" width="3" customWidth="1"/>
    <col min="11258" max="11258" width="4" customWidth="1"/>
    <col min="11259" max="11259" width="3.140625" customWidth="1"/>
    <col min="11260" max="11260" width="6.140625" customWidth="1"/>
    <col min="11261" max="11261" width="4.28515625" customWidth="1"/>
    <col min="11262" max="11262" width="1.7109375" customWidth="1"/>
    <col min="11263" max="11263" width="3.42578125" customWidth="1"/>
    <col min="11264" max="11264" width="2.7109375" customWidth="1"/>
    <col min="11265" max="11265" width="3.42578125" customWidth="1"/>
    <col min="11266" max="11266" width="3.140625" customWidth="1"/>
    <col min="11267" max="11267" width="5" customWidth="1"/>
    <col min="11268" max="11268" width="1.7109375" customWidth="1"/>
    <col min="11269" max="11269" width="4.85546875" customWidth="1"/>
    <col min="11270" max="11270" width="1.28515625" customWidth="1"/>
    <col min="11271" max="11271" width="5.28515625" customWidth="1"/>
    <col min="11272" max="11272" width="0.85546875" customWidth="1"/>
    <col min="11273" max="11273" width="3" customWidth="1"/>
    <col min="11274" max="11274" width="3.42578125" customWidth="1"/>
    <col min="11275" max="11275" width="10.85546875" customWidth="1"/>
    <col min="11276" max="11276" width="14" customWidth="1"/>
    <col min="11277" max="11277" width="17.140625" customWidth="1"/>
    <col min="11278" max="11278" width="15.5703125" customWidth="1"/>
    <col min="11279" max="11279" width="13.28515625" customWidth="1"/>
    <col min="11280" max="11280" width="12.28515625" customWidth="1"/>
    <col min="11281" max="11281" width="13.42578125" customWidth="1"/>
    <col min="11282" max="11282" width="51.140625" customWidth="1"/>
    <col min="11283" max="11283" width="59" customWidth="1"/>
    <col min="11284" max="11284" width="60.85546875" customWidth="1"/>
    <col min="11285" max="11285" width="42.42578125" customWidth="1"/>
    <col min="11286" max="11286" width="15.42578125" customWidth="1"/>
    <col min="11287" max="11287" width="19" customWidth="1"/>
    <col min="11288" max="11504" width="11.42578125"/>
    <col min="11505" max="11505" width="2.42578125" customWidth="1"/>
    <col min="11506" max="11506" width="40.28515625" customWidth="1"/>
    <col min="11507" max="11507" width="7.5703125" customWidth="1"/>
    <col min="11508" max="11508" width="4.28515625" customWidth="1"/>
    <col min="11509" max="11509" width="3" customWidth="1"/>
    <col min="11510" max="11510" width="5.140625" customWidth="1"/>
    <col min="11511" max="11511" width="1.140625" customWidth="1"/>
    <col min="11512" max="11512" width="3.42578125" customWidth="1"/>
    <col min="11513" max="11513" width="3" customWidth="1"/>
    <col min="11514" max="11514" width="4" customWidth="1"/>
    <col min="11515" max="11515" width="3.140625" customWidth="1"/>
    <col min="11516" max="11516" width="6.140625" customWidth="1"/>
    <col min="11517" max="11517" width="4.28515625" customWidth="1"/>
    <col min="11518" max="11518" width="1.7109375" customWidth="1"/>
    <col min="11519" max="11519" width="3.42578125" customWidth="1"/>
    <col min="11520" max="11520" width="2.7109375" customWidth="1"/>
    <col min="11521" max="11521" width="3.42578125" customWidth="1"/>
    <col min="11522" max="11522" width="3.140625" customWidth="1"/>
    <col min="11523" max="11523" width="5" customWidth="1"/>
    <col min="11524" max="11524" width="1.7109375" customWidth="1"/>
    <col min="11525" max="11525" width="4.85546875" customWidth="1"/>
    <col min="11526" max="11526" width="1.28515625" customWidth="1"/>
    <col min="11527" max="11527" width="5.28515625" customWidth="1"/>
    <col min="11528" max="11528" width="0.85546875" customWidth="1"/>
    <col min="11529" max="11529" width="3" customWidth="1"/>
    <col min="11530" max="11530" width="3.42578125" customWidth="1"/>
    <col min="11531" max="11531" width="10.85546875" customWidth="1"/>
    <col min="11532" max="11532" width="14" customWidth="1"/>
    <col min="11533" max="11533" width="17.140625" customWidth="1"/>
    <col min="11534" max="11534" width="15.5703125" customWidth="1"/>
    <col min="11535" max="11535" width="13.28515625" customWidth="1"/>
    <col min="11536" max="11536" width="12.28515625" customWidth="1"/>
    <col min="11537" max="11537" width="13.42578125" customWidth="1"/>
    <col min="11538" max="11538" width="51.140625" customWidth="1"/>
    <col min="11539" max="11539" width="59" customWidth="1"/>
    <col min="11540" max="11540" width="60.85546875" customWidth="1"/>
    <col min="11541" max="11541" width="42.42578125" customWidth="1"/>
    <col min="11542" max="11542" width="15.42578125" customWidth="1"/>
    <col min="11543" max="11543" width="19" customWidth="1"/>
    <col min="11544" max="11760" width="11.42578125"/>
    <col min="11761" max="11761" width="2.42578125" customWidth="1"/>
    <col min="11762" max="11762" width="40.28515625" customWidth="1"/>
    <col min="11763" max="11763" width="7.5703125" customWidth="1"/>
    <col min="11764" max="11764" width="4.28515625" customWidth="1"/>
    <col min="11765" max="11765" width="3" customWidth="1"/>
    <col min="11766" max="11766" width="5.140625" customWidth="1"/>
    <col min="11767" max="11767" width="1.140625" customWidth="1"/>
    <col min="11768" max="11768" width="3.42578125" customWidth="1"/>
    <col min="11769" max="11769" width="3" customWidth="1"/>
    <col min="11770" max="11770" width="4" customWidth="1"/>
    <col min="11771" max="11771" width="3.140625" customWidth="1"/>
    <col min="11772" max="11772" width="6.140625" customWidth="1"/>
    <col min="11773" max="11773" width="4.28515625" customWidth="1"/>
    <col min="11774" max="11774" width="1.7109375" customWidth="1"/>
    <col min="11775" max="11775" width="3.42578125" customWidth="1"/>
    <col min="11776" max="11776" width="2.7109375" customWidth="1"/>
    <col min="11777" max="11777" width="3.42578125" customWidth="1"/>
    <col min="11778" max="11778" width="3.140625" customWidth="1"/>
    <col min="11779" max="11779" width="5" customWidth="1"/>
    <col min="11780" max="11780" width="1.7109375" customWidth="1"/>
    <col min="11781" max="11781" width="4.85546875" customWidth="1"/>
    <col min="11782" max="11782" width="1.28515625" customWidth="1"/>
    <col min="11783" max="11783" width="5.28515625" customWidth="1"/>
    <col min="11784" max="11784" width="0.85546875" customWidth="1"/>
    <col min="11785" max="11785" width="3" customWidth="1"/>
    <col min="11786" max="11786" width="3.42578125" customWidth="1"/>
    <col min="11787" max="11787" width="10.85546875" customWidth="1"/>
    <col min="11788" max="11788" width="14" customWidth="1"/>
    <col min="11789" max="11789" width="17.140625" customWidth="1"/>
    <col min="11790" max="11790" width="15.5703125" customWidth="1"/>
    <col min="11791" max="11791" width="13.28515625" customWidth="1"/>
    <col min="11792" max="11792" width="12.28515625" customWidth="1"/>
    <col min="11793" max="11793" width="13.42578125" customWidth="1"/>
    <col min="11794" max="11794" width="51.140625" customWidth="1"/>
    <col min="11795" max="11795" width="59" customWidth="1"/>
    <col min="11796" max="11796" width="60.85546875" customWidth="1"/>
    <col min="11797" max="11797" width="42.42578125" customWidth="1"/>
    <col min="11798" max="11798" width="15.42578125" customWidth="1"/>
    <col min="11799" max="11799" width="19" customWidth="1"/>
    <col min="11800" max="12016" width="11.42578125"/>
    <col min="12017" max="12017" width="2.42578125" customWidth="1"/>
    <col min="12018" max="12018" width="40.28515625" customWidth="1"/>
    <col min="12019" max="12019" width="7.5703125" customWidth="1"/>
    <col min="12020" max="12020" width="4.28515625" customWidth="1"/>
    <col min="12021" max="12021" width="3" customWidth="1"/>
    <col min="12022" max="12022" width="5.140625" customWidth="1"/>
    <col min="12023" max="12023" width="1.140625" customWidth="1"/>
    <col min="12024" max="12024" width="3.42578125" customWidth="1"/>
    <col min="12025" max="12025" width="3" customWidth="1"/>
    <col min="12026" max="12026" width="4" customWidth="1"/>
    <col min="12027" max="12027" width="3.140625" customWidth="1"/>
    <col min="12028" max="12028" width="6.140625" customWidth="1"/>
    <col min="12029" max="12029" width="4.28515625" customWidth="1"/>
    <col min="12030" max="12030" width="1.7109375" customWidth="1"/>
    <col min="12031" max="12031" width="3.42578125" customWidth="1"/>
    <col min="12032" max="12032" width="2.7109375" customWidth="1"/>
    <col min="12033" max="12033" width="3.42578125" customWidth="1"/>
    <col min="12034" max="12034" width="3.140625" customWidth="1"/>
    <col min="12035" max="12035" width="5" customWidth="1"/>
    <col min="12036" max="12036" width="1.7109375" customWidth="1"/>
    <col min="12037" max="12037" width="4.85546875" customWidth="1"/>
    <col min="12038" max="12038" width="1.28515625" customWidth="1"/>
    <col min="12039" max="12039" width="5.28515625" customWidth="1"/>
    <col min="12040" max="12040" width="0.85546875" customWidth="1"/>
    <col min="12041" max="12041" width="3" customWidth="1"/>
    <col min="12042" max="12042" width="3.42578125" customWidth="1"/>
    <col min="12043" max="12043" width="10.85546875" customWidth="1"/>
    <col min="12044" max="12044" width="14" customWidth="1"/>
    <col min="12045" max="12045" width="17.140625" customWidth="1"/>
    <col min="12046" max="12046" width="15.5703125" customWidth="1"/>
    <col min="12047" max="12047" width="13.28515625" customWidth="1"/>
    <col min="12048" max="12048" width="12.28515625" customWidth="1"/>
    <col min="12049" max="12049" width="13.42578125" customWidth="1"/>
    <col min="12050" max="12050" width="51.140625" customWidth="1"/>
    <col min="12051" max="12051" width="59" customWidth="1"/>
    <col min="12052" max="12052" width="60.85546875" customWidth="1"/>
    <col min="12053" max="12053" width="42.42578125" customWidth="1"/>
    <col min="12054" max="12054" width="15.42578125" customWidth="1"/>
    <col min="12055" max="12055" width="19" customWidth="1"/>
    <col min="12056" max="12272" width="11.42578125"/>
    <col min="12273" max="12273" width="2.42578125" customWidth="1"/>
    <col min="12274" max="12274" width="40.28515625" customWidth="1"/>
    <col min="12275" max="12275" width="7.5703125" customWidth="1"/>
    <col min="12276" max="12276" width="4.28515625" customWidth="1"/>
    <col min="12277" max="12277" width="3" customWidth="1"/>
    <col min="12278" max="12278" width="5.140625" customWidth="1"/>
    <col min="12279" max="12279" width="1.140625" customWidth="1"/>
    <col min="12280" max="12280" width="3.42578125" customWidth="1"/>
    <col min="12281" max="12281" width="3" customWidth="1"/>
    <col min="12282" max="12282" width="4" customWidth="1"/>
    <col min="12283" max="12283" width="3.140625" customWidth="1"/>
    <col min="12284" max="12284" width="6.140625" customWidth="1"/>
    <col min="12285" max="12285" width="4.28515625" customWidth="1"/>
    <col min="12286" max="12286" width="1.7109375" customWidth="1"/>
    <col min="12287" max="12287" width="3.42578125" customWidth="1"/>
    <col min="12288" max="12288" width="2.7109375" customWidth="1"/>
    <col min="12289" max="12289" width="3.42578125" customWidth="1"/>
    <col min="12290" max="12290" width="3.140625" customWidth="1"/>
    <col min="12291" max="12291" width="5" customWidth="1"/>
    <col min="12292" max="12292" width="1.7109375" customWidth="1"/>
    <col min="12293" max="12293" width="4.85546875" customWidth="1"/>
    <col min="12294" max="12294" width="1.28515625" customWidth="1"/>
    <col min="12295" max="12295" width="5.28515625" customWidth="1"/>
    <col min="12296" max="12296" width="0.85546875" customWidth="1"/>
    <col min="12297" max="12297" width="3" customWidth="1"/>
    <col min="12298" max="12298" width="3.42578125" customWidth="1"/>
    <col min="12299" max="12299" width="10.85546875" customWidth="1"/>
    <col min="12300" max="12300" width="14" customWidth="1"/>
    <col min="12301" max="12301" width="17.140625" customWidth="1"/>
    <col min="12302" max="12302" width="15.5703125" customWidth="1"/>
    <col min="12303" max="12303" width="13.28515625" customWidth="1"/>
    <col min="12304" max="12304" width="12.28515625" customWidth="1"/>
    <col min="12305" max="12305" width="13.42578125" customWidth="1"/>
    <col min="12306" max="12306" width="51.140625" customWidth="1"/>
    <col min="12307" max="12307" width="59" customWidth="1"/>
    <col min="12308" max="12308" width="60.85546875" customWidth="1"/>
    <col min="12309" max="12309" width="42.42578125" customWidth="1"/>
    <col min="12310" max="12310" width="15.42578125" customWidth="1"/>
    <col min="12311" max="12311" width="19" customWidth="1"/>
    <col min="12312" max="12528" width="11.42578125"/>
    <col min="12529" max="12529" width="2.42578125" customWidth="1"/>
    <col min="12530" max="12530" width="40.28515625" customWidth="1"/>
    <col min="12531" max="12531" width="7.5703125" customWidth="1"/>
    <col min="12532" max="12532" width="4.28515625" customWidth="1"/>
    <col min="12533" max="12533" width="3" customWidth="1"/>
    <col min="12534" max="12534" width="5.140625" customWidth="1"/>
    <col min="12535" max="12535" width="1.140625" customWidth="1"/>
    <col min="12536" max="12536" width="3.42578125" customWidth="1"/>
    <col min="12537" max="12537" width="3" customWidth="1"/>
    <col min="12538" max="12538" width="4" customWidth="1"/>
    <col min="12539" max="12539" width="3.140625" customWidth="1"/>
    <col min="12540" max="12540" width="6.140625" customWidth="1"/>
    <col min="12541" max="12541" width="4.28515625" customWidth="1"/>
    <col min="12542" max="12542" width="1.7109375" customWidth="1"/>
    <col min="12543" max="12543" width="3.42578125" customWidth="1"/>
    <col min="12544" max="12544" width="2.7109375" customWidth="1"/>
    <col min="12545" max="12545" width="3.42578125" customWidth="1"/>
    <col min="12546" max="12546" width="3.140625" customWidth="1"/>
    <col min="12547" max="12547" width="5" customWidth="1"/>
    <col min="12548" max="12548" width="1.7109375" customWidth="1"/>
    <col min="12549" max="12549" width="4.85546875" customWidth="1"/>
    <col min="12550" max="12550" width="1.28515625" customWidth="1"/>
    <col min="12551" max="12551" width="5.28515625" customWidth="1"/>
    <col min="12552" max="12552" width="0.85546875" customWidth="1"/>
    <col min="12553" max="12553" width="3" customWidth="1"/>
    <col min="12554" max="12554" width="3.42578125" customWidth="1"/>
    <col min="12555" max="12555" width="10.85546875" customWidth="1"/>
    <col min="12556" max="12556" width="14" customWidth="1"/>
    <col min="12557" max="12557" width="17.140625" customWidth="1"/>
    <col min="12558" max="12558" width="15.5703125" customWidth="1"/>
    <col min="12559" max="12559" width="13.28515625" customWidth="1"/>
    <col min="12560" max="12560" width="12.28515625" customWidth="1"/>
    <col min="12561" max="12561" width="13.42578125" customWidth="1"/>
    <col min="12562" max="12562" width="51.140625" customWidth="1"/>
    <col min="12563" max="12563" width="59" customWidth="1"/>
    <col min="12564" max="12564" width="60.85546875" customWidth="1"/>
    <col min="12565" max="12565" width="42.42578125" customWidth="1"/>
    <col min="12566" max="12566" width="15.42578125" customWidth="1"/>
    <col min="12567" max="12567" width="19" customWidth="1"/>
    <col min="12568" max="12784" width="11.42578125"/>
    <col min="12785" max="12785" width="2.42578125" customWidth="1"/>
    <col min="12786" max="12786" width="40.28515625" customWidth="1"/>
    <col min="12787" max="12787" width="7.5703125" customWidth="1"/>
    <col min="12788" max="12788" width="4.28515625" customWidth="1"/>
    <col min="12789" max="12789" width="3" customWidth="1"/>
    <col min="12790" max="12790" width="5.140625" customWidth="1"/>
    <col min="12791" max="12791" width="1.140625" customWidth="1"/>
    <col min="12792" max="12792" width="3.42578125" customWidth="1"/>
    <col min="12793" max="12793" width="3" customWidth="1"/>
    <col min="12794" max="12794" width="4" customWidth="1"/>
    <col min="12795" max="12795" width="3.140625" customWidth="1"/>
    <col min="12796" max="12796" width="6.140625" customWidth="1"/>
    <col min="12797" max="12797" width="4.28515625" customWidth="1"/>
    <col min="12798" max="12798" width="1.7109375" customWidth="1"/>
    <col min="12799" max="12799" width="3.42578125" customWidth="1"/>
    <col min="12800" max="12800" width="2.7109375" customWidth="1"/>
    <col min="12801" max="12801" width="3.42578125" customWidth="1"/>
    <col min="12802" max="12802" width="3.140625" customWidth="1"/>
    <col min="12803" max="12803" width="5" customWidth="1"/>
    <col min="12804" max="12804" width="1.7109375" customWidth="1"/>
    <col min="12805" max="12805" width="4.85546875" customWidth="1"/>
    <col min="12806" max="12806" width="1.28515625" customWidth="1"/>
    <col min="12807" max="12807" width="5.28515625" customWidth="1"/>
    <col min="12808" max="12808" width="0.85546875" customWidth="1"/>
    <col min="12809" max="12809" width="3" customWidth="1"/>
    <col min="12810" max="12810" width="3.42578125" customWidth="1"/>
    <col min="12811" max="12811" width="10.85546875" customWidth="1"/>
    <col min="12812" max="12812" width="14" customWidth="1"/>
    <col min="12813" max="12813" width="17.140625" customWidth="1"/>
    <col min="12814" max="12814" width="15.5703125" customWidth="1"/>
    <col min="12815" max="12815" width="13.28515625" customWidth="1"/>
    <col min="12816" max="12816" width="12.28515625" customWidth="1"/>
    <col min="12817" max="12817" width="13.42578125" customWidth="1"/>
    <col min="12818" max="12818" width="51.140625" customWidth="1"/>
    <col min="12819" max="12819" width="59" customWidth="1"/>
    <col min="12820" max="12820" width="60.85546875" customWidth="1"/>
    <col min="12821" max="12821" width="42.42578125" customWidth="1"/>
    <col min="12822" max="12822" width="15.42578125" customWidth="1"/>
    <col min="12823" max="12823" width="19" customWidth="1"/>
    <col min="12824" max="13040" width="11.42578125"/>
    <col min="13041" max="13041" width="2.42578125" customWidth="1"/>
    <col min="13042" max="13042" width="40.28515625" customWidth="1"/>
    <col min="13043" max="13043" width="7.5703125" customWidth="1"/>
    <col min="13044" max="13044" width="4.28515625" customWidth="1"/>
    <col min="13045" max="13045" width="3" customWidth="1"/>
    <col min="13046" max="13046" width="5.140625" customWidth="1"/>
    <col min="13047" max="13047" width="1.140625" customWidth="1"/>
    <col min="13048" max="13048" width="3.42578125" customWidth="1"/>
    <col min="13049" max="13049" width="3" customWidth="1"/>
    <col min="13050" max="13050" width="4" customWidth="1"/>
    <col min="13051" max="13051" width="3.140625" customWidth="1"/>
    <col min="13052" max="13052" width="6.140625" customWidth="1"/>
    <col min="13053" max="13053" width="4.28515625" customWidth="1"/>
    <col min="13054" max="13054" width="1.7109375" customWidth="1"/>
    <col min="13055" max="13055" width="3.42578125" customWidth="1"/>
    <col min="13056" max="13056" width="2.7109375" customWidth="1"/>
    <col min="13057" max="13057" width="3.42578125" customWidth="1"/>
    <col min="13058" max="13058" width="3.140625" customWidth="1"/>
    <col min="13059" max="13059" width="5" customWidth="1"/>
    <col min="13060" max="13060" width="1.7109375" customWidth="1"/>
    <col min="13061" max="13061" width="4.85546875" customWidth="1"/>
    <col min="13062" max="13062" width="1.28515625" customWidth="1"/>
    <col min="13063" max="13063" width="5.28515625" customWidth="1"/>
    <col min="13064" max="13064" width="0.85546875" customWidth="1"/>
    <col min="13065" max="13065" width="3" customWidth="1"/>
    <col min="13066" max="13066" width="3.42578125" customWidth="1"/>
    <col min="13067" max="13067" width="10.85546875" customWidth="1"/>
    <col min="13068" max="13068" width="14" customWidth="1"/>
    <col min="13069" max="13069" width="17.140625" customWidth="1"/>
    <col min="13070" max="13070" width="15.5703125" customWidth="1"/>
    <col min="13071" max="13071" width="13.28515625" customWidth="1"/>
    <col min="13072" max="13072" width="12.28515625" customWidth="1"/>
    <col min="13073" max="13073" width="13.42578125" customWidth="1"/>
    <col min="13074" max="13074" width="51.140625" customWidth="1"/>
    <col min="13075" max="13075" width="59" customWidth="1"/>
    <col min="13076" max="13076" width="60.85546875" customWidth="1"/>
    <col min="13077" max="13077" width="42.42578125" customWidth="1"/>
    <col min="13078" max="13078" width="15.42578125" customWidth="1"/>
    <col min="13079" max="13079" width="19" customWidth="1"/>
    <col min="13080" max="13296" width="11.42578125"/>
    <col min="13297" max="13297" width="2.42578125" customWidth="1"/>
    <col min="13298" max="13298" width="40.28515625" customWidth="1"/>
    <col min="13299" max="13299" width="7.5703125" customWidth="1"/>
    <col min="13300" max="13300" width="4.28515625" customWidth="1"/>
    <col min="13301" max="13301" width="3" customWidth="1"/>
    <col min="13302" max="13302" width="5.140625" customWidth="1"/>
    <col min="13303" max="13303" width="1.140625" customWidth="1"/>
    <col min="13304" max="13304" width="3.42578125" customWidth="1"/>
    <col min="13305" max="13305" width="3" customWidth="1"/>
    <col min="13306" max="13306" width="4" customWidth="1"/>
    <col min="13307" max="13307" width="3.140625" customWidth="1"/>
    <col min="13308" max="13308" width="6.140625" customWidth="1"/>
    <col min="13309" max="13309" width="4.28515625" customWidth="1"/>
    <col min="13310" max="13310" width="1.7109375" customWidth="1"/>
    <col min="13311" max="13311" width="3.42578125" customWidth="1"/>
    <col min="13312" max="13312" width="2.7109375" customWidth="1"/>
    <col min="13313" max="13313" width="3.42578125" customWidth="1"/>
    <col min="13314" max="13314" width="3.140625" customWidth="1"/>
    <col min="13315" max="13315" width="5" customWidth="1"/>
    <col min="13316" max="13316" width="1.7109375" customWidth="1"/>
    <col min="13317" max="13317" width="4.85546875" customWidth="1"/>
    <col min="13318" max="13318" width="1.28515625" customWidth="1"/>
    <col min="13319" max="13319" width="5.28515625" customWidth="1"/>
    <col min="13320" max="13320" width="0.85546875" customWidth="1"/>
    <col min="13321" max="13321" width="3" customWidth="1"/>
    <col min="13322" max="13322" width="3.42578125" customWidth="1"/>
    <col min="13323" max="13323" width="10.85546875" customWidth="1"/>
    <col min="13324" max="13324" width="14" customWidth="1"/>
    <col min="13325" max="13325" width="17.140625" customWidth="1"/>
    <col min="13326" max="13326" width="15.5703125" customWidth="1"/>
    <col min="13327" max="13327" width="13.28515625" customWidth="1"/>
    <col min="13328" max="13328" width="12.28515625" customWidth="1"/>
    <col min="13329" max="13329" width="13.42578125" customWidth="1"/>
    <col min="13330" max="13330" width="51.140625" customWidth="1"/>
    <col min="13331" max="13331" width="59" customWidth="1"/>
    <col min="13332" max="13332" width="60.85546875" customWidth="1"/>
    <col min="13333" max="13333" width="42.42578125" customWidth="1"/>
    <col min="13334" max="13334" width="15.42578125" customWidth="1"/>
    <col min="13335" max="13335" width="19" customWidth="1"/>
    <col min="13336" max="13552" width="11.42578125"/>
    <col min="13553" max="13553" width="2.42578125" customWidth="1"/>
    <col min="13554" max="13554" width="40.28515625" customWidth="1"/>
    <col min="13555" max="13555" width="7.5703125" customWidth="1"/>
    <col min="13556" max="13556" width="4.28515625" customWidth="1"/>
    <col min="13557" max="13557" width="3" customWidth="1"/>
    <col min="13558" max="13558" width="5.140625" customWidth="1"/>
    <col min="13559" max="13559" width="1.140625" customWidth="1"/>
    <col min="13560" max="13560" width="3.42578125" customWidth="1"/>
    <col min="13561" max="13561" width="3" customWidth="1"/>
    <col min="13562" max="13562" width="4" customWidth="1"/>
    <col min="13563" max="13563" width="3.140625" customWidth="1"/>
    <col min="13564" max="13564" width="6.140625" customWidth="1"/>
    <col min="13565" max="13565" width="4.28515625" customWidth="1"/>
    <col min="13566" max="13566" width="1.7109375" customWidth="1"/>
    <col min="13567" max="13567" width="3.42578125" customWidth="1"/>
    <col min="13568" max="13568" width="2.7109375" customWidth="1"/>
    <col min="13569" max="13569" width="3.42578125" customWidth="1"/>
    <col min="13570" max="13570" width="3.140625" customWidth="1"/>
    <col min="13571" max="13571" width="5" customWidth="1"/>
    <col min="13572" max="13572" width="1.7109375" customWidth="1"/>
    <col min="13573" max="13573" width="4.85546875" customWidth="1"/>
    <col min="13574" max="13574" width="1.28515625" customWidth="1"/>
    <col min="13575" max="13575" width="5.28515625" customWidth="1"/>
    <col min="13576" max="13576" width="0.85546875" customWidth="1"/>
    <col min="13577" max="13577" width="3" customWidth="1"/>
    <col min="13578" max="13578" width="3.42578125" customWidth="1"/>
    <col min="13579" max="13579" width="10.85546875" customWidth="1"/>
    <col min="13580" max="13580" width="14" customWidth="1"/>
    <col min="13581" max="13581" width="17.140625" customWidth="1"/>
    <col min="13582" max="13582" width="15.5703125" customWidth="1"/>
    <col min="13583" max="13583" width="13.28515625" customWidth="1"/>
    <col min="13584" max="13584" width="12.28515625" customWidth="1"/>
    <col min="13585" max="13585" width="13.42578125" customWidth="1"/>
    <col min="13586" max="13586" width="51.140625" customWidth="1"/>
    <col min="13587" max="13587" width="59" customWidth="1"/>
    <col min="13588" max="13588" width="60.85546875" customWidth="1"/>
    <col min="13589" max="13589" width="42.42578125" customWidth="1"/>
    <col min="13590" max="13590" width="15.42578125" customWidth="1"/>
    <col min="13591" max="13591" width="19" customWidth="1"/>
    <col min="13592" max="13808" width="11.42578125"/>
    <col min="13809" max="13809" width="2.42578125" customWidth="1"/>
    <col min="13810" max="13810" width="40.28515625" customWidth="1"/>
    <col min="13811" max="13811" width="7.5703125" customWidth="1"/>
    <col min="13812" max="13812" width="4.28515625" customWidth="1"/>
    <col min="13813" max="13813" width="3" customWidth="1"/>
    <col min="13814" max="13814" width="5.140625" customWidth="1"/>
    <col min="13815" max="13815" width="1.140625" customWidth="1"/>
    <col min="13816" max="13816" width="3.42578125" customWidth="1"/>
    <col min="13817" max="13817" width="3" customWidth="1"/>
    <col min="13818" max="13818" width="4" customWidth="1"/>
    <col min="13819" max="13819" width="3.140625" customWidth="1"/>
    <col min="13820" max="13820" width="6.140625" customWidth="1"/>
    <col min="13821" max="13821" width="4.28515625" customWidth="1"/>
    <col min="13822" max="13822" width="1.7109375" customWidth="1"/>
    <col min="13823" max="13823" width="3.42578125" customWidth="1"/>
    <col min="13824" max="13824" width="2.7109375" customWidth="1"/>
    <col min="13825" max="13825" width="3.42578125" customWidth="1"/>
    <col min="13826" max="13826" width="3.140625" customWidth="1"/>
    <col min="13827" max="13827" width="5" customWidth="1"/>
    <col min="13828" max="13828" width="1.7109375" customWidth="1"/>
    <col min="13829" max="13829" width="4.85546875" customWidth="1"/>
    <col min="13830" max="13830" width="1.28515625" customWidth="1"/>
    <col min="13831" max="13831" width="5.28515625" customWidth="1"/>
    <col min="13832" max="13832" width="0.85546875" customWidth="1"/>
    <col min="13833" max="13833" width="3" customWidth="1"/>
    <col min="13834" max="13834" width="3.42578125" customWidth="1"/>
    <col min="13835" max="13835" width="10.85546875" customWidth="1"/>
    <col min="13836" max="13836" width="14" customWidth="1"/>
    <col min="13837" max="13837" width="17.140625" customWidth="1"/>
    <col min="13838" max="13838" width="15.5703125" customWidth="1"/>
    <col min="13839" max="13839" width="13.28515625" customWidth="1"/>
    <col min="13840" max="13840" width="12.28515625" customWidth="1"/>
    <col min="13841" max="13841" width="13.42578125" customWidth="1"/>
    <col min="13842" max="13842" width="51.140625" customWidth="1"/>
    <col min="13843" max="13843" width="59" customWidth="1"/>
    <col min="13844" max="13844" width="60.85546875" customWidth="1"/>
    <col min="13845" max="13845" width="42.42578125" customWidth="1"/>
    <col min="13846" max="13846" width="15.42578125" customWidth="1"/>
    <col min="13847" max="13847" width="19" customWidth="1"/>
    <col min="13848" max="14064" width="11.42578125"/>
    <col min="14065" max="14065" width="2.42578125" customWidth="1"/>
    <col min="14066" max="14066" width="40.28515625" customWidth="1"/>
    <col min="14067" max="14067" width="7.5703125" customWidth="1"/>
    <col min="14068" max="14068" width="4.28515625" customWidth="1"/>
    <col min="14069" max="14069" width="3" customWidth="1"/>
    <col min="14070" max="14070" width="5.140625" customWidth="1"/>
    <col min="14071" max="14071" width="1.140625" customWidth="1"/>
    <col min="14072" max="14072" width="3.42578125" customWidth="1"/>
    <col min="14073" max="14073" width="3" customWidth="1"/>
    <col min="14074" max="14074" width="4" customWidth="1"/>
    <col min="14075" max="14075" width="3.140625" customWidth="1"/>
    <col min="14076" max="14076" width="6.140625" customWidth="1"/>
    <col min="14077" max="14077" width="4.28515625" customWidth="1"/>
    <col min="14078" max="14078" width="1.7109375" customWidth="1"/>
    <col min="14079" max="14079" width="3.42578125" customWidth="1"/>
    <col min="14080" max="14080" width="2.7109375" customWidth="1"/>
    <col min="14081" max="14081" width="3.42578125" customWidth="1"/>
    <col min="14082" max="14082" width="3.140625" customWidth="1"/>
    <col min="14083" max="14083" width="5" customWidth="1"/>
    <col min="14084" max="14084" width="1.7109375" customWidth="1"/>
    <col min="14085" max="14085" width="4.85546875" customWidth="1"/>
    <col min="14086" max="14086" width="1.28515625" customWidth="1"/>
    <col min="14087" max="14087" width="5.28515625" customWidth="1"/>
    <col min="14088" max="14088" width="0.85546875" customWidth="1"/>
    <col min="14089" max="14089" width="3" customWidth="1"/>
    <col min="14090" max="14090" width="3.42578125" customWidth="1"/>
    <col min="14091" max="14091" width="10.85546875" customWidth="1"/>
    <col min="14092" max="14092" width="14" customWidth="1"/>
    <col min="14093" max="14093" width="17.140625" customWidth="1"/>
    <col min="14094" max="14094" width="15.5703125" customWidth="1"/>
    <col min="14095" max="14095" width="13.28515625" customWidth="1"/>
    <col min="14096" max="14096" width="12.28515625" customWidth="1"/>
    <col min="14097" max="14097" width="13.42578125" customWidth="1"/>
    <col min="14098" max="14098" width="51.140625" customWidth="1"/>
    <col min="14099" max="14099" width="59" customWidth="1"/>
    <col min="14100" max="14100" width="60.85546875" customWidth="1"/>
    <col min="14101" max="14101" width="42.42578125" customWidth="1"/>
    <col min="14102" max="14102" width="15.42578125" customWidth="1"/>
    <col min="14103" max="14103" width="19" customWidth="1"/>
    <col min="14104" max="14320" width="11.42578125"/>
    <col min="14321" max="14321" width="2.42578125" customWidth="1"/>
    <col min="14322" max="14322" width="40.28515625" customWidth="1"/>
    <col min="14323" max="14323" width="7.5703125" customWidth="1"/>
    <col min="14324" max="14324" width="4.28515625" customWidth="1"/>
    <col min="14325" max="14325" width="3" customWidth="1"/>
    <col min="14326" max="14326" width="5.140625" customWidth="1"/>
    <col min="14327" max="14327" width="1.140625" customWidth="1"/>
    <col min="14328" max="14328" width="3.42578125" customWidth="1"/>
    <col min="14329" max="14329" width="3" customWidth="1"/>
    <col min="14330" max="14330" width="4" customWidth="1"/>
    <col min="14331" max="14331" width="3.140625" customWidth="1"/>
    <col min="14332" max="14332" width="6.140625" customWidth="1"/>
    <col min="14333" max="14333" width="4.28515625" customWidth="1"/>
    <col min="14334" max="14334" width="1.7109375" customWidth="1"/>
    <col min="14335" max="14335" width="3.42578125" customWidth="1"/>
    <col min="14336" max="14336" width="2.7109375" customWidth="1"/>
    <col min="14337" max="14337" width="3.42578125" customWidth="1"/>
    <col min="14338" max="14338" width="3.140625" customWidth="1"/>
    <col min="14339" max="14339" width="5" customWidth="1"/>
    <col min="14340" max="14340" width="1.7109375" customWidth="1"/>
    <col min="14341" max="14341" width="4.85546875" customWidth="1"/>
    <col min="14342" max="14342" width="1.28515625" customWidth="1"/>
    <col min="14343" max="14343" width="5.28515625" customWidth="1"/>
    <col min="14344" max="14344" width="0.85546875" customWidth="1"/>
    <col min="14345" max="14345" width="3" customWidth="1"/>
    <col min="14346" max="14346" width="3.42578125" customWidth="1"/>
    <col min="14347" max="14347" width="10.85546875" customWidth="1"/>
    <col min="14348" max="14348" width="14" customWidth="1"/>
    <col min="14349" max="14349" width="17.140625" customWidth="1"/>
    <col min="14350" max="14350" width="15.5703125" customWidth="1"/>
    <col min="14351" max="14351" width="13.28515625" customWidth="1"/>
    <col min="14352" max="14352" width="12.28515625" customWidth="1"/>
    <col min="14353" max="14353" width="13.42578125" customWidth="1"/>
    <col min="14354" max="14354" width="51.140625" customWidth="1"/>
    <col min="14355" max="14355" width="59" customWidth="1"/>
    <col min="14356" max="14356" width="60.85546875" customWidth="1"/>
    <col min="14357" max="14357" width="42.42578125" customWidth="1"/>
    <col min="14358" max="14358" width="15.42578125" customWidth="1"/>
    <col min="14359" max="14359" width="19" customWidth="1"/>
    <col min="14360" max="14576" width="11.42578125"/>
    <col min="14577" max="14577" width="2.42578125" customWidth="1"/>
    <col min="14578" max="14578" width="40.28515625" customWidth="1"/>
    <col min="14579" max="14579" width="7.5703125" customWidth="1"/>
    <col min="14580" max="14580" width="4.28515625" customWidth="1"/>
    <col min="14581" max="14581" width="3" customWidth="1"/>
    <col min="14582" max="14582" width="5.140625" customWidth="1"/>
    <col min="14583" max="14583" width="1.140625" customWidth="1"/>
    <col min="14584" max="14584" width="3.42578125" customWidth="1"/>
    <col min="14585" max="14585" width="3" customWidth="1"/>
    <col min="14586" max="14586" width="4" customWidth="1"/>
    <col min="14587" max="14587" width="3.140625" customWidth="1"/>
    <col min="14588" max="14588" width="6.140625" customWidth="1"/>
    <col min="14589" max="14589" width="4.28515625" customWidth="1"/>
    <col min="14590" max="14590" width="1.7109375" customWidth="1"/>
    <col min="14591" max="14591" width="3.42578125" customWidth="1"/>
    <col min="14592" max="14592" width="2.7109375" customWidth="1"/>
    <col min="14593" max="14593" width="3.42578125" customWidth="1"/>
    <col min="14594" max="14594" width="3.140625" customWidth="1"/>
    <col min="14595" max="14595" width="5" customWidth="1"/>
    <col min="14596" max="14596" width="1.7109375" customWidth="1"/>
    <col min="14597" max="14597" width="4.85546875" customWidth="1"/>
    <col min="14598" max="14598" width="1.28515625" customWidth="1"/>
    <col min="14599" max="14599" width="5.28515625" customWidth="1"/>
    <col min="14600" max="14600" width="0.85546875" customWidth="1"/>
    <col min="14601" max="14601" width="3" customWidth="1"/>
    <col min="14602" max="14602" width="3.42578125" customWidth="1"/>
    <col min="14603" max="14603" width="10.85546875" customWidth="1"/>
    <col min="14604" max="14604" width="14" customWidth="1"/>
    <col min="14605" max="14605" width="17.140625" customWidth="1"/>
    <col min="14606" max="14606" width="15.5703125" customWidth="1"/>
    <col min="14607" max="14607" width="13.28515625" customWidth="1"/>
    <col min="14608" max="14608" width="12.28515625" customWidth="1"/>
    <col min="14609" max="14609" width="13.42578125" customWidth="1"/>
    <col min="14610" max="14610" width="51.140625" customWidth="1"/>
    <col min="14611" max="14611" width="59" customWidth="1"/>
    <col min="14612" max="14612" width="60.85546875" customWidth="1"/>
    <col min="14613" max="14613" width="42.42578125" customWidth="1"/>
    <col min="14614" max="14614" width="15.42578125" customWidth="1"/>
    <col min="14615" max="14615" width="19" customWidth="1"/>
    <col min="14616" max="14832" width="11.42578125"/>
    <col min="14833" max="14833" width="2.42578125" customWidth="1"/>
    <col min="14834" max="14834" width="40.28515625" customWidth="1"/>
    <col min="14835" max="14835" width="7.5703125" customWidth="1"/>
    <col min="14836" max="14836" width="4.28515625" customWidth="1"/>
    <col min="14837" max="14837" width="3" customWidth="1"/>
    <col min="14838" max="14838" width="5.140625" customWidth="1"/>
    <col min="14839" max="14839" width="1.140625" customWidth="1"/>
    <col min="14840" max="14840" width="3.42578125" customWidth="1"/>
    <col min="14841" max="14841" width="3" customWidth="1"/>
    <col min="14842" max="14842" width="4" customWidth="1"/>
    <col min="14843" max="14843" width="3.140625" customWidth="1"/>
    <col min="14844" max="14844" width="6.140625" customWidth="1"/>
    <col min="14845" max="14845" width="4.28515625" customWidth="1"/>
    <col min="14846" max="14846" width="1.7109375" customWidth="1"/>
    <col min="14847" max="14847" width="3.42578125" customWidth="1"/>
    <col min="14848" max="14848" width="2.7109375" customWidth="1"/>
    <col min="14849" max="14849" width="3.42578125" customWidth="1"/>
    <col min="14850" max="14850" width="3.140625" customWidth="1"/>
    <col min="14851" max="14851" width="5" customWidth="1"/>
    <col min="14852" max="14852" width="1.7109375" customWidth="1"/>
    <col min="14853" max="14853" width="4.85546875" customWidth="1"/>
    <col min="14854" max="14854" width="1.28515625" customWidth="1"/>
    <col min="14855" max="14855" width="5.28515625" customWidth="1"/>
    <col min="14856" max="14856" width="0.85546875" customWidth="1"/>
    <col min="14857" max="14857" width="3" customWidth="1"/>
    <col min="14858" max="14858" width="3.42578125" customWidth="1"/>
    <col min="14859" max="14859" width="10.85546875" customWidth="1"/>
    <col min="14860" max="14860" width="14" customWidth="1"/>
    <col min="14861" max="14861" width="17.140625" customWidth="1"/>
    <col min="14862" max="14862" width="15.5703125" customWidth="1"/>
    <col min="14863" max="14863" width="13.28515625" customWidth="1"/>
    <col min="14864" max="14864" width="12.28515625" customWidth="1"/>
    <col min="14865" max="14865" width="13.42578125" customWidth="1"/>
    <col min="14866" max="14866" width="51.140625" customWidth="1"/>
    <col min="14867" max="14867" width="59" customWidth="1"/>
    <col min="14868" max="14868" width="60.85546875" customWidth="1"/>
    <col min="14869" max="14869" width="42.42578125" customWidth="1"/>
    <col min="14870" max="14870" width="15.42578125" customWidth="1"/>
    <col min="14871" max="14871" width="19" customWidth="1"/>
    <col min="14872" max="15088" width="11.42578125"/>
    <col min="15089" max="15089" width="2.42578125" customWidth="1"/>
    <col min="15090" max="15090" width="40.28515625" customWidth="1"/>
    <col min="15091" max="15091" width="7.5703125" customWidth="1"/>
    <col min="15092" max="15092" width="4.28515625" customWidth="1"/>
    <col min="15093" max="15093" width="3" customWidth="1"/>
    <col min="15094" max="15094" width="5.140625" customWidth="1"/>
    <col min="15095" max="15095" width="1.140625" customWidth="1"/>
    <col min="15096" max="15096" width="3.42578125" customWidth="1"/>
    <col min="15097" max="15097" width="3" customWidth="1"/>
    <col min="15098" max="15098" width="4" customWidth="1"/>
    <col min="15099" max="15099" width="3.140625" customWidth="1"/>
    <col min="15100" max="15100" width="6.140625" customWidth="1"/>
    <col min="15101" max="15101" width="4.28515625" customWidth="1"/>
    <col min="15102" max="15102" width="1.7109375" customWidth="1"/>
    <col min="15103" max="15103" width="3.42578125" customWidth="1"/>
    <col min="15104" max="15104" width="2.7109375" customWidth="1"/>
    <col min="15105" max="15105" width="3.42578125" customWidth="1"/>
    <col min="15106" max="15106" width="3.140625" customWidth="1"/>
    <col min="15107" max="15107" width="5" customWidth="1"/>
    <col min="15108" max="15108" width="1.7109375" customWidth="1"/>
    <col min="15109" max="15109" width="4.85546875" customWidth="1"/>
    <col min="15110" max="15110" width="1.28515625" customWidth="1"/>
    <col min="15111" max="15111" width="5.28515625" customWidth="1"/>
    <col min="15112" max="15112" width="0.85546875" customWidth="1"/>
    <col min="15113" max="15113" width="3" customWidth="1"/>
    <col min="15114" max="15114" width="3.42578125" customWidth="1"/>
    <col min="15115" max="15115" width="10.85546875" customWidth="1"/>
    <col min="15116" max="15116" width="14" customWidth="1"/>
    <col min="15117" max="15117" width="17.140625" customWidth="1"/>
    <col min="15118" max="15118" width="15.5703125" customWidth="1"/>
    <col min="15119" max="15119" width="13.28515625" customWidth="1"/>
    <col min="15120" max="15120" width="12.28515625" customWidth="1"/>
    <col min="15121" max="15121" width="13.42578125" customWidth="1"/>
    <col min="15122" max="15122" width="51.140625" customWidth="1"/>
    <col min="15123" max="15123" width="59" customWidth="1"/>
    <col min="15124" max="15124" width="60.85546875" customWidth="1"/>
    <col min="15125" max="15125" width="42.42578125" customWidth="1"/>
    <col min="15126" max="15126" width="15.42578125" customWidth="1"/>
    <col min="15127" max="15127" width="19" customWidth="1"/>
    <col min="15128" max="15344" width="11.42578125"/>
    <col min="15345" max="15345" width="2.42578125" customWidth="1"/>
    <col min="15346" max="15346" width="40.28515625" customWidth="1"/>
    <col min="15347" max="15347" width="7.5703125" customWidth="1"/>
    <col min="15348" max="15348" width="4.28515625" customWidth="1"/>
    <col min="15349" max="15349" width="3" customWidth="1"/>
    <col min="15350" max="15350" width="5.140625" customWidth="1"/>
    <col min="15351" max="15351" width="1.140625" customWidth="1"/>
    <col min="15352" max="15352" width="3.42578125" customWidth="1"/>
    <col min="15353" max="15353" width="3" customWidth="1"/>
    <col min="15354" max="15354" width="4" customWidth="1"/>
    <col min="15355" max="15355" width="3.140625" customWidth="1"/>
    <col min="15356" max="15356" width="6.140625" customWidth="1"/>
    <col min="15357" max="15357" width="4.28515625" customWidth="1"/>
    <col min="15358" max="15358" width="1.7109375" customWidth="1"/>
    <col min="15359" max="15359" width="3.42578125" customWidth="1"/>
    <col min="15360" max="15360" width="2.7109375" customWidth="1"/>
    <col min="15361" max="15361" width="3.42578125" customWidth="1"/>
    <col min="15362" max="15362" width="3.140625" customWidth="1"/>
    <col min="15363" max="15363" width="5" customWidth="1"/>
    <col min="15364" max="15364" width="1.7109375" customWidth="1"/>
    <col min="15365" max="15365" width="4.85546875" customWidth="1"/>
    <col min="15366" max="15366" width="1.28515625" customWidth="1"/>
    <col min="15367" max="15367" width="5.28515625" customWidth="1"/>
    <col min="15368" max="15368" width="0.85546875" customWidth="1"/>
    <col min="15369" max="15369" width="3" customWidth="1"/>
    <col min="15370" max="15370" width="3.42578125" customWidth="1"/>
    <col min="15371" max="15371" width="10.85546875" customWidth="1"/>
    <col min="15372" max="15372" width="14" customWidth="1"/>
    <col min="15373" max="15373" width="17.140625" customWidth="1"/>
    <col min="15374" max="15374" width="15.5703125" customWidth="1"/>
    <col min="15375" max="15375" width="13.28515625" customWidth="1"/>
    <col min="15376" max="15376" width="12.28515625" customWidth="1"/>
    <col min="15377" max="15377" width="13.42578125" customWidth="1"/>
    <col min="15378" max="15378" width="51.140625" customWidth="1"/>
    <col min="15379" max="15379" width="59" customWidth="1"/>
    <col min="15380" max="15380" width="60.85546875" customWidth="1"/>
    <col min="15381" max="15381" width="42.42578125" customWidth="1"/>
    <col min="15382" max="15382" width="15.42578125" customWidth="1"/>
    <col min="15383" max="15383" width="19" customWidth="1"/>
    <col min="15384" max="15600" width="11.42578125"/>
    <col min="15601" max="15601" width="2.42578125" customWidth="1"/>
    <col min="15602" max="15602" width="40.28515625" customWidth="1"/>
    <col min="15603" max="15603" width="7.5703125" customWidth="1"/>
    <col min="15604" max="15604" width="4.28515625" customWidth="1"/>
    <col min="15605" max="15605" width="3" customWidth="1"/>
    <col min="15606" max="15606" width="5.140625" customWidth="1"/>
    <col min="15607" max="15607" width="1.140625" customWidth="1"/>
    <col min="15608" max="15608" width="3.42578125" customWidth="1"/>
    <col min="15609" max="15609" width="3" customWidth="1"/>
    <col min="15610" max="15610" width="4" customWidth="1"/>
    <col min="15611" max="15611" width="3.140625" customWidth="1"/>
    <col min="15612" max="15612" width="6.140625" customWidth="1"/>
    <col min="15613" max="15613" width="4.28515625" customWidth="1"/>
    <col min="15614" max="15614" width="1.7109375" customWidth="1"/>
    <col min="15615" max="15615" width="3.42578125" customWidth="1"/>
    <col min="15616" max="15616" width="2.7109375" customWidth="1"/>
    <col min="15617" max="15617" width="3.42578125" customWidth="1"/>
    <col min="15618" max="15618" width="3.140625" customWidth="1"/>
    <col min="15619" max="15619" width="5" customWidth="1"/>
    <col min="15620" max="15620" width="1.7109375" customWidth="1"/>
    <col min="15621" max="15621" width="4.85546875" customWidth="1"/>
    <col min="15622" max="15622" width="1.28515625" customWidth="1"/>
    <col min="15623" max="15623" width="5.28515625" customWidth="1"/>
    <col min="15624" max="15624" width="0.85546875" customWidth="1"/>
    <col min="15625" max="15625" width="3" customWidth="1"/>
    <col min="15626" max="15626" width="3.42578125" customWidth="1"/>
    <col min="15627" max="15627" width="10.85546875" customWidth="1"/>
    <col min="15628" max="15628" width="14" customWidth="1"/>
    <col min="15629" max="15629" width="17.140625" customWidth="1"/>
    <col min="15630" max="15630" width="15.5703125" customWidth="1"/>
    <col min="15631" max="15631" width="13.28515625" customWidth="1"/>
    <col min="15632" max="15632" width="12.28515625" customWidth="1"/>
    <col min="15633" max="15633" width="13.42578125" customWidth="1"/>
    <col min="15634" max="15634" width="51.140625" customWidth="1"/>
    <col min="15635" max="15635" width="59" customWidth="1"/>
    <col min="15636" max="15636" width="60.85546875" customWidth="1"/>
    <col min="15637" max="15637" width="42.42578125" customWidth="1"/>
    <col min="15638" max="15638" width="15.42578125" customWidth="1"/>
    <col min="15639" max="15639" width="19" customWidth="1"/>
    <col min="15640" max="15856" width="11.42578125"/>
    <col min="15857" max="15857" width="2.42578125" customWidth="1"/>
    <col min="15858" max="15858" width="40.28515625" customWidth="1"/>
    <col min="15859" max="15859" width="7.5703125" customWidth="1"/>
    <col min="15860" max="15860" width="4.28515625" customWidth="1"/>
    <col min="15861" max="15861" width="3" customWidth="1"/>
    <col min="15862" max="15862" width="5.140625" customWidth="1"/>
    <col min="15863" max="15863" width="1.140625" customWidth="1"/>
    <col min="15864" max="15864" width="3.42578125" customWidth="1"/>
    <col min="15865" max="15865" width="3" customWidth="1"/>
    <col min="15866" max="15866" width="4" customWidth="1"/>
    <col min="15867" max="15867" width="3.140625" customWidth="1"/>
    <col min="15868" max="15868" width="6.140625" customWidth="1"/>
    <col min="15869" max="15869" width="4.28515625" customWidth="1"/>
    <col min="15870" max="15870" width="1.7109375" customWidth="1"/>
    <col min="15871" max="15871" width="3.42578125" customWidth="1"/>
    <col min="15872" max="15872" width="2.7109375" customWidth="1"/>
    <col min="15873" max="15873" width="3.42578125" customWidth="1"/>
    <col min="15874" max="15874" width="3.140625" customWidth="1"/>
    <col min="15875" max="15875" width="5" customWidth="1"/>
    <col min="15876" max="15876" width="1.7109375" customWidth="1"/>
    <col min="15877" max="15877" width="4.85546875" customWidth="1"/>
    <col min="15878" max="15878" width="1.28515625" customWidth="1"/>
    <col min="15879" max="15879" width="5.28515625" customWidth="1"/>
    <col min="15880" max="15880" width="0.85546875" customWidth="1"/>
    <col min="15881" max="15881" width="3" customWidth="1"/>
    <col min="15882" max="15882" width="3.42578125" customWidth="1"/>
    <col min="15883" max="15883" width="10.85546875" customWidth="1"/>
    <col min="15884" max="15884" width="14" customWidth="1"/>
    <col min="15885" max="15885" width="17.140625" customWidth="1"/>
    <col min="15886" max="15886" width="15.5703125" customWidth="1"/>
    <col min="15887" max="15887" width="13.28515625" customWidth="1"/>
    <col min="15888" max="15888" width="12.28515625" customWidth="1"/>
    <col min="15889" max="15889" width="13.42578125" customWidth="1"/>
    <col min="15890" max="15890" width="51.140625" customWidth="1"/>
    <col min="15891" max="15891" width="59" customWidth="1"/>
    <col min="15892" max="15892" width="60.85546875" customWidth="1"/>
    <col min="15893" max="15893" width="42.42578125" customWidth="1"/>
    <col min="15894" max="15894" width="15.42578125" customWidth="1"/>
    <col min="15895" max="15895" width="19" customWidth="1"/>
    <col min="15896" max="16112" width="11.42578125"/>
    <col min="16113" max="16113" width="2.42578125" customWidth="1"/>
    <col min="16114" max="16114" width="40.28515625" customWidth="1"/>
    <col min="16115" max="16115" width="7.5703125" customWidth="1"/>
    <col min="16116" max="16116" width="4.28515625" customWidth="1"/>
    <col min="16117" max="16117" width="3" customWidth="1"/>
    <col min="16118" max="16118" width="5.140625" customWidth="1"/>
    <col min="16119" max="16119" width="1.140625" customWidth="1"/>
    <col min="16120" max="16120" width="3.42578125" customWidth="1"/>
    <col min="16121" max="16121" width="3" customWidth="1"/>
    <col min="16122" max="16122" width="4" customWidth="1"/>
    <col min="16123" max="16123" width="3.140625" customWidth="1"/>
    <col min="16124" max="16124" width="6.140625" customWidth="1"/>
    <col min="16125" max="16125" width="4.28515625" customWidth="1"/>
    <col min="16126" max="16126" width="1.7109375" customWidth="1"/>
    <col min="16127" max="16127" width="3.42578125" customWidth="1"/>
    <col min="16128" max="16128" width="2.7109375" customWidth="1"/>
    <col min="16129" max="16129" width="3.42578125" customWidth="1"/>
    <col min="16130" max="16130" width="3.140625" customWidth="1"/>
    <col min="16131" max="16131" width="5" customWidth="1"/>
    <col min="16132" max="16132" width="1.7109375" customWidth="1"/>
    <col min="16133" max="16133" width="4.85546875" customWidth="1"/>
    <col min="16134" max="16134" width="1.28515625" customWidth="1"/>
    <col min="16135" max="16135" width="5.28515625" customWidth="1"/>
    <col min="16136" max="16136" width="0.85546875" customWidth="1"/>
    <col min="16137" max="16137" width="3" customWidth="1"/>
    <col min="16138" max="16138" width="3.42578125" customWidth="1"/>
    <col min="16139" max="16139" width="10.85546875" customWidth="1"/>
    <col min="16140" max="16140" width="14" customWidth="1"/>
    <col min="16141" max="16141" width="17.140625" customWidth="1"/>
    <col min="16142" max="16142" width="15.5703125" customWidth="1"/>
    <col min="16143" max="16143" width="13.28515625" customWidth="1"/>
    <col min="16144" max="16144" width="12.28515625" customWidth="1"/>
    <col min="16145" max="16145" width="13.42578125" customWidth="1"/>
    <col min="16146" max="16146" width="51.140625" customWidth="1"/>
    <col min="16147" max="16147" width="59" customWidth="1"/>
    <col min="16148" max="16148" width="60.85546875" customWidth="1"/>
    <col min="16149" max="16149" width="42.42578125" customWidth="1"/>
    <col min="16150" max="16150" width="15.42578125" customWidth="1"/>
    <col min="16151" max="16151" width="19" customWidth="1"/>
  </cols>
  <sheetData>
    <row r="1" spans="1:39" ht="33.6" customHeight="1" x14ac:dyDescent="0.25">
      <c r="B1" s="94" t="s">
        <v>102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6"/>
    </row>
    <row r="2" spans="1:39" ht="33.6" customHeight="1" x14ac:dyDescent="0.25"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9"/>
    </row>
    <row r="3" spans="1:39" ht="20.25" hidden="1" customHeight="1" x14ac:dyDescent="0.25">
      <c r="B3" s="59"/>
      <c r="C3" s="60"/>
      <c r="D3" s="60"/>
      <c r="E3" s="60"/>
      <c r="F3" s="113" t="s">
        <v>0</v>
      </c>
      <c r="G3" s="113"/>
      <c r="H3" s="113"/>
      <c r="I3" s="113"/>
      <c r="J3" s="113"/>
      <c r="K3" s="113"/>
      <c r="L3" s="113"/>
      <c r="M3" s="113"/>
      <c r="N3" s="113"/>
      <c r="O3" s="113"/>
      <c r="P3" s="114">
        <v>41243</v>
      </c>
      <c r="Q3" s="114"/>
      <c r="R3" s="114"/>
      <c r="S3" s="110" t="s">
        <v>1</v>
      </c>
      <c r="T3" s="110"/>
      <c r="U3" s="110"/>
      <c r="V3" s="2"/>
      <c r="W3" s="2"/>
      <c r="X3" s="2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s="4" customFormat="1" ht="20.25" customHeight="1" x14ac:dyDescent="0.25">
      <c r="B4" s="6"/>
      <c r="C4" s="5"/>
      <c r="D4" s="5"/>
      <c r="E4" s="5"/>
      <c r="F4" s="7"/>
      <c r="G4" s="7"/>
      <c r="H4" s="7"/>
      <c r="I4" s="7"/>
      <c r="J4" s="7"/>
      <c r="K4" s="7"/>
      <c r="L4" s="7"/>
      <c r="M4" s="7"/>
      <c r="N4" s="7"/>
      <c r="O4" s="7"/>
      <c r="P4" s="8"/>
      <c r="Q4" s="9"/>
      <c r="R4" s="9"/>
      <c r="S4" s="10"/>
      <c r="T4" s="10"/>
      <c r="U4" s="11"/>
      <c r="V4" s="2"/>
      <c r="W4" s="2"/>
      <c r="X4" s="2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54.6" customHeight="1" x14ac:dyDescent="0.25">
      <c r="B5" s="79" t="s">
        <v>2</v>
      </c>
      <c r="C5" s="100" t="s">
        <v>69</v>
      </c>
      <c r="D5" s="101"/>
      <c r="E5" s="101"/>
      <c r="F5" s="101"/>
      <c r="G5" s="101"/>
      <c r="H5" s="101"/>
      <c r="I5" s="101"/>
      <c r="J5" s="101"/>
      <c r="K5" s="101"/>
      <c r="L5" s="102"/>
      <c r="M5" s="111" t="s">
        <v>3</v>
      </c>
      <c r="N5" s="111"/>
      <c r="O5" s="115" t="s">
        <v>70</v>
      </c>
      <c r="P5" s="115"/>
      <c r="Q5" s="115"/>
      <c r="R5" s="115"/>
      <c r="S5" s="115"/>
      <c r="T5" s="115"/>
      <c r="U5" s="115"/>
      <c r="V5" s="115"/>
      <c r="W5" s="115"/>
      <c r="X5" s="115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s="4" customFormat="1" ht="11.1" customHeight="1" x14ac:dyDescent="0.25">
      <c r="A6"/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3"/>
      <c r="R6" s="13"/>
      <c r="S6" s="13"/>
      <c r="T6" s="13"/>
      <c r="U6" s="15"/>
      <c r="V6" s="16"/>
      <c r="W6" s="16"/>
      <c r="X6" s="16"/>
    </row>
    <row r="7" spans="1:39" s="22" customFormat="1" ht="45" x14ac:dyDescent="0.25">
      <c r="A7"/>
      <c r="B7" s="75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7" t="s">
        <v>13</v>
      </c>
      <c r="L7" s="17" t="s">
        <v>14</v>
      </c>
      <c r="M7" s="17" t="s">
        <v>15</v>
      </c>
      <c r="N7" s="17" t="s">
        <v>16</v>
      </c>
      <c r="O7" s="17" t="s">
        <v>17</v>
      </c>
      <c r="P7" s="18" t="s">
        <v>18</v>
      </c>
      <c r="Q7" s="54" t="s">
        <v>19</v>
      </c>
      <c r="R7" s="54" t="s">
        <v>20</v>
      </c>
      <c r="S7" s="19" t="s">
        <v>21</v>
      </c>
      <c r="T7" s="54" t="s">
        <v>22</v>
      </c>
      <c r="U7" s="20" t="s">
        <v>23</v>
      </c>
      <c r="V7" s="54" t="s">
        <v>24</v>
      </c>
      <c r="W7" s="17" t="s">
        <v>25</v>
      </c>
      <c r="X7" s="54" t="s">
        <v>26</v>
      </c>
      <c r="Y7" s="21"/>
      <c r="Z7" s="21"/>
      <c r="AA7" s="21"/>
    </row>
    <row r="8" spans="1:39" ht="12.95" customHeight="1" x14ac:dyDescent="0.25">
      <c r="B8" s="74" t="s">
        <v>27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53"/>
      <c r="P8" s="61">
        <v>210000000</v>
      </c>
      <c r="Q8" s="23"/>
      <c r="R8" s="23"/>
      <c r="S8" s="23"/>
      <c r="T8" s="23"/>
      <c r="U8" s="24"/>
      <c r="V8" s="24"/>
      <c r="W8" s="24"/>
      <c r="X8" s="25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4.45" customHeight="1" x14ac:dyDescent="0.25">
      <c r="B9" s="89" t="s">
        <v>46</v>
      </c>
      <c r="C9" s="26"/>
      <c r="D9" s="73"/>
      <c r="E9" s="26"/>
      <c r="F9" s="26"/>
      <c r="G9" s="27">
        <v>1</v>
      </c>
      <c r="H9" s="26"/>
      <c r="I9" s="73"/>
      <c r="J9" s="26"/>
      <c r="K9" s="26"/>
      <c r="L9" s="27">
        <v>1</v>
      </c>
      <c r="M9" s="26"/>
      <c r="N9" s="26"/>
      <c r="O9" s="105">
        <v>30</v>
      </c>
      <c r="P9" s="92">
        <v>0</v>
      </c>
      <c r="Q9" s="92">
        <v>8000000</v>
      </c>
      <c r="R9" s="55"/>
      <c r="S9" s="55"/>
      <c r="T9" s="55"/>
      <c r="U9" s="55"/>
      <c r="V9" s="55"/>
      <c r="W9" s="55"/>
      <c r="X9" s="55"/>
      <c r="Y9" s="52"/>
    </row>
    <row r="10" spans="1:39" x14ac:dyDescent="0.25">
      <c r="B10" s="90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109"/>
      <c r="P10" s="93"/>
      <c r="Q10" s="93"/>
      <c r="R10" s="56"/>
      <c r="S10" s="56"/>
      <c r="T10" s="56"/>
      <c r="U10" s="56"/>
      <c r="V10" s="56"/>
      <c r="W10" s="56"/>
      <c r="X10" s="56"/>
    </row>
    <row r="11" spans="1:39" ht="14.45" customHeight="1" x14ac:dyDescent="0.25">
      <c r="B11" s="89" t="s">
        <v>47</v>
      </c>
      <c r="C11" s="26"/>
      <c r="D11" s="26"/>
      <c r="E11" s="27">
        <v>1</v>
      </c>
      <c r="F11" s="26"/>
      <c r="G11" s="73"/>
      <c r="H11" s="26"/>
      <c r="I11" s="26"/>
      <c r="J11" s="26"/>
      <c r="K11" s="27">
        <v>1</v>
      </c>
      <c r="L11" s="26"/>
      <c r="M11" s="26"/>
      <c r="N11" s="57"/>
      <c r="O11" s="112">
        <v>30</v>
      </c>
      <c r="P11" s="92">
        <v>0</v>
      </c>
      <c r="Q11" s="92">
        <v>0</v>
      </c>
      <c r="R11" s="67"/>
      <c r="S11" s="67"/>
      <c r="T11" s="67"/>
      <c r="U11" s="67"/>
      <c r="V11" s="67"/>
      <c r="W11" s="67"/>
      <c r="X11" s="67"/>
    </row>
    <row r="12" spans="1:39" x14ac:dyDescent="0.25">
      <c r="B12" s="90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57"/>
      <c r="O12" s="112"/>
      <c r="P12" s="93"/>
      <c r="Q12" s="93"/>
      <c r="R12" s="69"/>
      <c r="S12" s="69"/>
      <c r="T12" s="69"/>
      <c r="U12" s="69"/>
      <c r="V12" s="69"/>
      <c r="W12" s="69"/>
      <c r="X12" s="69"/>
    </row>
    <row r="13" spans="1:39" x14ac:dyDescent="0.25">
      <c r="B13" s="89" t="s">
        <v>62</v>
      </c>
      <c r="C13" s="26"/>
      <c r="D13" s="26"/>
      <c r="E13" s="26"/>
      <c r="F13" s="27">
        <v>1</v>
      </c>
      <c r="G13" s="26"/>
      <c r="H13" s="26"/>
      <c r="I13" s="26"/>
      <c r="J13" s="26"/>
      <c r="K13" s="26"/>
      <c r="L13" s="27">
        <v>1</v>
      </c>
      <c r="M13" s="26"/>
      <c r="N13" s="57"/>
      <c r="O13" s="70"/>
      <c r="P13" s="92">
        <v>0</v>
      </c>
      <c r="Q13" s="92">
        <v>0</v>
      </c>
      <c r="R13" s="67"/>
      <c r="S13" s="67"/>
      <c r="T13" s="67"/>
      <c r="U13" s="67"/>
      <c r="V13" s="67"/>
      <c r="W13" s="67"/>
      <c r="X13" s="67"/>
    </row>
    <row r="14" spans="1:39" x14ac:dyDescent="0.25">
      <c r="B14" s="90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57"/>
      <c r="O14" s="70"/>
      <c r="P14" s="93"/>
      <c r="Q14" s="93"/>
      <c r="R14" s="69"/>
      <c r="S14" s="69"/>
      <c r="T14" s="69"/>
      <c r="U14" s="69"/>
      <c r="V14" s="69"/>
      <c r="W14" s="69"/>
      <c r="X14" s="69"/>
    </row>
    <row r="15" spans="1:39" x14ac:dyDescent="0.25">
      <c r="B15" s="89" t="s">
        <v>61</v>
      </c>
      <c r="C15" s="27">
        <v>1</v>
      </c>
      <c r="D15" s="27">
        <v>1</v>
      </c>
      <c r="E15" s="27">
        <v>1</v>
      </c>
      <c r="F15" s="26"/>
      <c r="G15" s="26"/>
      <c r="H15" s="73"/>
      <c r="I15" s="26"/>
      <c r="J15" s="27">
        <v>1</v>
      </c>
      <c r="K15" s="26"/>
      <c r="L15" s="26"/>
      <c r="M15" s="26"/>
      <c r="N15" s="57"/>
      <c r="O15" s="112">
        <v>30</v>
      </c>
      <c r="P15" s="92">
        <v>0</v>
      </c>
      <c r="Q15" s="92">
        <v>0</v>
      </c>
      <c r="R15" s="92"/>
      <c r="S15" s="67"/>
      <c r="T15" s="67"/>
      <c r="U15" s="67"/>
      <c r="V15" s="67"/>
      <c r="W15" s="67"/>
      <c r="X15" s="67"/>
    </row>
    <row r="16" spans="1:39" x14ac:dyDescent="0.25">
      <c r="B16" s="90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57"/>
      <c r="O16" s="112"/>
      <c r="P16" s="93"/>
      <c r="Q16" s="93"/>
      <c r="R16" s="93"/>
      <c r="S16" s="68"/>
      <c r="T16" s="68"/>
      <c r="U16" s="68"/>
      <c r="V16" s="68"/>
      <c r="W16" s="68"/>
      <c r="X16" s="68"/>
    </row>
    <row r="17" spans="1:39" s="33" customFormat="1" x14ac:dyDescent="0.25">
      <c r="A17"/>
      <c r="B17" s="64" t="s">
        <v>28</v>
      </c>
      <c r="C17" s="28">
        <f>+C9+C11+C13+C15</f>
        <v>1</v>
      </c>
      <c r="D17" s="28">
        <f t="shared" ref="D17:N17" si="0">+D9+D11+D13+D15</f>
        <v>1</v>
      </c>
      <c r="E17" s="28">
        <f t="shared" si="0"/>
        <v>2</v>
      </c>
      <c r="F17" s="28">
        <f t="shared" si="0"/>
        <v>1</v>
      </c>
      <c r="G17" s="28">
        <f t="shared" si="0"/>
        <v>1</v>
      </c>
      <c r="H17" s="28">
        <f t="shared" si="0"/>
        <v>0</v>
      </c>
      <c r="I17" s="28">
        <f t="shared" si="0"/>
        <v>0</v>
      </c>
      <c r="J17" s="28">
        <f t="shared" si="0"/>
        <v>1</v>
      </c>
      <c r="K17" s="28">
        <f t="shared" si="0"/>
        <v>1</v>
      </c>
      <c r="L17" s="28">
        <f t="shared" si="0"/>
        <v>2</v>
      </c>
      <c r="M17" s="28">
        <f t="shared" si="0"/>
        <v>0</v>
      </c>
      <c r="N17" s="28">
        <f t="shared" si="0"/>
        <v>0</v>
      </c>
      <c r="O17" s="58"/>
      <c r="P17" s="29">
        <f>SUM(P9:P16)</f>
        <v>0</v>
      </c>
      <c r="Q17" s="29">
        <f>SUM(Q9:Q16)</f>
        <v>8000000</v>
      </c>
      <c r="R17" s="29"/>
      <c r="S17" s="30"/>
      <c r="T17" s="29"/>
      <c r="U17" s="31"/>
      <c r="V17" s="31"/>
      <c r="W17" s="31"/>
      <c r="X17" s="31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</row>
    <row r="18" spans="1:39" s="33" customFormat="1" x14ac:dyDescent="0.25">
      <c r="A18"/>
      <c r="B18" s="64" t="s">
        <v>29</v>
      </c>
      <c r="C18" s="28">
        <f>+C10+C12+C14+C16</f>
        <v>0</v>
      </c>
      <c r="D18" s="28">
        <f t="shared" ref="D18:N18" si="1">+D10+D12+D14+D16</f>
        <v>0</v>
      </c>
      <c r="E18" s="28">
        <f t="shared" si="1"/>
        <v>0</v>
      </c>
      <c r="F18" s="28">
        <f t="shared" si="1"/>
        <v>0</v>
      </c>
      <c r="G18" s="28">
        <f t="shared" si="1"/>
        <v>0</v>
      </c>
      <c r="H18" s="28">
        <f t="shared" si="1"/>
        <v>0</v>
      </c>
      <c r="I18" s="28">
        <f t="shared" si="1"/>
        <v>0</v>
      </c>
      <c r="J18" s="28">
        <f t="shared" si="1"/>
        <v>0</v>
      </c>
      <c r="K18" s="28">
        <f t="shared" si="1"/>
        <v>0</v>
      </c>
      <c r="L18" s="28">
        <f t="shared" si="1"/>
        <v>0</v>
      </c>
      <c r="M18" s="28">
        <f t="shared" si="1"/>
        <v>0</v>
      </c>
      <c r="N18" s="28">
        <f t="shared" si="1"/>
        <v>0</v>
      </c>
      <c r="O18" s="28"/>
      <c r="P18" s="34"/>
      <c r="Q18" s="35"/>
      <c r="R18" s="35"/>
      <c r="S18" s="36"/>
      <c r="T18" s="37"/>
      <c r="U18" s="31"/>
      <c r="V18" s="31"/>
      <c r="W18" s="31"/>
      <c r="X18" s="31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</row>
    <row r="19" spans="1:39" ht="14.45" customHeight="1" x14ac:dyDescent="0.25">
      <c r="B19" s="65" t="s">
        <v>30</v>
      </c>
      <c r="C19" s="66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53"/>
      <c r="P19" s="108"/>
      <c r="Q19" s="108"/>
      <c r="R19" s="108"/>
      <c r="S19" s="108"/>
      <c r="T19" s="108"/>
      <c r="U19" s="108"/>
      <c r="V19" s="108"/>
      <c r="W19" s="108"/>
      <c r="X19" s="108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14.45" customHeight="1" x14ac:dyDescent="0.25">
      <c r="B20" s="89" t="s">
        <v>31</v>
      </c>
      <c r="C20" s="26"/>
      <c r="D20" s="27">
        <v>1</v>
      </c>
      <c r="E20" s="26"/>
      <c r="F20" s="27">
        <v>1</v>
      </c>
      <c r="G20" s="26"/>
      <c r="H20" s="27">
        <v>1</v>
      </c>
      <c r="I20" s="26"/>
      <c r="J20" s="27">
        <v>1</v>
      </c>
      <c r="K20" s="26"/>
      <c r="L20" s="27">
        <v>1</v>
      </c>
      <c r="M20" s="26"/>
      <c r="N20" s="26"/>
      <c r="O20" s="105">
        <v>100</v>
      </c>
      <c r="P20" s="116">
        <v>0</v>
      </c>
      <c r="Q20" s="92">
        <v>0</v>
      </c>
      <c r="R20" s="92"/>
      <c r="S20" s="67"/>
      <c r="T20" s="67"/>
      <c r="U20" s="67"/>
      <c r="V20" s="67"/>
      <c r="W20" s="67"/>
      <c r="X20" s="67"/>
    </row>
    <row r="21" spans="1:39" x14ac:dyDescent="0.25">
      <c r="B21" s="90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106"/>
      <c r="P21" s="117"/>
      <c r="Q21" s="93"/>
      <c r="R21" s="93"/>
      <c r="S21" s="69"/>
      <c r="T21" s="69"/>
      <c r="U21" s="69"/>
      <c r="V21" s="69"/>
      <c r="W21" s="69"/>
      <c r="X21" s="69"/>
    </row>
    <row r="22" spans="1:39" s="33" customFormat="1" x14ac:dyDescent="0.25">
      <c r="A22"/>
      <c r="B22" s="64" t="s">
        <v>28</v>
      </c>
      <c r="C22" s="28">
        <f>+C20</f>
        <v>0</v>
      </c>
      <c r="D22" s="28">
        <f t="shared" ref="D22:N22" si="2">+D20</f>
        <v>1</v>
      </c>
      <c r="E22" s="28">
        <f t="shared" si="2"/>
        <v>0</v>
      </c>
      <c r="F22" s="28">
        <f t="shared" si="2"/>
        <v>1</v>
      </c>
      <c r="G22" s="28">
        <f t="shared" si="2"/>
        <v>0</v>
      </c>
      <c r="H22" s="28">
        <f t="shared" si="2"/>
        <v>1</v>
      </c>
      <c r="I22" s="28">
        <f t="shared" si="2"/>
        <v>0</v>
      </c>
      <c r="J22" s="28">
        <f t="shared" si="2"/>
        <v>1</v>
      </c>
      <c r="K22" s="28">
        <f t="shared" si="2"/>
        <v>0</v>
      </c>
      <c r="L22" s="28">
        <f t="shared" si="2"/>
        <v>1</v>
      </c>
      <c r="M22" s="28">
        <f t="shared" si="2"/>
        <v>0</v>
      </c>
      <c r="N22" s="28">
        <f t="shared" si="2"/>
        <v>0</v>
      </c>
      <c r="O22" s="28"/>
      <c r="P22" s="34">
        <f>SUM(P20)</f>
        <v>0</v>
      </c>
      <c r="Q22" s="34">
        <f>SUM(Q20)</f>
        <v>0</v>
      </c>
      <c r="R22" s="35"/>
      <c r="S22" s="36"/>
      <c r="T22" s="37"/>
      <c r="U22" s="31"/>
      <c r="V22" s="31"/>
      <c r="W22" s="31"/>
      <c r="X22" s="31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</row>
    <row r="23" spans="1:39" s="33" customFormat="1" x14ac:dyDescent="0.25">
      <c r="A23"/>
      <c r="B23" s="64" t="s">
        <v>29</v>
      </c>
      <c r="C23" s="28">
        <f>+C21</f>
        <v>0</v>
      </c>
      <c r="D23" s="28">
        <f t="shared" ref="D23:N23" si="3">+D21</f>
        <v>0</v>
      </c>
      <c r="E23" s="28">
        <f t="shared" si="3"/>
        <v>0</v>
      </c>
      <c r="F23" s="28">
        <f t="shared" si="3"/>
        <v>0</v>
      </c>
      <c r="G23" s="28">
        <f t="shared" si="3"/>
        <v>0</v>
      </c>
      <c r="H23" s="28">
        <f t="shared" si="3"/>
        <v>0</v>
      </c>
      <c r="I23" s="28">
        <f t="shared" si="3"/>
        <v>0</v>
      </c>
      <c r="J23" s="28">
        <f t="shared" si="3"/>
        <v>0</v>
      </c>
      <c r="K23" s="28">
        <f t="shared" si="3"/>
        <v>0</v>
      </c>
      <c r="L23" s="28">
        <f t="shared" si="3"/>
        <v>0</v>
      </c>
      <c r="M23" s="28">
        <f t="shared" si="3"/>
        <v>0</v>
      </c>
      <c r="N23" s="28">
        <f t="shared" si="3"/>
        <v>0</v>
      </c>
      <c r="O23" s="28"/>
      <c r="P23" s="29"/>
      <c r="Q23" s="28"/>
      <c r="R23" s="28"/>
      <c r="S23" s="30"/>
      <c r="T23" s="28"/>
      <c r="U23" s="31"/>
      <c r="V23" s="31"/>
      <c r="W23" s="31"/>
      <c r="X23" s="31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</row>
    <row r="24" spans="1:39" ht="14.45" customHeight="1" x14ac:dyDescent="0.25">
      <c r="B24" s="74" t="s">
        <v>74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53"/>
      <c r="P24" s="108"/>
      <c r="Q24" s="108"/>
      <c r="R24" s="108"/>
      <c r="S24" s="108"/>
      <c r="T24" s="108"/>
      <c r="U24" s="108"/>
      <c r="V24" s="108"/>
      <c r="W24" s="108"/>
      <c r="X24" s="108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4.45" customHeight="1" x14ac:dyDescent="0.25">
      <c r="B25" s="89" t="s">
        <v>71</v>
      </c>
      <c r="C25" s="26"/>
      <c r="D25" s="26"/>
      <c r="E25" s="26"/>
      <c r="F25" s="26"/>
      <c r="G25" s="27">
        <v>1</v>
      </c>
      <c r="H25" s="26"/>
      <c r="I25" s="26"/>
      <c r="J25" s="26"/>
      <c r="K25" s="27">
        <v>1</v>
      </c>
      <c r="L25" s="26"/>
      <c r="M25" s="26"/>
      <c r="N25" s="26"/>
      <c r="O25" s="105">
        <v>20</v>
      </c>
      <c r="P25" s="92">
        <v>0</v>
      </c>
      <c r="Q25" s="92">
        <v>8000000</v>
      </c>
      <c r="R25" s="92"/>
      <c r="S25" s="67"/>
      <c r="T25" s="67"/>
      <c r="U25" s="67"/>
      <c r="V25" s="67"/>
      <c r="W25" s="67"/>
      <c r="X25" s="67"/>
    </row>
    <row r="26" spans="1:39" x14ac:dyDescent="0.25">
      <c r="B26" s="90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106"/>
      <c r="P26" s="93"/>
      <c r="Q26" s="93"/>
      <c r="R26" s="93"/>
      <c r="S26" s="69"/>
      <c r="T26" s="69"/>
      <c r="U26" s="69"/>
      <c r="V26" s="69"/>
      <c r="W26" s="69"/>
      <c r="X26" s="69"/>
    </row>
    <row r="27" spans="1:39" x14ac:dyDescent="0.25">
      <c r="B27" s="89" t="s">
        <v>86</v>
      </c>
      <c r="C27" s="26"/>
      <c r="D27" s="73"/>
      <c r="E27" s="26"/>
      <c r="F27" s="26"/>
      <c r="G27" s="73"/>
      <c r="H27" s="27">
        <v>1</v>
      </c>
      <c r="I27" s="26"/>
      <c r="J27" s="73"/>
      <c r="K27" s="26"/>
      <c r="L27" s="26"/>
      <c r="M27" s="73"/>
      <c r="N27" s="26"/>
      <c r="O27" s="105">
        <v>160</v>
      </c>
      <c r="P27" s="91">
        <v>0</v>
      </c>
      <c r="Q27" s="92">
        <v>5000000</v>
      </c>
      <c r="R27" s="92"/>
      <c r="S27" s="67"/>
      <c r="T27" s="67"/>
      <c r="U27" s="67"/>
      <c r="V27" s="67"/>
      <c r="W27" s="67"/>
      <c r="X27" s="67"/>
    </row>
    <row r="28" spans="1:39" x14ac:dyDescent="0.25">
      <c r="B28" s="90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106"/>
      <c r="P28" s="91"/>
      <c r="Q28" s="93"/>
      <c r="R28" s="93"/>
      <c r="S28" s="69"/>
      <c r="T28" s="69"/>
      <c r="U28" s="69"/>
      <c r="V28" s="69"/>
      <c r="W28" s="69"/>
      <c r="X28" s="69"/>
    </row>
    <row r="29" spans="1:39" ht="15.6" customHeight="1" x14ac:dyDescent="0.25">
      <c r="B29" s="89" t="s">
        <v>48</v>
      </c>
      <c r="C29" s="26"/>
      <c r="D29" s="26"/>
      <c r="E29" s="26"/>
      <c r="F29" s="27">
        <v>1</v>
      </c>
      <c r="G29" s="26"/>
      <c r="H29" s="26"/>
      <c r="I29" s="26"/>
      <c r="J29" s="26"/>
      <c r="K29" s="26"/>
      <c r="L29" s="26"/>
      <c r="M29" s="26"/>
      <c r="N29" s="26"/>
      <c r="O29" s="105">
        <v>50</v>
      </c>
      <c r="P29" s="92">
        <v>0</v>
      </c>
      <c r="Q29" s="92">
        <v>1000000</v>
      </c>
      <c r="R29" s="92"/>
      <c r="S29" s="67"/>
      <c r="T29" s="67"/>
      <c r="U29" s="67"/>
      <c r="V29" s="67"/>
      <c r="W29" s="67"/>
      <c r="X29" s="67"/>
    </row>
    <row r="30" spans="1:39" ht="15.6" customHeight="1" x14ac:dyDescent="0.25">
      <c r="B30" s="90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106"/>
      <c r="P30" s="93"/>
      <c r="Q30" s="93"/>
      <c r="R30" s="93"/>
      <c r="S30" s="69"/>
      <c r="T30" s="69"/>
      <c r="U30" s="69"/>
      <c r="V30" s="69"/>
      <c r="W30" s="69"/>
      <c r="X30" s="69"/>
    </row>
    <row r="31" spans="1:39" ht="14.45" customHeight="1" x14ac:dyDescent="0.25">
      <c r="B31" s="89" t="s">
        <v>59</v>
      </c>
      <c r="C31" s="27">
        <v>1</v>
      </c>
      <c r="D31" s="26"/>
      <c r="E31" s="26"/>
      <c r="F31" s="26"/>
      <c r="G31" s="27">
        <v>1</v>
      </c>
      <c r="H31" s="26"/>
      <c r="I31" s="26"/>
      <c r="J31" s="26"/>
      <c r="K31" s="27">
        <v>1</v>
      </c>
      <c r="L31" s="26"/>
      <c r="M31" s="26"/>
      <c r="N31" s="26"/>
      <c r="O31" s="105">
        <v>50</v>
      </c>
      <c r="P31" s="92">
        <v>0</v>
      </c>
      <c r="Q31" s="92">
        <v>1000000</v>
      </c>
      <c r="R31" s="92"/>
      <c r="S31" s="67"/>
      <c r="T31" s="67"/>
      <c r="U31" s="67"/>
      <c r="V31" s="67"/>
      <c r="W31" s="67"/>
      <c r="X31" s="67"/>
    </row>
    <row r="32" spans="1:39" x14ac:dyDescent="0.25">
      <c r="B32" s="90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106"/>
      <c r="P32" s="93"/>
      <c r="Q32" s="93"/>
      <c r="R32" s="93"/>
      <c r="S32" s="69"/>
      <c r="T32" s="69"/>
      <c r="U32" s="69"/>
      <c r="V32" s="69"/>
      <c r="W32" s="69"/>
      <c r="X32" s="69"/>
    </row>
    <row r="33" spans="1:39" x14ac:dyDescent="0.25">
      <c r="B33" s="89" t="s">
        <v>32</v>
      </c>
      <c r="C33" s="26"/>
      <c r="D33" s="26"/>
      <c r="E33" s="26"/>
      <c r="F33" s="26"/>
      <c r="G33" s="26"/>
      <c r="H33" s="27">
        <v>1</v>
      </c>
      <c r="I33" s="26"/>
      <c r="J33" s="26"/>
      <c r="K33" s="26"/>
      <c r="L33" s="26"/>
      <c r="M33" s="26"/>
      <c r="N33" s="26"/>
      <c r="O33" s="105">
        <v>50</v>
      </c>
      <c r="P33" s="92">
        <v>0</v>
      </c>
      <c r="Q33" s="92">
        <v>1000000</v>
      </c>
      <c r="R33" s="92"/>
      <c r="S33" s="67"/>
      <c r="T33" s="67"/>
      <c r="U33" s="67"/>
      <c r="V33" s="67"/>
      <c r="W33" s="67"/>
      <c r="X33" s="67"/>
    </row>
    <row r="34" spans="1:39" x14ac:dyDescent="0.25">
      <c r="B34" s="90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106"/>
      <c r="P34" s="93"/>
      <c r="Q34" s="93"/>
      <c r="R34" s="93"/>
      <c r="S34" s="69"/>
      <c r="T34" s="69"/>
      <c r="U34" s="69"/>
      <c r="V34" s="69"/>
      <c r="W34" s="69"/>
      <c r="X34" s="69"/>
    </row>
    <row r="35" spans="1:39" ht="15" customHeight="1" x14ac:dyDescent="0.25">
      <c r="B35" s="89" t="s">
        <v>72</v>
      </c>
      <c r="C35" s="26"/>
      <c r="D35" s="26"/>
      <c r="E35" s="73"/>
      <c r="F35" s="26"/>
      <c r="G35" s="26"/>
      <c r="H35" s="73"/>
      <c r="I35" s="26"/>
      <c r="J35" s="26"/>
      <c r="K35" s="27">
        <v>1</v>
      </c>
      <c r="L35" s="26"/>
      <c r="M35" s="73"/>
      <c r="N35" s="26"/>
      <c r="O35" s="105">
        <v>100</v>
      </c>
      <c r="P35" s="92">
        <v>0</v>
      </c>
      <c r="Q35" s="92">
        <v>1000000</v>
      </c>
      <c r="R35" s="92"/>
      <c r="S35" s="67"/>
      <c r="T35" s="67"/>
      <c r="U35" s="67"/>
      <c r="V35" s="67"/>
      <c r="W35" s="67"/>
      <c r="X35" s="67"/>
    </row>
    <row r="36" spans="1:39" ht="15" customHeight="1" x14ac:dyDescent="0.25">
      <c r="B36" s="90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106"/>
      <c r="P36" s="107"/>
      <c r="Q36" s="93"/>
      <c r="R36" s="93"/>
      <c r="S36" s="69"/>
      <c r="T36" s="69"/>
      <c r="U36" s="69"/>
      <c r="V36" s="69"/>
      <c r="W36" s="69"/>
      <c r="X36" s="69"/>
    </row>
    <row r="37" spans="1:39" x14ac:dyDescent="0.25">
      <c r="B37" s="89" t="s">
        <v>57</v>
      </c>
      <c r="C37" s="26"/>
      <c r="D37" s="73"/>
      <c r="E37" s="26"/>
      <c r="F37" s="26"/>
      <c r="G37" s="73"/>
      <c r="H37" s="26"/>
      <c r="I37" s="26"/>
      <c r="J37" s="27">
        <v>1</v>
      </c>
      <c r="K37" s="26"/>
      <c r="L37" s="26"/>
      <c r="M37" s="73"/>
      <c r="N37" s="26"/>
      <c r="O37" s="105">
        <v>400</v>
      </c>
      <c r="P37" s="91">
        <v>0</v>
      </c>
      <c r="Q37" s="92">
        <v>0</v>
      </c>
      <c r="R37" s="92"/>
      <c r="S37" s="67"/>
      <c r="T37" s="67"/>
      <c r="U37" s="67"/>
      <c r="V37" s="67"/>
      <c r="W37" s="67"/>
      <c r="X37" s="67"/>
    </row>
    <row r="38" spans="1:39" ht="14.45" customHeight="1" x14ac:dyDescent="0.25">
      <c r="B38" s="90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106"/>
      <c r="P38" s="91"/>
      <c r="Q38" s="93"/>
      <c r="R38" s="93"/>
      <c r="S38" s="69"/>
      <c r="T38" s="69"/>
      <c r="U38" s="69"/>
      <c r="V38" s="69"/>
      <c r="W38" s="69"/>
      <c r="X38" s="69"/>
    </row>
    <row r="39" spans="1:39" ht="14.45" customHeight="1" x14ac:dyDescent="0.25">
      <c r="B39" s="89" t="s">
        <v>49</v>
      </c>
      <c r="C39" s="73"/>
      <c r="D39" s="26"/>
      <c r="E39" s="26"/>
      <c r="F39" s="73"/>
      <c r="G39" s="26"/>
      <c r="H39" s="26"/>
      <c r="I39" s="27">
        <v>1</v>
      </c>
      <c r="J39" s="26"/>
      <c r="K39" s="26"/>
      <c r="L39" s="73"/>
      <c r="M39" s="26"/>
      <c r="N39" s="26"/>
      <c r="O39" s="105">
        <v>100</v>
      </c>
      <c r="P39" s="92">
        <v>0</v>
      </c>
      <c r="Q39" s="92">
        <v>0</v>
      </c>
      <c r="R39" s="92"/>
      <c r="S39" s="67"/>
      <c r="T39" s="67"/>
      <c r="U39" s="67"/>
      <c r="V39" s="67"/>
      <c r="W39" s="67"/>
      <c r="X39" s="67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B40" s="90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106"/>
      <c r="P40" s="107"/>
      <c r="Q40" s="93"/>
      <c r="R40" s="93"/>
      <c r="S40" s="69"/>
      <c r="T40" s="69"/>
      <c r="U40" s="69"/>
      <c r="V40" s="69"/>
      <c r="W40" s="69"/>
      <c r="X40" s="69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4.45" customHeight="1" x14ac:dyDescent="0.25">
      <c r="B41" s="89" t="s">
        <v>50</v>
      </c>
      <c r="C41" s="26"/>
      <c r="D41" s="26"/>
      <c r="E41" s="27">
        <v>1</v>
      </c>
      <c r="F41" s="26"/>
      <c r="G41" s="73"/>
      <c r="H41" s="26"/>
      <c r="I41" s="27">
        <v>1</v>
      </c>
      <c r="J41" s="26"/>
      <c r="K41" s="73"/>
      <c r="L41" s="26"/>
      <c r="M41" s="27">
        <v>1</v>
      </c>
      <c r="N41" s="26"/>
      <c r="O41" s="105">
        <v>100</v>
      </c>
      <c r="P41" s="92"/>
      <c r="Q41" s="92">
        <v>3000000</v>
      </c>
      <c r="R41" s="92"/>
      <c r="S41" s="67"/>
      <c r="T41" s="67"/>
      <c r="U41" s="67"/>
      <c r="V41" s="67"/>
      <c r="W41" s="67"/>
      <c r="X41" s="67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B42" s="90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106"/>
      <c r="P42" s="107"/>
      <c r="Q42" s="93"/>
      <c r="R42" s="93"/>
      <c r="S42" s="69"/>
      <c r="T42" s="69"/>
      <c r="U42" s="69"/>
      <c r="V42" s="69"/>
      <c r="W42" s="69"/>
      <c r="X42" s="69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33" customFormat="1" x14ac:dyDescent="0.25">
      <c r="A43"/>
      <c r="B43" s="64" t="s">
        <v>28</v>
      </c>
      <c r="C43" s="28">
        <f>+C25+C27+C29+C31+C33+C35+C37+C39+C41</f>
        <v>1</v>
      </c>
      <c r="D43" s="28">
        <f t="shared" ref="D43:N43" si="4">+D25+D27+D29+D31+D33+D35+D37+D39+D41</f>
        <v>0</v>
      </c>
      <c r="E43" s="28">
        <f t="shared" si="4"/>
        <v>1</v>
      </c>
      <c r="F43" s="28">
        <f t="shared" si="4"/>
        <v>1</v>
      </c>
      <c r="G43" s="28">
        <f t="shared" si="4"/>
        <v>2</v>
      </c>
      <c r="H43" s="28">
        <f t="shared" si="4"/>
        <v>2</v>
      </c>
      <c r="I43" s="28">
        <f t="shared" si="4"/>
        <v>2</v>
      </c>
      <c r="J43" s="28">
        <f t="shared" si="4"/>
        <v>1</v>
      </c>
      <c r="K43" s="28">
        <f t="shared" si="4"/>
        <v>3</v>
      </c>
      <c r="L43" s="28">
        <f t="shared" si="4"/>
        <v>0</v>
      </c>
      <c r="M43" s="28">
        <f t="shared" si="4"/>
        <v>1</v>
      </c>
      <c r="N43" s="28">
        <f t="shared" si="4"/>
        <v>0</v>
      </c>
      <c r="O43" s="28"/>
      <c r="P43" s="29">
        <f>SUM(P25:P42)</f>
        <v>0</v>
      </c>
      <c r="Q43" s="29">
        <f>SUM(Q25:Q42)</f>
        <v>20000000</v>
      </c>
      <c r="R43" s="29"/>
      <c r="S43" s="30"/>
      <c r="T43" s="29"/>
      <c r="U43" s="31"/>
      <c r="V43" s="31"/>
      <c r="W43" s="31"/>
      <c r="X43" s="31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 s="33" customFormat="1" x14ac:dyDescent="0.25">
      <c r="A44"/>
      <c r="B44" s="64" t="s">
        <v>29</v>
      </c>
      <c r="C44" s="28">
        <f>+C26+C28+C30+C32+C34+C36+C38+C40+C42</f>
        <v>0</v>
      </c>
      <c r="D44" s="28">
        <f t="shared" ref="D44:N44" si="5">+D26+D28+D30+D32+D34+D36+D38+D40+D42</f>
        <v>0</v>
      </c>
      <c r="E44" s="28">
        <f t="shared" si="5"/>
        <v>0</v>
      </c>
      <c r="F44" s="28">
        <f t="shared" si="5"/>
        <v>0</v>
      </c>
      <c r="G44" s="28">
        <f t="shared" si="5"/>
        <v>0</v>
      </c>
      <c r="H44" s="28">
        <f t="shared" si="5"/>
        <v>0</v>
      </c>
      <c r="I44" s="28">
        <f t="shared" si="5"/>
        <v>0</v>
      </c>
      <c r="J44" s="28">
        <f t="shared" si="5"/>
        <v>0</v>
      </c>
      <c r="K44" s="28">
        <f t="shared" si="5"/>
        <v>0</v>
      </c>
      <c r="L44" s="28">
        <f t="shared" si="5"/>
        <v>0</v>
      </c>
      <c r="M44" s="28">
        <f t="shared" si="5"/>
        <v>0</v>
      </c>
      <c r="N44" s="28">
        <f t="shared" si="5"/>
        <v>0</v>
      </c>
      <c r="O44" s="28"/>
      <c r="P44" s="29"/>
      <c r="Q44" s="28"/>
      <c r="R44" s="28"/>
      <c r="S44" s="30"/>
      <c r="T44" s="28"/>
      <c r="U44" s="31"/>
      <c r="V44" s="31"/>
      <c r="W44" s="31"/>
      <c r="X44" s="31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</row>
    <row r="45" spans="1:39" ht="14.45" customHeight="1" x14ac:dyDescent="0.25">
      <c r="B45" s="74" t="s">
        <v>73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66"/>
      <c r="P45" s="108"/>
      <c r="Q45" s="108"/>
      <c r="R45" s="108"/>
      <c r="S45" s="108"/>
      <c r="T45" s="108"/>
      <c r="U45" s="108"/>
      <c r="V45" s="108"/>
      <c r="W45" s="108"/>
      <c r="X45" s="108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4.45" customHeight="1" x14ac:dyDescent="0.25">
      <c r="B46" s="89" t="s">
        <v>60</v>
      </c>
      <c r="C46" s="26"/>
      <c r="D46" s="73"/>
      <c r="E46" s="26"/>
      <c r="F46" s="26"/>
      <c r="G46" s="27">
        <v>1</v>
      </c>
      <c r="H46" s="73"/>
      <c r="I46" s="26"/>
      <c r="J46" s="26"/>
      <c r="K46" s="26"/>
      <c r="L46" s="26"/>
      <c r="M46" s="26"/>
      <c r="N46" s="27">
        <v>1</v>
      </c>
      <c r="O46" s="105">
        <v>160</v>
      </c>
      <c r="P46" s="92">
        <v>0</v>
      </c>
      <c r="Q46" s="92">
        <v>25000000</v>
      </c>
      <c r="R46" s="92"/>
      <c r="S46" s="67"/>
      <c r="T46" s="67"/>
      <c r="U46" s="67"/>
      <c r="V46" s="67"/>
      <c r="W46" s="67"/>
      <c r="X46" s="67"/>
    </row>
    <row r="47" spans="1:39" x14ac:dyDescent="0.25">
      <c r="B47" s="90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106"/>
      <c r="P47" s="107"/>
      <c r="Q47" s="93"/>
      <c r="R47" s="93"/>
      <c r="S47" s="69"/>
      <c r="T47" s="69"/>
      <c r="U47" s="69"/>
      <c r="V47" s="69"/>
      <c r="W47" s="69"/>
      <c r="X47" s="69"/>
    </row>
    <row r="48" spans="1:39" ht="14.45" customHeight="1" x14ac:dyDescent="0.25">
      <c r="B48" s="89" t="s">
        <v>103</v>
      </c>
      <c r="C48" s="26"/>
      <c r="D48" s="26"/>
      <c r="E48" s="26"/>
      <c r="F48" s="27">
        <v>1</v>
      </c>
      <c r="G48" s="26"/>
      <c r="H48" s="26"/>
      <c r="I48" s="26"/>
      <c r="J48" s="26"/>
      <c r="K48" s="26"/>
      <c r="L48" s="27">
        <v>1</v>
      </c>
      <c r="M48" s="26"/>
      <c r="N48" s="26"/>
      <c r="O48" s="105">
        <v>100</v>
      </c>
      <c r="P48" s="92">
        <v>0</v>
      </c>
      <c r="Q48" s="92">
        <v>25000000</v>
      </c>
      <c r="R48" s="92"/>
      <c r="S48" s="67"/>
      <c r="T48" s="67"/>
      <c r="U48" s="67"/>
      <c r="V48" s="67"/>
      <c r="W48" s="67"/>
      <c r="X48" s="67"/>
    </row>
    <row r="49" spans="2:24" x14ac:dyDescent="0.25">
      <c r="B49" s="90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06"/>
      <c r="P49" s="107"/>
      <c r="Q49" s="93"/>
      <c r="R49" s="93"/>
      <c r="S49" s="69"/>
      <c r="T49" s="69"/>
      <c r="U49" s="69"/>
      <c r="V49" s="69"/>
      <c r="W49" s="69"/>
      <c r="X49" s="69"/>
    </row>
    <row r="50" spans="2:24" x14ac:dyDescent="0.25">
      <c r="B50" s="89" t="s">
        <v>75</v>
      </c>
      <c r="C50" s="26"/>
      <c r="D50" s="26"/>
      <c r="E50" s="26"/>
      <c r="F50" s="26"/>
      <c r="G50" s="26"/>
      <c r="H50" s="26"/>
      <c r="I50" s="27">
        <v>1</v>
      </c>
      <c r="J50" s="26"/>
      <c r="K50" s="26"/>
      <c r="L50" s="26"/>
      <c r="M50" s="26"/>
      <c r="N50" s="26"/>
      <c r="O50" s="105">
        <v>30</v>
      </c>
      <c r="P50" s="92">
        <v>0</v>
      </c>
      <c r="Q50" s="92">
        <v>25000000</v>
      </c>
      <c r="R50" s="92"/>
      <c r="S50" s="67"/>
      <c r="T50" s="67"/>
      <c r="U50" s="67"/>
      <c r="V50" s="67"/>
      <c r="W50" s="67"/>
      <c r="X50" s="67"/>
    </row>
    <row r="51" spans="2:24" x14ac:dyDescent="0.25">
      <c r="B51" s="90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06"/>
      <c r="P51" s="107"/>
      <c r="Q51" s="93"/>
      <c r="R51" s="93"/>
      <c r="S51" s="69"/>
      <c r="T51" s="69"/>
      <c r="U51" s="69"/>
      <c r="V51" s="69"/>
      <c r="W51" s="69"/>
      <c r="X51" s="69"/>
    </row>
    <row r="52" spans="2:24" x14ac:dyDescent="0.25">
      <c r="B52" s="89" t="s">
        <v>76</v>
      </c>
      <c r="C52" s="26"/>
      <c r="D52" s="26"/>
      <c r="E52" s="26"/>
      <c r="F52" s="73"/>
      <c r="G52" s="26"/>
      <c r="H52" s="26"/>
      <c r="I52" s="27">
        <v>1</v>
      </c>
      <c r="J52" s="26"/>
      <c r="K52" s="26"/>
      <c r="L52" s="73"/>
      <c r="M52" s="26"/>
      <c r="N52" s="26"/>
      <c r="O52" s="105">
        <v>30</v>
      </c>
      <c r="P52" s="92">
        <v>0</v>
      </c>
      <c r="Q52" s="92">
        <v>6000000</v>
      </c>
      <c r="R52" s="92"/>
      <c r="S52" s="67"/>
      <c r="T52" s="67"/>
      <c r="U52" s="67"/>
      <c r="V52" s="67"/>
      <c r="W52" s="67"/>
      <c r="X52" s="67"/>
    </row>
    <row r="53" spans="2:24" x14ac:dyDescent="0.25">
      <c r="B53" s="90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106"/>
      <c r="P53" s="107"/>
      <c r="Q53" s="93"/>
      <c r="R53" s="93"/>
      <c r="S53" s="69"/>
      <c r="T53" s="69"/>
      <c r="U53" s="69"/>
      <c r="V53" s="69"/>
      <c r="W53" s="69"/>
      <c r="X53" s="69"/>
    </row>
    <row r="54" spans="2:24" x14ac:dyDescent="0.25">
      <c r="B54" s="89" t="s">
        <v>77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7">
        <v>1</v>
      </c>
      <c r="O54" s="105">
        <v>60</v>
      </c>
      <c r="P54" s="92">
        <v>12000000</v>
      </c>
      <c r="Q54" s="92">
        <v>0</v>
      </c>
      <c r="R54" s="92"/>
      <c r="S54" s="67"/>
      <c r="T54" s="67"/>
      <c r="U54" s="67"/>
      <c r="V54" s="67"/>
      <c r="W54" s="67"/>
      <c r="X54" s="67"/>
    </row>
    <row r="55" spans="2:24" x14ac:dyDescent="0.25">
      <c r="B55" s="90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06"/>
      <c r="P55" s="93"/>
      <c r="Q55" s="93"/>
      <c r="R55" s="93"/>
      <c r="S55" s="69"/>
      <c r="T55" s="69"/>
      <c r="U55" s="69"/>
      <c r="V55" s="69"/>
      <c r="W55" s="69"/>
      <c r="X55" s="69"/>
    </row>
    <row r="56" spans="2:24" x14ac:dyDescent="0.25">
      <c r="B56" s="89" t="s">
        <v>78</v>
      </c>
      <c r="C56" s="26"/>
      <c r="D56" s="27">
        <v>1</v>
      </c>
      <c r="E56" s="26"/>
      <c r="F56" s="26"/>
      <c r="G56" s="26"/>
      <c r="H56" s="27">
        <v>1</v>
      </c>
      <c r="I56" s="26"/>
      <c r="J56" s="26"/>
      <c r="K56" s="26"/>
      <c r="L56" s="27">
        <v>1</v>
      </c>
      <c r="M56" s="26"/>
      <c r="N56" s="26"/>
      <c r="O56" s="105">
        <v>30</v>
      </c>
      <c r="P56" s="92">
        <v>0</v>
      </c>
      <c r="Q56" s="92">
        <v>6000000</v>
      </c>
      <c r="R56" s="92"/>
      <c r="S56" s="67"/>
      <c r="T56" s="67"/>
      <c r="U56" s="67"/>
      <c r="V56" s="67"/>
      <c r="W56" s="67"/>
      <c r="X56" s="67"/>
    </row>
    <row r="57" spans="2:24" x14ac:dyDescent="0.25">
      <c r="B57" s="90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06"/>
      <c r="P57" s="93"/>
      <c r="Q57" s="93"/>
      <c r="R57" s="93"/>
      <c r="S57" s="69"/>
      <c r="T57" s="69"/>
      <c r="U57" s="69"/>
      <c r="V57" s="69"/>
      <c r="W57" s="69"/>
      <c r="X57" s="69"/>
    </row>
    <row r="58" spans="2:24" ht="14.1" customHeight="1" x14ac:dyDescent="0.25">
      <c r="B58" s="89" t="s">
        <v>79</v>
      </c>
      <c r="C58" s="26"/>
      <c r="D58" s="26"/>
      <c r="E58" s="26"/>
      <c r="F58" s="26"/>
      <c r="G58" s="26"/>
      <c r="H58" s="26"/>
      <c r="I58" s="27">
        <v>1</v>
      </c>
      <c r="J58" s="26"/>
      <c r="K58" s="26"/>
      <c r="L58" s="26"/>
      <c r="M58" s="26"/>
      <c r="N58" s="26"/>
      <c r="O58" s="105">
        <v>60</v>
      </c>
      <c r="P58" s="92">
        <v>10000000</v>
      </c>
      <c r="Q58" s="92">
        <v>0</v>
      </c>
      <c r="R58" s="92"/>
      <c r="S58" s="67"/>
      <c r="T58" s="67"/>
      <c r="U58" s="67"/>
      <c r="V58" s="67"/>
      <c r="W58" s="67"/>
      <c r="X58" s="67"/>
    </row>
    <row r="59" spans="2:24" ht="14.1" customHeight="1" x14ac:dyDescent="0.25">
      <c r="B59" s="90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106"/>
      <c r="P59" s="93"/>
      <c r="Q59" s="93"/>
      <c r="R59" s="93"/>
      <c r="S59" s="69"/>
      <c r="T59" s="69"/>
      <c r="U59" s="69"/>
      <c r="V59" s="69"/>
      <c r="W59" s="69"/>
      <c r="X59" s="69"/>
    </row>
    <row r="60" spans="2:24" ht="15.95" customHeight="1" x14ac:dyDescent="0.25">
      <c r="B60" s="89" t="s">
        <v>55</v>
      </c>
      <c r="C60" s="26"/>
      <c r="D60" s="26"/>
      <c r="E60" s="26"/>
      <c r="F60" s="26"/>
      <c r="G60" s="26"/>
      <c r="H60" s="26"/>
      <c r="I60" s="26"/>
      <c r="J60" s="27">
        <v>1</v>
      </c>
      <c r="K60" s="26"/>
      <c r="L60" s="26"/>
      <c r="M60" s="26"/>
      <c r="N60" s="26"/>
      <c r="O60" s="105">
        <v>50</v>
      </c>
      <c r="P60" s="92">
        <v>6000000</v>
      </c>
      <c r="Q60" s="92">
        <v>0</v>
      </c>
      <c r="R60" s="92"/>
      <c r="S60" s="67"/>
      <c r="T60" s="67"/>
      <c r="U60" s="67"/>
      <c r="V60" s="67"/>
      <c r="W60" s="67"/>
      <c r="X60" s="67"/>
    </row>
    <row r="61" spans="2:24" ht="15.95" customHeight="1" x14ac:dyDescent="0.25">
      <c r="B61" s="90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106"/>
      <c r="P61" s="93"/>
      <c r="Q61" s="93"/>
      <c r="R61" s="93"/>
      <c r="S61" s="69"/>
      <c r="T61" s="69"/>
      <c r="U61" s="69"/>
      <c r="V61" s="69"/>
      <c r="W61" s="69"/>
      <c r="X61" s="69"/>
    </row>
    <row r="62" spans="2:24" ht="20.100000000000001" customHeight="1" x14ac:dyDescent="0.25">
      <c r="B62" s="89" t="s">
        <v>52</v>
      </c>
      <c r="C62" s="26"/>
      <c r="D62" s="26"/>
      <c r="E62" s="26"/>
      <c r="F62" s="26"/>
      <c r="G62" s="26"/>
      <c r="H62" s="26"/>
      <c r="I62" s="26"/>
      <c r="J62" s="26"/>
      <c r="K62" s="27">
        <v>1</v>
      </c>
      <c r="L62" s="26"/>
      <c r="M62" s="26"/>
      <c r="N62" s="26"/>
      <c r="O62" s="105">
        <v>20</v>
      </c>
      <c r="P62" s="92">
        <v>5000000</v>
      </c>
      <c r="Q62" s="92">
        <v>0</v>
      </c>
      <c r="R62" s="92"/>
      <c r="S62" s="67"/>
      <c r="T62" s="67"/>
      <c r="U62" s="67"/>
      <c r="V62" s="67"/>
      <c r="W62" s="67"/>
      <c r="X62" s="67"/>
    </row>
    <row r="63" spans="2:24" ht="20.100000000000001" customHeight="1" x14ac:dyDescent="0.25">
      <c r="B63" s="90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106"/>
      <c r="P63" s="93"/>
      <c r="Q63" s="93"/>
      <c r="R63" s="93"/>
      <c r="S63" s="69"/>
      <c r="T63" s="69"/>
      <c r="U63" s="69"/>
      <c r="V63" s="69"/>
      <c r="W63" s="69"/>
      <c r="X63" s="69"/>
    </row>
    <row r="64" spans="2:24" ht="14.45" customHeight="1" x14ac:dyDescent="0.25">
      <c r="B64" s="89" t="s">
        <v>80</v>
      </c>
      <c r="C64" s="26"/>
      <c r="D64" s="26"/>
      <c r="E64" s="73"/>
      <c r="F64" s="26"/>
      <c r="G64" s="26"/>
      <c r="H64" s="26"/>
      <c r="I64" s="26"/>
      <c r="J64" s="73"/>
      <c r="K64" s="26"/>
      <c r="L64" s="27">
        <v>1</v>
      </c>
      <c r="M64" s="26"/>
      <c r="N64" s="26"/>
      <c r="O64" s="105" t="s">
        <v>54</v>
      </c>
      <c r="P64" s="92">
        <v>0</v>
      </c>
      <c r="Q64" s="92">
        <v>0</v>
      </c>
      <c r="R64" s="92"/>
      <c r="S64" s="67"/>
      <c r="T64" s="67"/>
      <c r="U64" s="67"/>
      <c r="V64" s="67"/>
      <c r="W64" s="67"/>
      <c r="X64" s="67"/>
    </row>
    <row r="65" spans="1:39" x14ac:dyDescent="0.25">
      <c r="B65" s="90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106"/>
      <c r="P65" s="107"/>
      <c r="Q65" s="93"/>
      <c r="R65" s="93"/>
      <c r="S65" s="69"/>
      <c r="T65" s="69"/>
      <c r="U65" s="69"/>
      <c r="V65" s="69"/>
      <c r="W65" s="69"/>
      <c r="X65" s="69"/>
    </row>
    <row r="66" spans="1:39" s="33" customFormat="1" x14ac:dyDescent="0.25">
      <c r="A66"/>
      <c r="B66" s="64" t="s">
        <v>28</v>
      </c>
      <c r="C66" s="28">
        <f>+C46+C48+C50+C52+C54+C56+C58+C60+C62+C64</f>
        <v>0</v>
      </c>
      <c r="D66" s="28">
        <f t="shared" ref="D66:N66" si="6">+D46+D48+D50+D52+D54+D56+D58+D60+D62+D64</f>
        <v>1</v>
      </c>
      <c r="E66" s="28">
        <f t="shared" si="6"/>
        <v>0</v>
      </c>
      <c r="F66" s="28">
        <f t="shared" si="6"/>
        <v>1</v>
      </c>
      <c r="G66" s="28">
        <f t="shared" si="6"/>
        <v>1</v>
      </c>
      <c r="H66" s="28">
        <f t="shared" si="6"/>
        <v>1</v>
      </c>
      <c r="I66" s="28">
        <f t="shared" si="6"/>
        <v>3</v>
      </c>
      <c r="J66" s="28">
        <f t="shared" si="6"/>
        <v>1</v>
      </c>
      <c r="K66" s="28">
        <f t="shared" si="6"/>
        <v>1</v>
      </c>
      <c r="L66" s="28">
        <f t="shared" si="6"/>
        <v>3</v>
      </c>
      <c r="M66" s="28">
        <f t="shared" si="6"/>
        <v>0</v>
      </c>
      <c r="N66" s="28">
        <f t="shared" si="6"/>
        <v>2</v>
      </c>
      <c r="O66" s="28"/>
      <c r="P66" s="29">
        <f>SUM(P46:P65)</f>
        <v>33000000</v>
      </c>
      <c r="Q66" s="29">
        <f>SUM(Q46:Q65)</f>
        <v>87000000</v>
      </c>
      <c r="R66" s="29"/>
      <c r="S66" s="30"/>
      <c r="T66" s="29"/>
      <c r="U66" s="29"/>
      <c r="V66" s="29"/>
      <c r="W66" s="29"/>
      <c r="X66" s="29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</row>
    <row r="67" spans="1:39" s="33" customFormat="1" x14ac:dyDescent="0.25">
      <c r="A67"/>
      <c r="B67" s="64" t="s">
        <v>29</v>
      </c>
      <c r="C67" s="28">
        <f>+C47+C49+C51+C53+C55+C57+C59+C61+C63+C65</f>
        <v>0</v>
      </c>
      <c r="D67" s="28">
        <f t="shared" ref="D67:O67" si="7">+D47+D49+D51+D53+D55+D57+D59+D61+D63+D65</f>
        <v>0</v>
      </c>
      <c r="E67" s="28">
        <f t="shared" si="7"/>
        <v>0</v>
      </c>
      <c r="F67" s="28">
        <f t="shared" si="7"/>
        <v>0</v>
      </c>
      <c r="G67" s="28">
        <f t="shared" si="7"/>
        <v>0</v>
      </c>
      <c r="H67" s="28">
        <f t="shared" si="7"/>
        <v>0</v>
      </c>
      <c r="I67" s="28">
        <f t="shared" si="7"/>
        <v>0</v>
      </c>
      <c r="J67" s="28">
        <f t="shared" si="7"/>
        <v>0</v>
      </c>
      <c r="K67" s="28">
        <f t="shared" si="7"/>
        <v>0</v>
      </c>
      <c r="L67" s="28">
        <f t="shared" si="7"/>
        <v>0</v>
      </c>
      <c r="M67" s="28">
        <f t="shared" si="7"/>
        <v>0</v>
      </c>
      <c r="N67" s="28">
        <f t="shared" si="7"/>
        <v>0</v>
      </c>
      <c r="O67" s="28">
        <f t="shared" si="7"/>
        <v>0</v>
      </c>
      <c r="P67" s="29"/>
      <c r="Q67" s="28"/>
      <c r="R67" s="28"/>
      <c r="S67" s="30"/>
      <c r="T67" s="28"/>
      <c r="U67" s="28"/>
      <c r="V67" s="28"/>
      <c r="W67" s="28"/>
      <c r="X67" s="28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</row>
    <row r="68" spans="1:39" ht="14.45" customHeight="1" x14ac:dyDescent="0.25">
      <c r="B68" s="74" t="s">
        <v>81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80"/>
      <c r="O68" s="105" t="s">
        <v>54</v>
      </c>
      <c r="P68" s="81"/>
      <c r="Q68" s="82"/>
      <c r="R68" s="82"/>
      <c r="S68" s="82"/>
      <c r="T68" s="82"/>
      <c r="U68" s="82"/>
      <c r="V68" s="82"/>
      <c r="W68" s="82"/>
      <c r="X68" s="8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4.45" customHeight="1" x14ac:dyDescent="0.25">
      <c r="B69" s="89" t="s">
        <v>68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7">
        <v>1</v>
      </c>
      <c r="O69" s="109"/>
      <c r="P69" s="92">
        <v>0</v>
      </c>
      <c r="Q69" s="92">
        <v>0</v>
      </c>
      <c r="R69" s="92"/>
      <c r="S69" s="67"/>
      <c r="T69" s="67"/>
      <c r="U69" s="67"/>
      <c r="V69" s="67"/>
      <c r="W69" s="67"/>
      <c r="X69" s="67"/>
    </row>
    <row r="70" spans="1:39" x14ac:dyDescent="0.25">
      <c r="B70" s="90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109"/>
      <c r="P70" s="93"/>
      <c r="Q70" s="93"/>
      <c r="R70" s="93"/>
      <c r="S70" s="69"/>
      <c r="T70" s="69"/>
      <c r="U70" s="69"/>
      <c r="V70" s="69"/>
      <c r="W70" s="69"/>
      <c r="X70" s="69"/>
    </row>
    <row r="71" spans="1:39" x14ac:dyDescent="0.25">
      <c r="B71" s="89" t="s">
        <v>82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73"/>
      <c r="N71" s="27">
        <v>1</v>
      </c>
      <c r="O71" s="109"/>
      <c r="P71" s="92">
        <v>0</v>
      </c>
      <c r="Q71" s="92"/>
      <c r="R71" s="92"/>
      <c r="S71" s="67"/>
      <c r="T71" s="67"/>
      <c r="U71" s="67"/>
      <c r="V71" s="67"/>
      <c r="W71" s="67"/>
      <c r="X71" s="67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B72" s="90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109"/>
      <c r="P72" s="93"/>
      <c r="Q72" s="93"/>
      <c r="R72" s="93"/>
      <c r="S72" s="69"/>
      <c r="T72" s="69"/>
      <c r="U72" s="69"/>
      <c r="V72" s="69"/>
      <c r="W72" s="69"/>
      <c r="X72" s="69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B73" s="89" t="s">
        <v>51</v>
      </c>
      <c r="C73" s="26"/>
      <c r="D73" s="26"/>
      <c r="E73" s="26"/>
      <c r="F73" s="73"/>
      <c r="G73" s="26"/>
      <c r="H73" s="26"/>
      <c r="I73" s="26"/>
      <c r="J73" s="26"/>
      <c r="K73" s="27">
        <v>1</v>
      </c>
      <c r="L73" s="26"/>
      <c r="M73" s="26"/>
      <c r="N73" s="26"/>
      <c r="O73" s="109"/>
      <c r="P73" s="92">
        <v>0</v>
      </c>
      <c r="Q73" s="92">
        <v>10000000</v>
      </c>
      <c r="R73" s="92"/>
      <c r="S73" s="67"/>
      <c r="T73" s="67"/>
      <c r="U73" s="67"/>
      <c r="V73" s="67"/>
      <c r="W73" s="67"/>
      <c r="X73" s="67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s="49" customFormat="1" x14ac:dyDescent="0.25">
      <c r="A74"/>
      <c r="B74" s="90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109"/>
      <c r="P74" s="93"/>
      <c r="Q74" s="93"/>
      <c r="R74" s="93"/>
      <c r="S74" s="69"/>
      <c r="T74" s="69"/>
      <c r="U74" s="69"/>
      <c r="V74" s="69"/>
      <c r="W74" s="69"/>
      <c r="X74" s="69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B75" s="89" t="s">
        <v>56</v>
      </c>
      <c r="C75" s="26"/>
      <c r="D75" s="26"/>
      <c r="E75" s="26"/>
      <c r="F75" s="27">
        <v>1</v>
      </c>
      <c r="G75" s="26"/>
      <c r="H75" s="26"/>
      <c r="I75" s="26"/>
      <c r="J75" s="26"/>
      <c r="K75" s="73"/>
      <c r="L75" s="26"/>
      <c r="M75" s="26"/>
      <c r="N75" s="26"/>
      <c r="O75" s="105">
        <v>160</v>
      </c>
      <c r="P75" s="92">
        <v>0</v>
      </c>
      <c r="Q75" s="92">
        <v>15000000</v>
      </c>
      <c r="R75" s="92"/>
      <c r="S75" s="67"/>
      <c r="T75" s="67"/>
      <c r="U75" s="67"/>
      <c r="V75" s="67"/>
      <c r="W75" s="67"/>
      <c r="X75" s="67"/>
    </row>
    <row r="76" spans="1:39" x14ac:dyDescent="0.25">
      <c r="B76" s="90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106"/>
      <c r="P76" s="93"/>
      <c r="Q76" s="93"/>
      <c r="R76" s="93"/>
      <c r="S76" s="69"/>
      <c r="T76" s="69"/>
      <c r="U76" s="69"/>
      <c r="V76" s="69"/>
      <c r="W76" s="69"/>
      <c r="X76" s="69"/>
    </row>
    <row r="77" spans="1:39" x14ac:dyDescent="0.25">
      <c r="B77" s="89" t="s">
        <v>63</v>
      </c>
      <c r="C77" s="26"/>
      <c r="D77" s="26"/>
      <c r="E77" s="26"/>
      <c r="F77" s="26"/>
      <c r="G77" s="26"/>
      <c r="H77" s="26"/>
      <c r="I77" s="26"/>
      <c r="J77" s="26"/>
      <c r="K77" s="26"/>
      <c r="L77" s="27">
        <v>1</v>
      </c>
      <c r="M77" s="26"/>
      <c r="N77" s="26"/>
      <c r="O77" s="105" t="s">
        <v>54</v>
      </c>
      <c r="P77" s="92">
        <v>0</v>
      </c>
      <c r="Q77" s="92">
        <v>5000000</v>
      </c>
      <c r="R77" s="92"/>
      <c r="S77" s="67"/>
      <c r="T77" s="67"/>
      <c r="U77" s="67"/>
      <c r="V77" s="67"/>
      <c r="W77" s="67"/>
      <c r="X77" s="67"/>
    </row>
    <row r="78" spans="1:39" x14ac:dyDescent="0.25">
      <c r="B78" s="90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106"/>
      <c r="P78" s="93"/>
      <c r="Q78" s="93"/>
      <c r="R78" s="93"/>
      <c r="S78" s="69"/>
      <c r="T78" s="69"/>
      <c r="U78" s="69"/>
      <c r="V78" s="69"/>
      <c r="W78" s="69"/>
      <c r="X78" s="69"/>
    </row>
    <row r="79" spans="1:39" s="33" customFormat="1" x14ac:dyDescent="0.25">
      <c r="A79"/>
      <c r="B79" s="64" t="s">
        <v>28</v>
      </c>
      <c r="C79" s="28">
        <f>+C69+C71+C73+C75+C77</f>
        <v>0</v>
      </c>
      <c r="D79" s="28">
        <f t="shared" ref="D79:N79" si="8">+D69+D71+D73+D75+D77</f>
        <v>0</v>
      </c>
      <c r="E79" s="28">
        <f t="shared" si="8"/>
        <v>0</v>
      </c>
      <c r="F79" s="28">
        <f t="shared" si="8"/>
        <v>1</v>
      </c>
      <c r="G79" s="28">
        <f t="shared" si="8"/>
        <v>0</v>
      </c>
      <c r="H79" s="28">
        <f t="shared" si="8"/>
        <v>0</v>
      </c>
      <c r="I79" s="28">
        <f t="shared" si="8"/>
        <v>0</v>
      </c>
      <c r="J79" s="28">
        <f t="shared" si="8"/>
        <v>0</v>
      </c>
      <c r="K79" s="28">
        <f t="shared" si="8"/>
        <v>1</v>
      </c>
      <c r="L79" s="28">
        <f t="shared" si="8"/>
        <v>1</v>
      </c>
      <c r="M79" s="28">
        <f t="shared" si="8"/>
        <v>0</v>
      </c>
      <c r="N79" s="28">
        <f t="shared" si="8"/>
        <v>2</v>
      </c>
      <c r="O79" s="28"/>
      <c r="P79" s="29">
        <f>SUM(P69:P78)</f>
        <v>0</v>
      </c>
      <c r="Q79" s="29">
        <f>SUM(Q69:Q78)</f>
        <v>30000000</v>
      </c>
      <c r="R79" s="29"/>
      <c r="S79" s="30"/>
      <c r="T79" s="29"/>
      <c r="U79" s="29"/>
      <c r="V79" s="29"/>
      <c r="W79" s="29"/>
      <c r="X79" s="29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</row>
    <row r="80" spans="1:39" s="33" customFormat="1" x14ac:dyDescent="0.25">
      <c r="A80"/>
      <c r="B80" s="64" t="s">
        <v>29</v>
      </c>
      <c r="C80" s="28">
        <f>+C70+C72+C74+C76+C78</f>
        <v>0</v>
      </c>
      <c r="D80" s="28">
        <f t="shared" ref="D80:N80" si="9">+D70+D72+D74+D76+D78</f>
        <v>0</v>
      </c>
      <c r="E80" s="28">
        <f t="shared" si="9"/>
        <v>0</v>
      </c>
      <c r="F80" s="28">
        <f t="shared" si="9"/>
        <v>0</v>
      </c>
      <c r="G80" s="28">
        <f t="shared" si="9"/>
        <v>0</v>
      </c>
      <c r="H80" s="28">
        <f t="shared" si="9"/>
        <v>0</v>
      </c>
      <c r="I80" s="28">
        <f t="shared" si="9"/>
        <v>0</v>
      </c>
      <c r="J80" s="28">
        <f t="shared" si="9"/>
        <v>0</v>
      </c>
      <c r="K80" s="28">
        <f t="shared" si="9"/>
        <v>0</v>
      </c>
      <c r="L80" s="28">
        <f t="shared" si="9"/>
        <v>0</v>
      </c>
      <c r="M80" s="28">
        <f t="shared" si="9"/>
        <v>0</v>
      </c>
      <c r="N80" s="28">
        <f t="shared" si="9"/>
        <v>0</v>
      </c>
      <c r="O80" s="28"/>
      <c r="P80" s="29"/>
      <c r="Q80" s="28"/>
      <c r="R80" s="28"/>
      <c r="S80" s="30"/>
      <c r="T80" s="28"/>
      <c r="U80" s="28"/>
      <c r="V80" s="28"/>
      <c r="W80" s="28"/>
      <c r="X80" s="28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</row>
    <row r="81" spans="2:39" ht="14.45" customHeight="1" x14ac:dyDescent="0.25">
      <c r="B81" s="74" t="s">
        <v>83</v>
      </c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84"/>
      <c r="P81" s="85"/>
      <c r="Q81" s="85"/>
      <c r="R81" s="86"/>
      <c r="S81" s="86"/>
      <c r="T81" s="86"/>
      <c r="U81" s="87"/>
      <c r="V81" s="87"/>
      <c r="W81" s="86"/>
      <c r="X81" s="88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2:39" ht="14.45" customHeight="1" x14ac:dyDescent="0.25">
      <c r="B82" s="89" t="s">
        <v>33</v>
      </c>
      <c r="C82" s="26"/>
      <c r="D82" s="26"/>
      <c r="E82" s="73"/>
      <c r="F82" s="26"/>
      <c r="G82" s="26"/>
      <c r="H82" s="27">
        <v>1</v>
      </c>
      <c r="I82" s="26"/>
      <c r="J82" s="73"/>
      <c r="K82" s="26"/>
      <c r="L82" s="26"/>
      <c r="M82" s="26"/>
      <c r="N82" s="27">
        <v>1</v>
      </c>
      <c r="O82" s="62">
        <v>400</v>
      </c>
      <c r="P82" s="92">
        <v>50000000</v>
      </c>
      <c r="Q82" s="92">
        <v>0</v>
      </c>
      <c r="R82" s="92"/>
      <c r="S82" s="67"/>
      <c r="T82" s="67"/>
      <c r="U82" s="67"/>
      <c r="V82" s="67"/>
      <c r="W82" s="67"/>
      <c r="X82" s="67"/>
    </row>
    <row r="83" spans="2:39" x14ac:dyDescent="0.25">
      <c r="B83" s="90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63"/>
      <c r="P83" s="93"/>
      <c r="Q83" s="93"/>
      <c r="R83" s="93"/>
      <c r="S83" s="69"/>
      <c r="T83" s="69"/>
      <c r="U83" s="69"/>
      <c r="V83" s="69"/>
      <c r="W83" s="69"/>
      <c r="X83" s="69"/>
    </row>
    <row r="84" spans="2:39" x14ac:dyDescent="0.25">
      <c r="B84" s="89" t="s">
        <v>34</v>
      </c>
      <c r="C84" s="26"/>
      <c r="D84" s="26"/>
      <c r="E84" s="27">
        <v>1</v>
      </c>
      <c r="F84" s="26"/>
      <c r="G84" s="26"/>
      <c r="H84" s="26"/>
      <c r="I84" s="26"/>
      <c r="J84" s="26"/>
      <c r="K84" s="26"/>
      <c r="L84" s="26"/>
      <c r="M84" s="26"/>
      <c r="N84" s="26"/>
      <c r="O84" s="62">
        <v>100</v>
      </c>
      <c r="P84" s="92">
        <v>0</v>
      </c>
      <c r="Q84" s="92">
        <v>6000000</v>
      </c>
      <c r="R84" s="92"/>
      <c r="S84" s="67"/>
      <c r="T84" s="67"/>
      <c r="U84" s="67"/>
      <c r="V84" s="67"/>
      <c r="W84" s="67"/>
      <c r="X84" s="67"/>
    </row>
    <row r="85" spans="2:39" x14ac:dyDescent="0.25">
      <c r="B85" s="90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63"/>
      <c r="P85" s="93"/>
      <c r="Q85" s="93"/>
      <c r="R85" s="93"/>
      <c r="S85" s="69"/>
      <c r="T85" s="69"/>
      <c r="U85" s="69"/>
      <c r="V85" s="69"/>
      <c r="W85" s="69"/>
      <c r="X85" s="69"/>
    </row>
    <row r="86" spans="2:39" x14ac:dyDescent="0.25">
      <c r="B86" s="89" t="s">
        <v>35</v>
      </c>
      <c r="C86" s="26"/>
      <c r="D86" s="26"/>
      <c r="E86" s="27">
        <v>1</v>
      </c>
      <c r="F86" s="26"/>
      <c r="G86" s="26"/>
      <c r="H86" s="26"/>
      <c r="I86" s="26"/>
      <c r="J86" s="26"/>
      <c r="K86" s="26"/>
      <c r="L86" s="26"/>
      <c r="M86" s="26"/>
      <c r="N86" s="26"/>
      <c r="O86" s="62">
        <v>100</v>
      </c>
      <c r="P86" s="92">
        <v>0</v>
      </c>
      <c r="Q86" s="92">
        <v>6000000</v>
      </c>
      <c r="R86" s="92"/>
      <c r="S86" s="67"/>
      <c r="T86" s="67"/>
      <c r="U86" s="67"/>
      <c r="V86" s="67"/>
      <c r="W86" s="67"/>
      <c r="X86" s="67"/>
    </row>
    <row r="87" spans="2:39" x14ac:dyDescent="0.25">
      <c r="B87" s="90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63"/>
      <c r="P87" s="93"/>
      <c r="Q87" s="93"/>
      <c r="R87" s="93"/>
      <c r="S87" s="69"/>
      <c r="T87" s="69"/>
      <c r="U87" s="69"/>
      <c r="V87" s="69"/>
      <c r="W87" s="69"/>
      <c r="X87" s="69"/>
    </row>
    <row r="88" spans="2:39" x14ac:dyDescent="0.25">
      <c r="B88" s="89" t="s">
        <v>36</v>
      </c>
      <c r="C88" s="26"/>
      <c r="D88" s="26"/>
      <c r="E88" s="26"/>
      <c r="F88" s="27">
        <v>1</v>
      </c>
      <c r="G88" s="26"/>
      <c r="H88" s="26"/>
      <c r="I88" s="26"/>
      <c r="J88" s="26"/>
      <c r="K88" s="26"/>
      <c r="L88" s="26"/>
      <c r="M88" s="26"/>
      <c r="N88" s="26"/>
      <c r="O88" s="62">
        <v>15</v>
      </c>
      <c r="P88" s="92">
        <v>0</v>
      </c>
      <c r="Q88" s="92">
        <v>3000000</v>
      </c>
      <c r="R88" s="92"/>
      <c r="S88" s="67"/>
      <c r="T88" s="67"/>
      <c r="U88" s="67"/>
      <c r="V88" s="67"/>
      <c r="W88" s="67"/>
      <c r="X88" s="67"/>
    </row>
    <row r="89" spans="2:39" x14ac:dyDescent="0.25">
      <c r="B89" s="90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63"/>
      <c r="P89" s="93"/>
      <c r="Q89" s="93"/>
      <c r="R89" s="93"/>
      <c r="S89" s="69"/>
      <c r="T89" s="69"/>
      <c r="U89" s="69"/>
      <c r="V89" s="69"/>
      <c r="W89" s="69"/>
      <c r="X89" s="69"/>
    </row>
    <row r="90" spans="2:39" x14ac:dyDescent="0.25">
      <c r="B90" s="89" t="s">
        <v>37</v>
      </c>
      <c r="C90" s="26"/>
      <c r="D90" s="26"/>
      <c r="E90" s="26"/>
      <c r="F90" s="26"/>
      <c r="G90" s="27">
        <v>1</v>
      </c>
      <c r="H90" s="26"/>
      <c r="I90" s="26"/>
      <c r="J90" s="26"/>
      <c r="K90" s="26"/>
      <c r="L90" s="26"/>
      <c r="M90" s="26"/>
      <c r="N90" s="26"/>
      <c r="O90" s="62">
        <v>100</v>
      </c>
      <c r="P90" s="92">
        <v>0</v>
      </c>
      <c r="Q90" s="92">
        <v>6000000</v>
      </c>
      <c r="R90" s="92"/>
      <c r="S90" s="67"/>
      <c r="T90" s="67"/>
      <c r="U90" s="67"/>
      <c r="V90" s="67"/>
      <c r="W90" s="67"/>
      <c r="X90" s="67"/>
    </row>
    <row r="91" spans="2:39" x14ac:dyDescent="0.25">
      <c r="B91" s="90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63"/>
      <c r="P91" s="93"/>
      <c r="Q91" s="93"/>
      <c r="R91" s="93"/>
      <c r="S91" s="69"/>
      <c r="T91" s="69"/>
      <c r="U91" s="69"/>
      <c r="V91" s="69"/>
      <c r="W91" s="69"/>
      <c r="X91" s="69"/>
    </row>
    <row r="92" spans="2:39" x14ac:dyDescent="0.25">
      <c r="B92" s="89" t="s">
        <v>38</v>
      </c>
      <c r="C92" s="26"/>
      <c r="D92" s="26"/>
      <c r="E92" s="26"/>
      <c r="F92" s="26"/>
      <c r="G92" s="26"/>
      <c r="H92" s="27">
        <v>1</v>
      </c>
      <c r="I92" s="26"/>
      <c r="J92" s="26"/>
      <c r="K92" s="26"/>
      <c r="L92" s="26"/>
      <c r="M92" s="26"/>
      <c r="N92" s="26"/>
      <c r="O92" s="62">
        <v>100</v>
      </c>
      <c r="P92" s="92">
        <v>0</v>
      </c>
      <c r="Q92" s="92">
        <v>6000000</v>
      </c>
      <c r="R92" s="92"/>
      <c r="S92" s="67"/>
      <c r="T92" s="67"/>
      <c r="U92" s="67"/>
      <c r="V92" s="67"/>
      <c r="W92" s="67"/>
      <c r="X92" s="67"/>
    </row>
    <row r="93" spans="2:39" x14ac:dyDescent="0.25">
      <c r="B93" s="90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63"/>
      <c r="P93" s="93"/>
      <c r="Q93" s="93"/>
      <c r="R93" s="93"/>
      <c r="S93" s="69"/>
      <c r="T93" s="69"/>
      <c r="U93" s="69"/>
      <c r="V93" s="69"/>
      <c r="W93" s="69"/>
      <c r="X93" s="69"/>
    </row>
    <row r="94" spans="2:39" x14ac:dyDescent="0.25">
      <c r="B94" s="89" t="s">
        <v>41</v>
      </c>
      <c r="C94" s="26"/>
      <c r="D94" s="26"/>
      <c r="E94" s="26"/>
      <c r="F94" s="26"/>
      <c r="G94" s="26"/>
      <c r="H94" s="26"/>
      <c r="I94" s="27">
        <v>1</v>
      </c>
      <c r="J94" s="26"/>
      <c r="K94" s="26"/>
      <c r="L94" s="26"/>
      <c r="M94" s="26"/>
      <c r="N94" s="26"/>
      <c r="O94" s="62">
        <v>20</v>
      </c>
      <c r="P94" s="92">
        <v>0</v>
      </c>
      <c r="Q94" s="92">
        <v>3000000</v>
      </c>
      <c r="R94" s="92"/>
      <c r="S94" s="67"/>
      <c r="T94" s="67"/>
      <c r="U94" s="67"/>
      <c r="V94" s="67"/>
      <c r="W94" s="67"/>
      <c r="X94" s="67"/>
    </row>
    <row r="95" spans="2:39" x14ac:dyDescent="0.25">
      <c r="B95" s="90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63"/>
      <c r="P95" s="93"/>
      <c r="Q95" s="93"/>
      <c r="R95" s="93"/>
      <c r="S95" s="69"/>
      <c r="T95" s="69"/>
      <c r="U95" s="69"/>
      <c r="V95" s="69"/>
      <c r="W95" s="69"/>
      <c r="X95" s="69"/>
    </row>
    <row r="96" spans="2:39" x14ac:dyDescent="0.25">
      <c r="B96" s="89" t="s">
        <v>39</v>
      </c>
      <c r="C96" s="26"/>
      <c r="D96" s="26"/>
      <c r="E96" s="26"/>
      <c r="F96" s="26"/>
      <c r="G96" s="26"/>
      <c r="H96" s="26"/>
      <c r="I96" s="26"/>
      <c r="J96" s="26"/>
      <c r="K96" s="26"/>
      <c r="L96" s="27">
        <v>1</v>
      </c>
      <c r="M96" s="26"/>
      <c r="N96" s="26"/>
      <c r="O96" s="62">
        <v>50</v>
      </c>
      <c r="P96" s="92">
        <v>3000000</v>
      </c>
      <c r="Q96" s="92">
        <v>0</v>
      </c>
      <c r="R96" s="92"/>
      <c r="S96" s="67"/>
      <c r="T96" s="67"/>
      <c r="U96" s="67"/>
      <c r="V96" s="67"/>
      <c r="W96" s="67"/>
      <c r="X96" s="67"/>
    </row>
    <row r="97" spans="1:39" x14ac:dyDescent="0.25">
      <c r="B97" s="90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63"/>
      <c r="P97" s="93"/>
      <c r="Q97" s="93"/>
      <c r="R97" s="93"/>
      <c r="S97" s="69"/>
      <c r="T97" s="69"/>
      <c r="U97" s="69"/>
      <c r="V97" s="69"/>
      <c r="W97" s="69"/>
      <c r="X97" s="69"/>
    </row>
    <row r="98" spans="1:39" x14ac:dyDescent="0.25">
      <c r="B98" s="89" t="s">
        <v>40</v>
      </c>
      <c r="C98" s="26"/>
      <c r="D98" s="26"/>
      <c r="E98" s="26"/>
      <c r="F98" s="26"/>
      <c r="G98" s="26"/>
      <c r="H98" s="26"/>
      <c r="I98" s="26"/>
      <c r="J98" s="26"/>
      <c r="K98" s="26"/>
      <c r="L98" s="27">
        <v>1</v>
      </c>
      <c r="M98" s="26"/>
      <c r="N98" s="26"/>
      <c r="O98" s="62">
        <v>100</v>
      </c>
      <c r="P98" s="92">
        <v>3000000</v>
      </c>
      <c r="Q98" s="92">
        <v>0</v>
      </c>
      <c r="R98" s="92"/>
      <c r="S98" s="67"/>
      <c r="T98" s="67"/>
      <c r="U98" s="67"/>
      <c r="V98" s="67"/>
      <c r="W98" s="67"/>
      <c r="X98" s="67"/>
    </row>
    <row r="99" spans="1:39" x14ac:dyDescent="0.25">
      <c r="B99" s="90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63"/>
      <c r="P99" s="93"/>
      <c r="Q99" s="93"/>
      <c r="R99" s="93"/>
      <c r="S99" s="69"/>
      <c r="T99" s="69"/>
      <c r="U99" s="69"/>
      <c r="V99" s="69"/>
      <c r="W99" s="69"/>
      <c r="X99" s="69"/>
    </row>
    <row r="100" spans="1:39" ht="14.45" customHeight="1" x14ac:dyDescent="0.25">
      <c r="B100" s="89" t="s">
        <v>64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7">
        <v>1</v>
      </c>
      <c r="N100" s="26"/>
      <c r="O100" s="62">
        <v>100</v>
      </c>
      <c r="P100" s="92">
        <v>0</v>
      </c>
      <c r="Q100" s="92">
        <v>0</v>
      </c>
      <c r="R100" s="92"/>
      <c r="S100" s="67"/>
      <c r="T100" s="67"/>
      <c r="U100" s="67"/>
      <c r="V100" s="67"/>
      <c r="W100" s="67"/>
      <c r="X100" s="67"/>
    </row>
    <row r="101" spans="1:39" x14ac:dyDescent="0.25">
      <c r="B101" s="90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63"/>
      <c r="P101" s="107"/>
      <c r="Q101" s="93"/>
      <c r="R101" s="93"/>
      <c r="S101" s="69"/>
      <c r="T101" s="69"/>
      <c r="U101" s="69"/>
      <c r="V101" s="69"/>
      <c r="W101" s="69"/>
      <c r="X101" s="69"/>
    </row>
    <row r="102" spans="1:39" x14ac:dyDescent="0.25">
      <c r="B102" s="89" t="s">
        <v>58</v>
      </c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7">
        <v>1</v>
      </c>
      <c r="N102" s="26"/>
      <c r="O102" s="105">
        <v>100</v>
      </c>
      <c r="P102" s="92">
        <v>4000000</v>
      </c>
      <c r="Q102" s="92">
        <v>0</v>
      </c>
      <c r="R102" s="92"/>
      <c r="S102" s="67"/>
      <c r="T102" s="67"/>
      <c r="U102" s="67"/>
      <c r="V102" s="67"/>
      <c r="W102" s="67"/>
      <c r="X102" s="67"/>
    </row>
    <row r="103" spans="1:39" x14ac:dyDescent="0.25">
      <c r="B103" s="90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106"/>
      <c r="P103" s="93"/>
      <c r="Q103" s="93"/>
      <c r="R103" s="93"/>
      <c r="S103" s="69"/>
      <c r="T103" s="69"/>
      <c r="U103" s="69"/>
      <c r="V103" s="69"/>
      <c r="W103" s="69"/>
      <c r="X103" s="69"/>
    </row>
    <row r="104" spans="1:39" x14ac:dyDescent="0.25">
      <c r="B104" s="89" t="s">
        <v>42</v>
      </c>
      <c r="C104" s="26"/>
      <c r="D104" s="26"/>
      <c r="E104" s="26"/>
      <c r="F104" s="26"/>
      <c r="G104" s="26"/>
      <c r="H104" s="27">
        <v>1</v>
      </c>
      <c r="I104" s="26"/>
      <c r="J104" s="26"/>
      <c r="K104" s="26"/>
      <c r="L104" s="26"/>
      <c r="M104" s="26"/>
      <c r="N104" s="26"/>
      <c r="O104" s="62">
        <v>400</v>
      </c>
      <c r="P104" s="92">
        <v>0</v>
      </c>
      <c r="Q104" s="92">
        <v>0</v>
      </c>
      <c r="R104" s="92"/>
      <c r="S104" s="67"/>
      <c r="T104" s="67"/>
      <c r="U104" s="67"/>
      <c r="V104" s="67"/>
      <c r="W104" s="67"/>
      <c r="X104" s="67"/>
    </row>
    <row r="105" spans="1:39" x14ac:dyDescent="0.25">
      <c r="B105" s="90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63"/>
      <c r="P105" s="93"/>
      <c r="Q105" s="93"/>
      <c r="R105" s="93"/>
      <c r="S105" s="69"/>
      <c r="T105" s="69"/>
      <c r="U105" s="69"/>
      <c r="V105" s="69"/>
      <c r="W105" s="69"/>
      <c r="X105" s="69"/>
    </row>
    <row r="106" spans="1:39" x14ac:dyDescent="0.25">
      <c r="B106" s="89" t="s">
        <v>84</v>
      </c>
      <c r="C106" s="26"/>
      <c r="D106" s="73"/>
      <c r="E106" s="26"/>
      <c r="F106" s="26"/>
      <c r="G106" s="73"/>
      <c r="H106" s="26"/>
      <c r="I106" s="26"/>
      <c r="J106" s="73"/>
      <c r="K106" s="26"/>
      <c r="L106" s="26"/>
      <c r="M106" s="73"/>
      <c r="N106" s="27">
        <v>1</v>
      </c>
      <c r="O106" s="105">
        <v>400</v>
      </c>
      <c r="P106" s="92">
        <v>5000000</v>
      </c>
      <c r="Q106" s="92">
        <v>0</v>
      </c>
      <c r="R106" s="92"/>
      <c r="S106" s="67"/>
      <c r="T106" s="67"/>
      <c r="U106" s="67"/>
      <c r="V106" s="67"/>
      <c r="W106" s="67"/>
      <c r="X106" s="67"/>
    </row>
    <row r="107" spans="1:39" ht="14.45" customHeight="1" x14ac:dyDescent="0.25">
      <c r="B107" s="90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106"/>
      <c r="P107" s="93"/>
      <c r="Q107" s="93"/>
      <c r="R107" s="93"/>
      <c r="S107" s="69"/>
      <c r="T107" s="69"/>
      <c r="U107" s="69"/>
      <c r="V107" s="69"/>
      <c r="W107" s="69"/>
      <c r="X107" s="69"/>
    </row>
    <row r="108" spans="1:39" ht="24.95" customHeight="1" x14ac:dyDescent="0.25">
      <c r="B108" s="89" t="s">
        <v>85</v>
      </c>
      <c r="C108" s="26"/>
      <c r="D108" s="26"/>
      <c r="E108" s="26"/>
      <c r="F108" s="27">
        <v>1</v>
      </c>
      <c r="G108" s="26"/>
      <c r="H108" s="26"/>
      <c r="I108" s="26"/>
      <c r="J108" s="27">
        <v>1</v>
      </c>
      <c r="K108" s="73"/>
      <c r="L108" s="26"/>
      <c r="M108" s="26"/>
      <c r="N108" s="26"/>
      <c r="O108" s="105">
        <v>30</v>
      </c>
      <c r="P108" s="92">
        <v>3000000</v>
      </c>
      <c r="Q108" s="92">
        <v>0</v>
      </c>
      <c r="R108" s="92"/>
      <c r="S108" s="67"/>
      <c r="T108" s="67"/>
      <c r="U108" s="67"/>
      <c r="V108" s="67"/>
      <c r="W108" s="67"/>
      <c r="X108" s="67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ht="24.95" customHeight="1" x14ac:dyDescent="0.25">
      <c r="B109" s="90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106"/>
      <c r="P109" s="93"/>
      <c r="Q109" s="93"/>
      <c r="R109" s="93"/>
      <c r="S109" s="69"/>
      <c r="T109" s="69"/>
      <c r="U109" s="69"/>
      <c r="V109" s="69"/>
      <c r="W109" s="69"/>
      <c r="X109" s="69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5">
      <c r="B110" s="89" t="s">
        <v>43</v>
      </c>
      <c r="C110" s="26"/>
      <c r="D110" s="26"/>
      <c r="E110" s="26"/>
      <c r="F110" s="26"/>
      <c r="G110" s="26"/>
      <c r="H110" s="27">
        <v>1</v>
      </c>
      <c r="I110" s="26"/>
      <c r="J110" s="26"/>
      <c r="K110" s="26"/>
      <c r="L110" s="26"/>
      <c r="M110" s="26"/>
      <c r="N110" s="26"/>
      <c r="O110" s="105">
        <v>100</v>
      </c>
      <c r="P110" s="92">
        <v>0</v>
      </c>
      <c r="Q110" s="92">
        <v>1000000</v>
      </c>
      <c r="R110" s="92"/>
      <c r="S110" s="67"/>
      <c r="T110" s="67"/>
      <c r="U110" s="67"/>
      <c r="V110" s="67"/>
      <c r="W110" s="67"/>
      <c r="X110" s="67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s="49" customFormat="1" x14ac:dyDescent="0.25">
      <c r="A111"/>
      <c r="B111" s="90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106"/>
      <c r="P111" s="93"/>
      <c r="Q111" s="93"/>
      <c r="R111" s="93"/>
      <c r="S111" s="69"/>
      <c r="T111" s="69"/>
      <c r="U111" s="69"/>
      <c r="V111" s="69"/>
      <c r="W111" s="69"/>
      <c r="X111" s="69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s="49" customFormat="1" x14ac:dyDescent="0.25">
      <c r="A112"/>
      <c r="B112" s="89" t="s">
        <v>53</v>
      </c>
      <c r="C112" s="26"/>
      <c r="D112" s="26"/>
      <c r="E112" s="26"/>
      <c r="F112" s="26"/>
      <c r="G112" s="26"/>
      <c r="H112" s="26"/>
      <c r="I112" s="26"/>
      <c r="J112" s="26"/>
      <c r="K112" s="26"/>
      <c r="L112" s="27">
        <v>1</v>
      </c>
      <c r="M112" s="26"/>
      <c r="N112" s="26"/>
      <c r="O112" s="71"/>
      <c r="P112" s="92">
        <v>3000000</v>
      </c>
      <c r="Q112" s="92">
        <v>0</v>
      </c>
      <c r="R112" s="92"/>
      <c r="S112" s="67"/>
      <c r="T112" s="67"/>
      <c r="U112" s="67"/>
      <c r="V112" s="67"/>
      <c r="W112" s="67"/>
      <c r="X112" s="67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s="49" customFormat="1" x14ac:dyDescent="0.25">
      <c r="A113"/>
      <c r="B113" s="90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71"/>
      <c r="P113" s="93"/>
      <c r="Q113" s="93"/>
      <c r="R113" s="93"/>
      <c r="S113" s="69"/>
      <c r="T113" s="69"/>
      <c r="U113" s="69"/>
      <c r="V113" s="69"/>
      <c r="W113" s="69"/>
      <c r="X113" s="69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12.95" customHeight="1" x14ac:dyDescent="0.25">
      <c r="B114" s="89" t="s">
        <v>88</v>
      </c>
      <c r="C114" s="26"/>
      <c r="D114" s="26"/>
      <c r="E114" s="27">
        <v>1</v>
      </c>
      <c r="F114" s="26"/>
      <c r="G114" s="26"/>
      <c r="H114" s="26"/>
      <c r="I114" s="27">
        <v>1</v>
      </c>
      <c r="J114" s="26"/>
      <c r="K114" s="26"/>
      <c r="L114" s="26"/>
      <c r="M114" s="27">
        <v>1</v>
      </c>
      <c r="N114" s="26"/>
      <c r="O114" s="105">
        <v>20</v>
      </c>
      <c r="P114" s="92">
        <v>3000000</v>
      </c>
      <c r="Q114" s="92">
        <v>0</v>
      </c>
      <c r="R114" s="92"/>
      <c r="S114" s="67"/>
      <c r="T114" s="67"/>
      <c r="U114" s="67"/>
      <c r="V114" s="67"/>
      <c r="W114" s="67"/>
      <c r="X114" s="67"/>
    </row>
    <row r="115" spans="1:39" ht="12.95" customHeight="1" x14ac:dyDescent="0.25">
      <c r="B115" s="90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106"/>
      <c r="P115" s="93"/>
      <c r="Q115" s="93"/>
      <c r="R115" s="93"/>
      <c r="S115" s="69"/>
      <c r="T115" s="69"/>
      <c r="U115" s="69"/>
      <c r="V115" s="69"/>
      <c r="W115" s="69"/>
      <c r="X115" s="69"/>
    </row>
    <row r="116" spans="1:39" x14ac:dyDescent="0.25">
      <c r="B116" s="89" t="s">
        <v>87</v>
      </c>
      <c r="C116" s="26"/>
      <c r="D116" s="26"/>
      <c r="E116" s="73"/>
      <c r="F116" s="27">
        <v>1</v>
      </c>
      <c r="G116" s="26"/>
      <c r="H116" s="73"/>
      <c r="I116" s="26"/>
      <c r="J116" s="27">
        <v>1</v>
      </c>
      <c r="K116" s="73"/>
      <c r="L116" s="26"/>
      <c r="M116" s="26"/>
      <c r="N116" s="73"/>
      <c r="O116" s="105">
        <v>300</v>
      </c>
      <c r="P116" s="92">
        <v>3000000</v>
      </c>
      <c r="Q116" s="92">
        <v>0</v>
      </c>
      <c r="R116" s="92"/>
      <c r="S116" s="67"/>
      <c r="T116" s="67"/>
      <c r="U116" s="67"/>
      <c r="V116" s="67"/>
      <c r="W116" s="67"/>
      <c r="X116" s="67"/>
    </row>
    <row r="117" spans="1:39" x14ac:dyDescent="0.25">
      <c r="B117" s="90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106"/>
      <c r="P117" s="93"/>
      <c r="Q117" s="93"/>
      <c r="R117" s="93"/>
      <c r="S117" s="69"/>
      <c r="T117" s="69"/>
      <c r="U117" s="69"/>
      <c r="V117" s="69"/>
      <c r="W117" s="69"/>
      <c r="X117" s="69"/>
    </row>
    <row r="118" spans="1:39" s="33" customFormat="1" x14ac:dyDescent="0.25">
      <c r="A118"/>
      <c r="B118" s="64" t="s">
        <v>28</v>
      </c>
      <c r="C118" s="28">
        <f>+C82+C84+C86+C88+C90+C92+C94+C96+C98+C100+C102+C104+C106+C108+C110+C112+C114+C116</f>
        <v>0</v>
      </c>
      <c r="D118" s="28">
        <f t="shared" ref="D118:N118" si="10">+D82+D84+D86+D88+D90+D92+D94+D96+D98+D100+D102+D104+D106+D108+D110+D112+D114+D116</f>
        <v>0</v>
      </c>
      <c r="E118" s="28">
        <f t="shared" si="10"/>
        <v>3</v>
      </c>
      <c r="F118" s="28">
        <f t="shared" si="10"/>
        <v>3</v>
      </c>
      <c r="G118" s="28">
        <f t="shared" si="10"/>
        <v>1</v>
      </c>
      <c r="H118" s="28">
        <f t="shared" si="10"/>
        <v>4</v>
      </c>
      <c r="I118" s="28">
        <f t="shared" si="10"/>
        <v>2</v>
      </c>
      <c r="J118" s="28">
        <f t="shared" si="10"/>
        <v>2</v>
      </c>
      <c r="K118" s="28">
        <f t="shared" si="10"/>
        <v>0</v>
      </c>
      <c r="L118" s="28">
        <f t="shared" si="10"/>
        <v>3</v>
      </c>
      <c r="M118" s="28">
        <f t="shared" si="10"/>
        <v>3</v>
      </c>
      <c r="N118" s="28">
        <f t="shared" si="10"/>
        <v>2</v>
      </c>
      <c r="O118" s="28"/>
      <c r="P118" s="29">
        <f>SUM(P82:P117)</f>
        <v>77000000</v>
      </c>
      <c r="Q118" s="29">
        <f>SUM(Q82:Q117)</f>
        <v>31000000</v>
      </c>
      <c r="R118" s="29"/>
      <c r="S118" s="30"/>
      <c r="T118" s="29"/>
      <c r="U118" s="29"/>
      <c r="V118" s="29"/>
      <c r="W118" s="29"/>
      <c r="X118" s="29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</row>
    <row r="119" spans="1:39" s="33" customFormat="1" ht="15.95" customHeight="1" x14ac:dyDescent="0.25">
      <c r="A119"/>
      <c r="B119" s="64" t="s">
        <v>29</v>
      </c>
      <c r="C119" s="28">
        <f>+C83+C85+C87+C89+C91+C93+C95+C97+C99+C101+C103+C105+C107+C109+C111+C113+C115+C117</f>
        <v>0</v>
      </c>
      <c r="D119" s="28">
        <f t="shared" ref="D119:N119" si="11">+D83+D85+D87+D89+D91+D93+D95+D97+D99+D101+D103+D105+D107+D109+D111+D113+D115+D117</f>
        <v>0</v>
      </c>
      <c r="E119" s="28">
        <f t="shared" si="11"/>
        <v>0</v>
      </c>
      <c r="F119" s="28">
        <f t="shared" si="11"/>
        <v>0</v>
      </c>
      <c r="G119" s="28">
        <f t="shared" si="11"/>
        <v>0</v>
      </c>
      <c r="H119" s="28">
        <f t="shared" si="11"/>
        <v>0</v>
      </c>
      <c r="I119" s="28">
        <f t="shared" si="11"/>
        <v>0</v>
      </c>
      <c r="J119" s="28">
        <f t="shared" si="11"/>
        <v>0</v>
      </c>
      <c r="K119" s="28">
        <f t="shared" si="11"/>
        <v>0</v>
      </c>
      <c r="L119" s="28">
        <f t="shared" si="11"/>
        <v>0</v>
      </c>
      <c r="M119" s="28">
        <f t="shared" si="11"/>
        <v>0</v>
      </c>
      <c r="N119" s="28">
        <f t="shared" si="11"/>
        <v>0</v>
      </c>
      <c r="O119" s="28"/>
      <c r="P119" s="29"/>
      <c r="Q119" s="28"/>
      <c r="R119" s="28"/>
      <c r="S119" s="30"/>
      <c r="T119" s="28"/>
      <c r="U119" s="28"/>
      <c r="V119" s="28"/>
      <c r="W119" s="28"/>
      <c r="X119" s="28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</row>
    <row r="120" spans="1:39" ht="14.45" customHeight="1" x14ac:dyDescent="0.25">
      <c r="B120" s="74" t="s">
        <v>92</v>
      </c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53"/>
      <c r="P120" s="108"/>
      <c r="Q120" s="108"/>
      <c r="R120" s="108"/>
      <c r="S120" s="108"/>
      <c r="T120" s="108"/>
      <c r="U120" s="108"/>
      <c r="V120" s="108"/>
      <c r="W120" s="108"/>
      <c r="X120" s="108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5">
      <c r="B121" s="89" t="s">
        <v>91</v>
      </c>
      <c r="C121" s="26"/>
      <c r="D121" s="26"/>
      <c r="E121" s="26"/>
      <c r="F121" s="26"/>
      <c r="G121" s="26"/>
      <c r="H121" s="26"/>
      <c r="I121" s="26"/>
      <c r="J121" s="26"/>
      <c r="K121" s="27">
        <v>1</v>
      </c>
      <c r="L121" s="26"/>
      <c r="M121" s="26"/>
      <c r="N121" s="26"/>
      <c r="O121" s="62"/>
      <c r="P121" s="91">
        <v>5000000</v>
      </c>
      <c r="Q121" s="91">
        <v>0</v>
      </c>
      <c r="R121" s="91"/>
      <c r="S121" s="91"/>
      <c r="T121" s="91"/>
      <c r="U121" s="91"/>
      <c r="V121" s="91"/>
      <c r="W121" s="91"/>
      <c r="X121" s="91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5">
      <c r="B122" s="90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62"/>
      <c r="P122" s="91"/>
      <c r="Q122" s="91"/>
      <c r="R122" s="91"/>
      <c r="S122" s="91"/>
      <c r="T122" s="91"/>
      <c r="U122" s="91"/>
      <c r="V122" s="91"/>
      <c r="W122" s="91"/>
      <c r="X122" s="91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5">
      <c r="B123" s="89" t="s">
        <v>90</v>
      </c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7">
        <v>1</v>
      </c>
      <c r="O123" s="105">
        <v>160</v>
      </c>
      <c r="P123" s="91">
        <v>0</v>
      </c>
      <c r="Q123" s="91">
        <v>0</v>
      </c>
      <c r="R123" s="91"/>
      <c r="S123" s="91"/>
      <c r="T123" s="91"/>
      <c r="U123" s="91"/>
      <c r="V123" s="91"/>
      <c r="W123" s="91"/>
      <c r="X123" s="91"/>
    </row>
    <row r="124" spans="1:39" x14ac:dyDescent="0.25">
      <c r="B124" s="90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106"/>
      <c r="P124" s="91"/>
      <c r="Q124" s="91"/>
      <c r="R124" s="91"/>
      <c r="S124" s="91"/>
      <c r="T124" s="91"/>
      <c r="U124" s="91"/>
      <c r="V124" s="91"/>
      <c r="W124" s="91"/>
      <c r="X124" s="91"/>
    </row>
    <row r="125" spans="1:39" s="33" customFormat="1" x14ac:dyDescent="0.25">
      <c r="A125"/>
      <c r="B125" s="76" t="s">
        <v>28</v>
      </c>
      <c r="C125" s="28">
        <f>+C121+C123</f>
        <v>0</v>
      </c>
      <c r="D125" s="28">
        <f t="shared" ref="D125:N125" si="12">+D121+D123</f>
        <v>0</v>
      </c>
      <c r="E125" s="28">
        <f t="shared" si="12"/>
        <v>0</v>
      </c>
      <c r="F125" s="28">
        <f t="shared" si="12"/>
        <v>0</v>
      </c>
      <c r="G125" s="28">
        <f t="shared" si="12"/>
        <v>0</v>
      </c>
      <c r="H125" s="28">
        <f t="shared" si="12"/>
        <v>0</v>
      </c>
      <c r="I125" s="28">
        <f t="shared" si="12"/>
        <v>0</v>
      </c>
      <c r="J125" s="28">
        <f t="shared" si="12"/>
        <v>0</v>
      </c>
      <c r="K125" s="28">
        <f t="shared" si="12"/>
        <v>1</v>
      </c>
      <c r="L125" s="28">
        <f t="shared" si="12"/>
        <v>0</v>
      </c>
      <c r="M125" s="28">
        <f t="shared" si="12"/>
        <v>0</v>
      </c>
      <c r="N125" s="28">
        <f t="shared" si="12"/>
        <v>1</v>
      </c>
      <c r="O125" s="28"/>
      <c r="P125" s="29">
        <f>SUM(P121:P124)</f>
        <v>5000000</v>
      </c>
      <c r="Q125" s="29">
        <f>SUM(Q121:Q124)</f>
        <v>0</v>
      </c>
      <c r="R125" s="29"/>
      <c r="S125" s="30"/>
      <c r="T125" s="29"/>
      <c r="U125" s="31"/>
      <c r="V125" s="31"/>
      <c r="W125" s="31"/>
      <c r="X125" s="31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</row>
    <row r="126" spans="1:39" s="33" customFormat="1" x14ac:dyDescent="0.25">
      <c r="A126"/>
      <c r="B126" s="76" t="s">
        <v>29</v>
      </c>
      <c r="C126" s="28">
        <f>+C122+C124</f>
        <v>0</v>
      </c>
      <c r="D126" s="28">
        <f t="shared" ref="D126:N126" si="13">+D122+D124</f>
        <v>0</v>
      </c>
      <c r="E126" s="28">
        <f t="shared" si="13"/>
        <v>0</v>
      </c>
      <c r="F126" s="28">
        <f t="shared" si="13"/>
        <v>0</v>
      </c>
      <c r="G126" s="28">
        <f t="shared" si="13"/>
        <v>0</v>
      </c>
      <c r="H126" s="28">
        <f t="shared" si="13"/>
        <v>0</v>
      </c>
      <c r="I126" s="28">
        <f t="shared" si="13"/>
        <v>0</v>
      </c>
      <c r="J126" s="28">
        <f t="shared" si="13"/>
        <v>0</v>
      </c>
      <c r="K126" s="28">
        <f t="shared" si="13"/>
        <v>0</v>
      </c>
      <c r="L126" s="28">
        <f t="shared" si="13"/>
        <v>0</v>
      </c>
      <c r="M126" s="28">
        <f t="shared" si="13"/>
        <v>0</v>
      </c>
      <c r="N126" s="28">
        <f t="shared" si="13"/>
        <v>0</v>
      </c>
      <c r="O126" s="28"/>
      <c r="P126" s="34"/>
      <c r="Q126" s="35"/>
      <c r="R126" s="35"/>
      <c r="S126" s="36"/>
      <c r="T126" s="37"/>
      <c r="U126" s="31"/>
      <c r="V126" s="31"/>
      <c r="W126" s="31"/>
      <c r="X126" s="31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</row>
    <row r="127" spans="1:39" ht="14.45" customHeight="1" x14ac:dyDescent="0.25">
      <c r="B127" s="74" t="s">
        <v>93</v>
      </c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53"/>
      <c r="P127" s="108"/>
      <c r="Q127" s="108"/>
      <c r="R127" s="108"/>
      <c r="S127" s="108"/>
      <c r="T127" s="108"/>
      <c r="U127" s="108"/>
      <c r="V127" s="108"/>
      <c r="W127" s="108"/>
      <c r="X127" s="108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5">
      <c r="B128" s="89" t="s">
        <v>94</v>
      </c>
      <c r="C128" s="26"/>
      <c r="D128" s="26"/>
      <c r="E128" s="26"/>
      <c r="F128" s="26"/>
      <c r="G128" s="26"/>
      <c r="H128" s="26"/>
      <c r="I128" s="26"/>
      <c r="J128" s="26"/>
      <c r="K128" s="73"/>
      <c r="L128" s="26"/>
      <c r="M128" s="26"/>
      <c r="N128" s="27">
        <v>1</v>
      </c>
      <c r="O128" s="105">
        <v>11</v>
      </c>
      <c r="P128" s="91">
        <v>1000000</v>
      </c>
      <c r="Q128" s="92">
        <v>0</v>
      </c>
      <c r="R128" s="91"/>
      <c r="S128" s="91"/>
      <c r="T128" s="91"/>
      <c r="U128" s="91"/>
      <c r="V128" s="91"/>
      <c r="W128" s="91"/>
      <c r="X128" s="91"/>
    </row>
    <row r="129" spans="2:24" x14ac:dyDescent="0.25">
      <c r="B129" s="90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106"/>
      <c r="P129" s="91"/>
      <c r="Q129" s="107"/>
      <c r="R129" s="91"/>
      <c r="S129" s="91"/>
      <c r="T129" s="91"/>
      <c r="U129" s="91"/>
      <c r="V129" s="91"/>
      <c r="W129" s="91"/>
      <c r="X129" s="91"/>
    </row>
    <row r="130" spans="2:24" x14ac:dyDescent="0.25">
      <c r="B130" s="89" t="s">
        <v>95</v>
      </c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7">
        <v>1</v>
      </c>
      <c r="O130" s="105">
        <v>5</v>
      </c>
      <c r="P130" s="91">
        <v>1000000</v>
      </c>
      <c r="Q130" s="92">
        <v>0</v>
      </c>
      <c r="R130" s="91"/>
      <c r="S130" s="91"/>
      <c r="T130" s="91"/>
      <c r="U130" s="91"/>
      <c r="V130" s="91"/>
      <c r="W130" s="91"/>
      <c r="X130" s="91"/>
    </row>
    <row r="131" spans="2:24" x14ac:dyDescent="0.25">
      <c r="B131" s="90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106"/>
      <c r="P131" s="91"/>
      <c r="Q131" s="107"/>
      <c r="R131" s="91"/>
      <c r="S131" s="91"/>
      <c r="T131" s="91"/>
      <c r="U131" s="91"/>
      <c r="V131" s="91"/>
      <c r="W131" s="91"/>
      <c r="X131" s="91"/>
    </row>
    <row r="132" spans="2:24" ht="14.45" customHeight="1" x14ac:dyDescent="0.25">
      <c r="B132" s="103" t="s">
        <v>96</v>
      </c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7">
        <v>1</v>
      </c>
      <c r="O132" s="105">
        <v>30</v>
      </c>
      <c r="P132" s="91">
        <v>1000000</v>
      </c>
      <c r="Q132" s="92">
        <v>0</v>
      </c>
      <c r="R132" s="91"/>
      <c r="S132" s="91"/>
      <c r="T132" s="91"/>
      <c r="U132" s="91"/>
      <c r="V132" s="91"/>
      <c r="W132" s="91"/>
      <c r="X132" s="91"/>
    </row>
    <row r="133" spans="2:24" x14ac:dyDescent="0.25">
      <c r="B133" s="104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106"/>
      <c r="P133" s="91"/>
      <c r="Q133" s="107"/>
      <c r="R133" s="91"/>
      <c r="S133" s="91"/>
      <c r="T133" s="91"/>
      <c r="U133" s="91"/>
      <c r="V133" s="91"/>
      <c r="W133" s="91"/>
      <c r="X133" s="91"/>
    </row>
    <row r="134" spans="2:24" x14ac:dyDescent="0.25">
      <c r="B134" s="103" t="s">
        <v>97</v>
      </c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73"/>
      <c r="N134" s="27">
        <v>1</v>
      </c>
      <c r="O134" s="105">
        <v>10</v>
      </c>
      <c r="P134" s="91">
        <v>20000000</v>
      </c>
      <c r="Q134" s="92">
        <v>0</v>
      </c>
      <c r="R134" s="91"/>
      <c r="S134" s="91"/>
      <c r="T134" s="91"/>
      <c r="U134" s="91"/>
      <c r="V134" s="91"/>
      <c r="W134" s="91"/>
      <c r="X134" s="91"/>
    </row>
    <row r="135" spans="2:24" x14ac:dyDescent="0.25">
      <c r="B135" s="104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106"/>
      <c r="P135" s="91"/>
      <c r="Q135" s="107"/>
      <c r="R135" s="91"/>
      <c r="S135" s="91"/>
      <c r="T135" s="91"/>
      <c r="U135" s="91"/>
      <c r="V135" s="91"/>
      <c r="W135" s="91"/>
      <c r="X135" s="91"/>
    </row>
    <row r="136" spans="2:24" x14ac:dyDescent="0.25">
      <c r="B136" s="89" t="s">
        <v>98</v>
      </c>
      <c r="C136" s="26"/>
      <c r="D136" s="26"/>
      <c r="E136" s="26"/>
      <c r="F136" s="26"/>
      <c r="G136" s="26"/>
      <c r="H136" s="26"/>
      <c r="I136" s="26"/>
      <c r="J136" s="26"/>
      <c r="K136" s="73"/>
      <c r="L136" s="26"/>
      <c r="M136" s="26"/>
      <c r="N136" s="27">
        <v>1</v>
      </c>
      <c r="O136" s="105">
        <v>11</v>
      </c>
      <c r="P136" s="91">
        <v>1000000</v>
      </c>
      <c r="Q136" s="92">
        <v>0</v>
      </c>
      <c r="R136" s="91"/>
      <c r="S136" s="91"/>
      <c r="T136" s="91"/>
      <c r="U136" s="91"/>
      <c r="V136" s="91"/>
      <c r="W136" s="91"/>
      <c r="X136" s="91"/>
    </row>
    <row r="137" spans="2:24" x14ac:dyDescent="0.25">
      <c r="B137" s="90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106"/>
      <c r="P137" s="91"/>
      <c r="Q137" s="107"/>
      <c r="R137" s="91"/>
      <c r="S137" s="91"/>
      <c r="T137" s="91"/>
      <c r="U137" s="91"/>
      <c r="V137" s="91"/>
      <c r="W137" s="91"/>
      <c r="X137" s="91"/>
    </row>
    <row r="138" spans="2:24" x14ac:dyDescent="0.25">
      <c r="B138" s="89" t="s">
        <v>99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7">
        <v>1</v>
      </c>
      <c r="O138" s="105">
        <v>5</v>
      </c>
      <c r="P138" s="91">
        <v>0</v>
      </c>
      <c r="Q138" s="92">
        <v>0</v>
      </c>
      <c r="R138" s="91"/>
      <c r="S138" s="91"/>
      <c r="T138" s="91"/>
      <c r="U138" s="91"/>
      <c r="V138" s="91"/>
      <c r="W138" s="91"/>
      <c r="X138" s="91"/>
    </row>
    <row r="139" spans="2:24" x14ac:dyDescent="0.25">
      <c r="B139" s="90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106"/>
      <c r="P139" s="91"/>
      <c r="Q139" s="107"/>
      <c r="R139" s="91"/>
      <c r="S139" s="91"/>
      <c r="T139" s="91"/>
      <c r="U139" s="91"/>
      <c r="V139" s="91"/>
      <c r="W139" s="91"/>
      <c r="X139" s="91"/>
    </row>
    <row r="140" spans="2:24" x14ac:dyDescent="0.25">
      <c r="B140" s="89" t="s">
        <v>100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7">
        <v>1</v>
      </c>
      <c r="O140" s="105">
        <v>30</v>
      </c>
      <c r="P140" s="91">
        <v>1000000</v>
      </c>
      <c r="Q140" s="92">
        <v>0</v>
      </c>
      <c r="R140" s="91"/>
      <c r="S140" s="91"/>
      <c r="T140" s="91"/>
      <c r="U140" s="91"/>
      <c r="V140" s="91"/>
      <c r="W140" s="91"/>
      <c r="X140" s="91"/>
    </row>
    <row r="141" spans="2:24" x14ac:dyDescent="0.25">
      <c r="B141" s="90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106"/>
      <c r="P141" s="91"/>
      <c r="Q141" s="107"/>
      <c r="R141" s="91"/>
      <c r="S141" s="91"/>
      <c r="T141" s="91"/>
      <c r="U141" s="91"/>
      <c r="V141" s="91"/>
      <c r="W141" s="91"/>
      <c r="X141" s="91"/>
    </row>
    <row r="142" spans="2:24" x14ac:dyDescent="0.25">
      <c r="B142" s="103" t="s">
        <v>101</v>
      </c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73"/>
      <c r="N142" s="27">
        <v>1</v>
      </c>
      <c r="O142" s="105">
        <v>10</v>
      </c>
      <c r="P142" s="91">
        <v>0</v>
      </c>
      <c r="Q142" s="92">
        <v>0</v>
      </c>
      <c r="R142" s="91"/>
      <c r="S142" s="91"/>
      <c r="T142" s="91"/>
      <c r="U142" s="91"/>
      <c r="V142" s="91"/>
      <c r="W142" s="91"/>
      <c r="X142" s="91"/>
    </row>
    <row r="143" spans="2:24" x14ac:dyDescent="0.25">
      <c r="B143" s="104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106"/>
      <c r="P143" s="91"/>
      <c r="Q143" s="107"/>
      <c r="R143" s="91"/>
      <c r="S143" s="91"/>
      <c r="T143" s="91"/>
      <c r="U143" s="91"/>
      <c r="V143" s="91"/>
      <c r="W143" s="91"/>
      <c r="X143" s="91"/>
    </row>
    <row r="144" spans="2:24" x14ac:dyDescent="0.25">
      <c r="B144" s="103" t="s">
        <v>105</v>
      </c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7">
        <v>1</v>
      </c>
      <c r="O144" s="72"/>
      <c r="P144" s="91">
        <v>3000000</v>
      </c>
      <c r="Q144" s="92"/>
      <c r="R144" s="91"/>
      <c r="S144" s="91"/>
      <c r="T144" s="91"/>
      <c r="U144" s="91"/>
      <c r="V144" s="91"/>
      <c r="W144" s="91"/>
      <c r="X144" s="91"/>
    </row>
    <row r="145" spans="1:39" x14ac:dyDescent="0.25">
      <c r="B145" s="104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72"/>
      <c r="P145" s="91"/>
      <c r="Q145" s="107"/>
      <c r="R145" s="91"/>
      <c r="S145" s="91"/>
      <c r="T145" s="91"/>
      <c r="U145" s="91"/>
      <c r="V145" s="91"/>
      <c r="W145" s="91"/>
      <c r="X145" s="91"/>
    </row>
    <row r="146" spans="1:39" x14ac:dyDescent="0.25">
      <c r="B146" s="103" t="s">
        <v>104</v>
      </c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73"/>
      <c r="N146" s="27">
        <v>1</v>
      </c>
      <c r="O146" s="105">
        <v>10</v>
      </c>
      <c r="P146" s="91">
        <v>8000000</v>
      </c>
      <c r="Q146" s="92">
        <v>0</v>
      </c>
      <c r="R146" s="91"/>
      <c r="S146" s="91"/>
      <c r="T146" s="91"/>
      <c r="U146" s="91"/>
      <c r="V146" s="91"/>
      <c r="W146" s="91"/>
      <c r="X146" s="91"/>
    </row>
    <row r="147" spans="1:39" x14ac:dyDescent="0.25">
      <c r="B147" s="104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106"/>
      <c r="P147" s="91"/>
      <c r="Q147" s="107"/>
      <c r="R147" s="91"/>
      <c r="S147" s="91"/>
      <c r="T147" s="91"/>
      <c r="U147" s="91"/>
      <c r="V147" s="91"/>
      <c r="W147" s="91"/>
      <c r="X147" s="91"/>
    </row>
    <row r="148" spans="1:39" s="33" customFormat="1" x14ac:dyDescent="0.25">
      <c r="A148"/>
      <c r="B148" s="76" t="s">
        <v>28</v>
      </c>
      <c r="C148" s="28">
        <f>+C128+C130+C132+C134+C136+C138+C140+C142+C146+C144</f>
        <v>0</v>
      </c>
      <c r="D148" s="28">
        <f t="shared" ref="D148:O148" si="14">+D128+D130+D132+D134+D136+D138+D140+D142+D146+D144</f>
        <v>0</v>
      </c>
      <c r="E148" s="28">
        <f t="shared" si="14"/>
        <v>0</v>
      </c>
      <c r="F148" s="28">
        <f t="shared" si="14"/>
        <v>0</v>
      </c>
      <c r="G148" s="28">
        <f t="shared" si="14"/>
        <v>0</v>
      </c>
      <c r="H148" s="28">
        <f t="shared" si="14"/>
        <v>0</v>
      </c>
      <c r="I148" s="28">
        <f t="shared" si="14"/>
        <v>0</v>
      </c>
      <c r="J148" s="28">
        <f t="shared" si="14"/>
        <v>0</v>
      </c>
      <c r="K148" s="28">
        <f t="shared" si="14"/>
        <v>0</v>
      </c>
      <c r="L148" s="28">
        <f t="shared" si="14"/>
        <v>0</v>
      </c>
      <c r="M148" s="28">
        <f t="shared" si="14"/>
        <v>0</v>
      </c>
      <c r="N148" s="28">
        <f t="shared" si="14"/>
        <v>10</v>
      </c>
      <c r="O148" s="28">
        <f t="shared" si="14"/>
        <v>122</v>
      </c>
      <c r="P148" s="29">
        <f>SUM(P128:P147)</f>
        <v>36000000</v>
      </c>
      <c r="Q148" s="29">
        <f>SUM(Q128:Q147)</f>
        <v>0</v>
      </c>
      <c r="R148" s="50"/>
      <c r="S148" s="36"/>
      <c r="T148" s="37"/>
      <c r="U148" s="31"/>
      <c r="V148" s="31"/>
      <c r="W148" s="31"/>
      <c r="X148" s="31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</row>
    <row r="149" spans="1:39" s="33" customFormat="1" x14ac:dyDescent="0.25">
      <c r="A149"/>
      <c r="B149" s="76" t="s">
        <v>29</v>
      </c>
      <c r="C149" s="28">
        <f>+C129+C131+C133+C135+C137+C139+C141+C143+C147+C145</f>
        <v>0</v>
      </c>
      <c r="D149" s="28">
        <f t="shared" ref="D149:N149" si="15">+D129+D131+D133+D135+D137+D139+D141+D143+D147+D145</f>
        <v>0</v>
      </c>
      <c r="E149" s="28">
        <f t="shared" si="15"/>
        <v>0</v>
      </c>
      <c r="F149" s="28">
        <f t="shared" si="15"/>
        <v>0</v>
      </c>
      <c r="G149" s="28">
        <f t="shared" si="15"/>
        <v>0</v>
      </c>
      <c r="H149" s="28">
        <f t="shared" si="15"/>
        <v>0</v>
      </c>
      <c r="I149" s="28">
        <f t="shared" si="15"/>
        <v>0</v>
      </c>
      <c r="J149" s="28">
        <f t="shared" si="15"/>
        <v>0</v>
      </c>
      <c r="K149" s="28">
        <f t="shared" si="15"/>
        <v>0</v>
      </c>
      <c r="L149" s="28">
        <f t="shared" si="15"/>
        <v>0</v>
      </c>
      <c r="M149" s="28">
        <f t="shared" si="15"/>
        <v>0</v>
      </c>
      <c r="N149" s="28">
        <f t="shared" si="15"/>
        <v>0</v>
      </c>
      <c r="O149" s="28"/>
      <c r="P149" s="29"/>
      <c r="Q149" s="35"/>
      <c r="R149" s="35"/>
      <c r="S149" s="36"/>
      <c r="T149" s="37"/>
      <c r="U149" s="31"/>
      <c r="V149" s="31"/>
      <c r="W149" s="51"/>
      <c r="X149" s="31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</row>
    <row r="150" spans="1:39" s="43" customFormat="1" ht="14.1" customHeight="1" x14ac:dyDescent="0.25">
      <c r="A150"/>
      <c r="B150" s="77" t="s">
        <v>44</v>
      </c>
      <c r="C150" s="38">
        <f>+C17+C22+C43+C66+C79+C118+C125+C148</f>
        <v>2</v>
      </c>
      <c r="D150" s="38">
        <f t="shared" ref="D150:N150" si="16">+D17+D22+D43+D66+D79+D118+D125+D148</f>
        <v>3</v>
      </c>
      <c r="E150" s="38">
        <f t="shared" si="16"/>
        <v>6</v>
      </c>
      <c r="F150" s="38">
        <f t="shared" si="16"/>
        <v>8</v>
      </c>
      <c r="G150" s="38">
        <f t="shared" si="16"/>
        <v>5</v>
      </c>
      <c r="H150" s="38">
        <f t="shared" si="16"/>
        <v>8</v>
      </c>
      <c r="I150" s="38">
        <f t="shared" si="16"/>
        <v>7</v>
      </c>
      <c r="J150" s="38">
        <f t="shared" si="16"/>
        <v>6</v>
      </c>
      <c r="K150" s="38">
        <f t="shared" si="16"/>
        <v>7</v>
      </c>
      <c r="L150" s="38">
        <f t="shared" si="16"/>
        <v>10</v>
      </c>
      <c r="M150" s="38">
        <f t="shared" si="16"/>
        <v>4</v>
      </c>
      <c r="N150" s="38">
        <f t="shared" si="16"/>
        <v>17</v>
      </c>
      <c r="O150" s="38"/>
      <c r="P150" s="39">
        <f>+P17+P22+P43+P66+P79+P118+P125+P148</f>
        <v>151000000</v>
      </c>
      <c r="Q150" s="39">
        <f>+Q17+Q22+Q43+Q66+Q79+Q118+Q125+Q148</f>
        <v>176000000</v>
      </c>
      <c r="R150" s="39"/>
      <c r="S150" s="40"/>
      <c r="T150" s="39"/>
      <c r="U150" s="41"/>
      <c r="V150" s="42"/>
      <c r="W150" s="42"/>
      <c r="X150" s="42"/>
    </row>
    <row r="151" spans="1:39" s="43" customFormat="1" ht="14.1" customHeight="1" x14ac:dyDescent="0.25">
      <c r="A151"/>
      <c r="B151" s="77" t="s">
        <v>45</v>
      </c>
      <c r="C151" s="38">
        <f>+C18+C23+C44+C67+C80+C119+C126+C149</f>
        <v>0</v>
      </c>
      <c r="D151" s="38">
        <f t="shared" ref="D151:O151" si="17">+D18+D23+D44+D67+D80+D119+D126+D149</f>
        <v>0</v>
      </c>
      <c r="E151" s="38">
        <f t="shared" si="17"/>
        <v>0</v>
      </c>
      <c r="F151" s="38">
        <f t="shared" si="17"/>
        <v>0</v>
      </c>
      <c r="G151" s="38">
        <f t="shared" si="17"/>
        <v>0</v>
      </c>
      <c r="H151" s="38">
        <f t="shared" si="17"/>
        <v>0</v>
      </c>
      <c r="I151" s="38">
        <f t="shared" si="17"/>
        <v>0</v>
      </c>
      <c r="J151" s="38">
        <f t="shared" si="17"/>
        <v>0</v>
      </c>
      <c r="K151" s="38">
        <f t="shared" si="17"/>
        <v>0</v>
      </c>
      <c r="L151" s="38">
        <f t="shared" si="17"/>
        <v>0</v>
      </c>
      <c r="M151" s="38">
        <f t="shared" si="17"/>
        <v>0</v>
      </c>
      <c r="N151" s="38">
        <f t="shared" si="17"/>
        <v>0</v>
      </c>
      <c r="O151" s="38">
        <f t="shared" si="17"/>
        <v>0</v>
      </c>
      <c r="P151" s="39"/>
      <c r="Q151" s="39"/>
      <c r="R151" s="39"/>
      <c r="S151" s="40"/>
      <c r="T151" s="39"/>
      <c r="U151" s="41"/>
      <c r="V151" s="42"/>
      <c r="W151" s="42"/>
      <c r="X151" s="42"/>
    </row>
    <row r="152" spans="1:39" ht="14.1" customHeight="1" x14ac:dyDescent="0.25">
      <c r="B152" s="78" t="s">
        <v>89</v>
      </c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44"/>
      <c r="V152" s="44"/>
      <c r="W152" s="44"/>
      <c r="X152" s="44"/>
    </row>
    <row r="153" spans="1:39" ht="14.1" customHeight="1" x14ac:dyDescent="0.25">
      <c r="B153" s="45"/>
    </row>
    <row r="154" spans="1:39" ht="14.1" hidden="1" customHeight="1" x14ac:dyDescent="0.25">
      <c r="O154" t="s">
        <v>65</v>
      </c>
      <c r="P154" s="46">
        <f>+P150+Q150</f>
        <v>327000000</v>
      </c>
    </row>
    <row r="155" spans="1:39" hidden="1" x14ac:dyDescent="0.25"/>
    <row r="156" spans="1:39" hidden="1" x14ac:dyDescent="0.25">
      <c r="O156" t="s">
        <v>66</v>
      </c>
      <c r="P156" s="46">
        <f>206000000+135000000</f>
        <v>341000000</v>
      </c>
    </row>
    <row r="157" spans="1:39" hidden="1" x14ac:dyDescent="0.25">
      <c r="O157" t="s">
        <v>67</v>
      </c>
      <c r="P157" s="46">
        <f>+P156-P154</f>
        <v>14000000</v>
      </c>
    </row>
  </sheetData>
  <mergeCells count="359">
    <mergeCell ref="Q144:Q145"/>
    <mergeCell ref="R144:R145"/>
    <mergeCell ref="S144:S145"/>
    <mergeCell ref="T144:T145"/>
    <mergeCell ref="U144:U145"/>
    <mergeCell ref="V144:V145"/>
    <mergeCell ref="W144:W145"/>
    <mergeCell ref="X144:X145"/>
    <mergeCell ref="B9:B10"/>
    <mergeCell ref="O9:O10"/>
    <mergeCell ref="P9:P10"/>
    <mergeCell ref="B15:B16"/>
    <mergeCell ref="P19:X19"/>
    <mergeCell ref="B20:B21"/>
    <mergeCell ref="O20:O21"/>
    <mergeCell ref="P20:P21"/>
    <mergeCell ref="B77:B78"/>
    <mergeCell ref="O77:O78"/>
    <mergeCell ref="P77:P78"/>
    <mergeCell ref="Q77:Q78"/>
    <mergeCell ref="R77:R78"/>
    <mergeCell ref="F3:O3"/>
    <mergeCell ref="P3:R3"/>
    <mergeCell ref="P24:X24"/>
    <mergeCell ref="B25:B26"/>
    <mergeCell ref="O25:O26"/>
    <mergeCell ref="P25:P26"/>
    <mergeCell ref="Q25:Q26"/>
    <mergeCell ref="R25:R26"/>
    <mergeCell ref="B31:B32"/>
    <mergeCell ref="O31:O32"/>
    <mergeCell ref="R33:R34"/>
    <mergeCell ref="R64:R65"/>
    <mergeCell ref="R37:R38"/>
    <mergeCell ref="B11:B12"/>
    <mergeCell ref="O64:O65"/>
    <mergeCell ref="P64:P65"/>
    <mergeCell ref="Q64:Q65"/>
    <mergeCell ref="O5:X5"/>
    <mergeCell ref="S3:U3"/>
    <mergeCell ref="Q9:Q10"/>
    <mergeCell ref="M5:N5"/>
    <mergeCell ref="O11:O12"/>
    <mergeCell ref="P11:P12"/>
    <mergeCell ref="Q11:Q12"/>
    <mergeCell ref="O15:O16"/>
    <mergeCell ref="P15:P16"/>
    <mergeCell ref="Q15:Q16"/>
    <mergeCell ref="B33:B34"/>
    <mergeCell ref="O33:O34"/>
    <mergeCell ref="P33:P34"/>
    <mergeCell ref="Q33:Q34"/>
    <mergeCell ref="B13:B14"/>
    <mergeCell ref="P31:P32"/>
    <mergeCell ref="Q31:Q32"/>
    <mergeCell ref="R31:R32"/>
    <mergeCell ref="B29:B30"/>
    <mergeCell ref="O29:O30"/>
    <mergeCell ref="P29:P30"/>
    <mergeCell ref="Q29:Q30"/>
    <mergeCell ref="R29:R30"/>
    <mergeCell ref="P13:P14"/>
    <mergeCell ref="B27:B28"/>
    <mergeCell ref="O27:O28"/>
    <mergeCell ref="P27:P28"/>
    <mergeCell ref="Q27:Q28"/>
    <mergeCell ref="R27:R28"/>
    <mergeCell ref="Q13:Q14"/>
    <mergeCell ref="R15:R16"/>
    <mergeCell ref="Q20:Q21"/>
    <mergeCell ref="R20:R21"/>
    <mergeCell ref="B123:B124"/>
    <mergeCell ref="O123:O124"/>
    <mergeCell ref="W121:W122"/>
    <mergeCell ref="X121:X122"/>
    <mergeCell ref="V121:V122"/>
    <mergeCell ref="P41:P42"/>
    <mergeCell ref="B37:B38"/>
    <mergeCell ref="O37:O38"/>
    <mergeCell ref="P37:P38"/>
    <mergeCell ref="B114:B115"/>
    <mergeCell ref="O114:O115"/>
    <mergeCell ref="R114:R115"/>
    <mergeCell ref="Q114:Q115"/>
    <mergeCell ref="B116:B117"/>
    <mergeCell ref="O116:O117"/>
    <mergeCell ref="R116:R117"/>
    <mergeCell ref="Q116:Q117"/>
    <mergeCell ref="R102:R103"/>
    <mergeCell ref="B102:B103"/>
    <mergeCell ref="O102:O103"/>
    <mergeCell ref="P102:P103"/>
    <mergeCell ref="Q102:Q103"/>
    <mergeCell ref="Q112:Q113"/>
    <mergeCell ref="R112:R113"/>
    <mergeCell ref="T134:T135"/>
    <mergeCell ref="U134:U135"/>
    <mergeCell ref="V134:V135"/>
    <mergeCell ref="X132:X133"/>
    <mergeCell ref="X123:X124"/>
    <mergeCell ref="T123:T124"/>
    <mergeCell ref="U123:U124"/>
    <mergeCell ref="V123:V124"/>
    <mergeCell ref="Q123:Q124"/>
    <mergeCell ref="R123:R124"/>
    <mergeCell ref="S123:S124"/>
    <mergeCell ref="R130:R131"/>
    <mergeCell ref="W134:W135"/>
    <mergeCell ref="X134:X135"/>
    <mergeCell ref="U132:U133"/>
    <mergeCell ref="W123:W124"/>
    <mergeCell ref="X130:X131"/>
    <mergeCell ref="T128:T129"/>
    <mergeCell ref="U128:U129"/>
    <mergeCell ref="V128:V129"/>
    <mergeCell ref="W128:W129"/>
    <mergeCell ref="X128:X129"/>
    <mergeCell ref="B134:B135"/>
    <mergeCell ref="O134:O135"/>
    <mergeCell ref="Q134:Q135"/>
    <mergeCell ref="R134:R135"/>
    <mergeCell ref="S134:S135"/>
    <mergeCell ref="P127:X127"/>
    <mergeCell ref="B128:B129"/>
    <mergeCell ref="O128:O129"/>
    <mergeCell ref="P128:P129"/>
    <mergeCell ref="Q128:Q129"/>
    <mergeCell ref="R128:R129"/>
    <mergeCell ref="S128:S129"/>
    <mergeCell ref="S130:S131"/>
    <mergeCell ref="T130:T131"/>
    <mergeCell ref="U130:U131"/>
    <mergeCell ref="V130:V131"/>
    <mergeCell ref="W130:W131"/>
    <mergeCell ref="V132:V133"/>
    <mergeCell ref="W132:W133"/>
    <mergeCell ref="B132:B133"/>
    <mergeCell ref="B130:B131"/>
    <mergeCell ref="O130:O131"/>
    <mergeCell ref="P130:P131"/>
    <mergeCell ref="Q130:Q131"/>
    <mergeCell ref="O132:O133"/>
    <mergeCell ref="P116:P117"/>
    <mergeCell ref="P123:P124"/>
    <mergeCell ref="P134:P135"/>
    <mergeCell ref="P112:P113"/>
    <mergeCell ref="P114:P115"/>
    <mergeCell ref="P110:P111"/>
    <mergeCell ref="P100:P101"/>
    <mergeCell ref="P94:P95"/>
    <mergeCell ref="O108:O109"/>
    <mergeCell ref="P108:P109"/>
    <mergeCell ref="O110:O111"/>
    <mergeCell ref="P120:X120"/>
    <mergeCell ref="Q110:Q111"/>
    <mergeCell ref="R110:R111"/>
    <mergeCell ref="Q104:Q105"/>
    <mergeCell ref="P104:P105"/>
    <mergeCell ref="R104:R105"/>
    <mergeCell ref="O106:O107"/>
    <mergeCell ref="P106:P107"/>
    <mergeCell ref="Q106:Q107"/>
    <mergeCell ref="R106:R107"/>
    <mergeCell ref="P75:P76"/>
    <mergeCell ref="P132:P133"/>
    <mergeCell ref="P88:P89"/>
    <mergeCell ref="P92:P93"/>
    <mergeCell ref="P90:P91"/>
    <mergeCell ref="P86:P87"/>
    <mergeCell ref="P84:P85"/>
    <mergeCell ref="P82:P83"/>
    <mergeCell ref="B41:B42"/>
    <mergeCell ref="O41:O42"/>
    <mergeCell ref="O52:O53"/>
    <mergeCell ref="P52:P53"/>
    <mergeCell ref="B75:B76"/>
    <mergeCell ref="O75:O76"/>
    <mergeCell ref="P73:P74"/>
    <mergeCell ref="P71:P72"/>
    <mergeCell ref="O68:O74"/>
    <mergeCell ref="P69:P70"/>
    <mergeCell ref="B69:B70"/>
    <mergeCell ref="B71:B72"/>
    <mergeCell ref="B73:B74"/>
    <mergeCell ref="B56:B57"/>
    <mergeCell ref="O56:O57"/>
    <mergeCell ref="P56:P57"/>
    <mergeCell ref="Q41:Q42"/>
    <mergeCell ref="R41:R42"/>
    <mergeCell ref="B39:B40"/>
    <mergeCell ref="O39:O40"/>
    <mergeCell ref="P39:P40"/>
    <mergeCell ref="Q39:Q40"/>
    <mergeCell ref="B35:B36"/>
    <mergeCell ref="O35:O36"/>
    <mergeCell ref="P35:P36"/>
    <mergeCell ref="Q35:Q36"/>
    <mergeCell ref="R35:R36"/>
    <mergeCell ref="Q37:Q38"/>
    <mergeCell ref="R39:R40"/>
    <mergeCell ref="R52:R53"/>
    <mergeCell ref="B50:B51"/>
    <mergeCell ref="O50:O51"/>
    <mergeCell ref="P50:P51"/>
    <mergeCell ref="Q50:Q51"/>
    <mergeCell ref="R50:R51"/>
    <mergeCell ref="P45:X45"/>
    <mergeCell ref="B46:B47"/>
    <mergeCell ref="O46:O47"/>
    <mergeCell ref="P46:P47"/>
    <mergeCell ref="Q46:Q47"/>
    <mergeCell ref="R46:R47"/>
    <mergeCell ref="B48:B49"/>
    <mergeCell ref="O48:O49"/>
    <mergeCell ref="P48:P49"/>
    <mergeCell ref="Q48:Q49"/>
    <mergeCell ref="R48:R49"/>
    <mergeCell ref="Q52:Q53"/>
    <mergeCell ref="B54:B55"/>
    <mergeCell ref="O54:O55"/>
    <mergeCell ref="P54:P55"/>
    <mergeCell ref="Q54:Q55"/>
    <mergeCell ref="R62:R63"/>
    <mergeCell ref="B64:B65"/>
    <mergeCell ref="B60:B61"/>
    <mergeCell ref="O60:O61"/>
    <mergeCell ref="P60:P61"/>
    <mergeCell ref="Q60:Q61"/>
    <mergeCell ref="B62:B63"/>
    <mergeCell ref="O62:O63"/>
    <mergeCell ref="P62:P63"/>
    <mergeCell ref="Q62:Q63"/>
    <mergeCell ref="S136:S137"/>
    <mergeCell ref="R56:R57"/>
    <mergeCell ref="R58:R59"/>
    <mergeCell ref="R60:R61"/>
    <mergeCell ref="Q69:Q70"/>
    <mergeCell ref="R69:R70"/>
    <mergeCell ref="Q75:Q76"/>
    <mergeCell ref="R75:R76"/>
    <mergeCell ref="R86:R87"/>
    <mergeCell ref="Q96:Q97"/>
    <mergeCell ref="R96:R97"/>
    <mergeCell ref="Q71:Q72"/>
    <mergeCell ref="R71:R72"/>
    <mergeCell ref="Q73:Q74"/>
    <mergeCell ref="R73:R74"/>
    <mergeCell ref="Q56:Q57"/>
    <mergeCell ref="Q58:Q59"/>
    <mergeCell ref="Q90:Q91"/>
    <mergeCell ref="R90:R91"/>
    <mergeCell ref="Q108:Q109"/>
    <mergeCell ref="R108:R109"/>
    <mergeCell ref="Q100:Q101"/>
    <mergeCell ref="R100:R101"/>
    <mergeCell ref="Q94:Q95"/>
    <mergeCell ref="T136:T137"/>
    <mergeCell ref="B140:B141"/>
    <mergeCell ref="O140:O141"/>
    <mergeCell ref="P140:P141"/>
    <mergeCell ref="Q140:Q141"/>
    <mergeCell ref="R140:R141"/>
    <mergeCell ref="S140:S141"/>
    <mergeCell ref="T140:T141"/>
    <mergeCell ref="Q132:Q133"/>
    <mergeCell ref="R132:R133"/>
    <mergeCell ref="S132:S133"/>
    <mergeCell ref="T132:T133"/>
    <mergeCell ref="B138:B139"/>
    <mergeCell ref="O138:O139"/>
    <mergeCell ref="P138:P139"/>
    <mergeCell ref="Q138:Q139"/>
    <mergeCell ref="R138:R139"/>
    <mergeCell ref="S138:S139"/>
    <mergeCell ref="T138:T139"/>
    <mergeCell ref="B136:B137"/>
    <mergeCell ref="O136:O137"/>
    <mergeCell ref="P136:P137"/>
    <mergeCell ref="Q136:Q137"/>
    <mergeCell ref="R136:R137"/>
    <mergeCell ref="W146:W147"/>
    <mergeCell ref="X146:X147"/>
    <mergeCell ref="B142:B143"/>
    <mergeCell ref="O142:O143"/>
    <mergeCell ref="P142:P143"/>
    <mergeCell ref="Q142:Q143"/>
    <mergeCell ref="R142:R143"/>
    <mergeCell ref="S142:S143"/>
    <mergeCell ref="T142:T143"/>
    <mergeCell ref="U142:U143"/>
    <mergeCell ref="V142:V143"/>
    <mergeCell ref="B146:B147"/>
    <mergeCell ref="O146:O147"/>
    <mergeCell ref="P146:P147"/>
    <mergeCell ref="Q146:Q147"/>
    <mergeCell ref="R146:R147"/>
    <mergeCell ref="S146:S147"/>
    <mergeCell ref="T146:T147"/>
    <mergeCell ref="U146:U147"/>
    <mergeCell ref="V146:V147"/>
    <mergeCell ref="W142:W143"/>
    <mergeCell ref="X142:X143"/>
    <mergeCell ref="B144:B145"/>
    <mergeCell ref="P144:P145"/>
    <mergeCell ref="U140:U141"/>
    <mergeCell ref="V140:V141"/>
    <mergeCell ref="W140:W141"/>
    <mergeCell ref="X140:X141"/>
    <mergeCell ref="U136:U137"/>
    <mergeCell ref="V136:V137"/>
    <mergeCell ref="W136:W137"/>
    <mergeCell ref="X136:X137"/>
    <mergeCell ref="W138:W139"/>
    <mergeCell ref="X138:X139"/>
    <mergeCell ref="U138:U139"/>
    <mergeCell ref="V138:V139"/>
    <mergeCell ref="B1:X2"/>
    <mergeCell ref="C5:L5"/>
    <mergeCell ref="B82:B83"/>
    <mergeCell ref="B84:B85"/>
    <mergeCell ref="B86:B87"/>
    <mergeCell ref="B88:B89"/>
    <mergeCell ref="B90:B91"/>
    <mergeCell ref="B92:B93"/>
    <mergeCell ref="B96:B97"/>
    <mergeCell ref="Q88:Q89"/>
    <mergeCell ref="R88:R89"/>
    <mergeCell ref="Q92:Q93"/>
    <mergeCell ref="R92:R93"/>
    <mergeCell ref="Q86:Q87"/>
    <mergeCell ref="Q84:Q85"/>
    <mergeCell ref="R84:R85"/>
    <mergeCell ref="Q82:Q83"/>
    <mergeCell ref="R82:R83"/>
    <mergeCell ref="R54:R55"/>
    <mergeCell ref="B52:B53"/>
    <mergeCell ref="P96:P97"/>
    <mergeCell ref="B58:B59"/>
    <mergeCell ref="O58:O59"/>
    <mergeCell ref="P58:P59"/>
    <mergeCell ref="B98:B99"/>
    <mergeCell ref="B100:B101"/>
    <mergeCell ref="B94:B95"/>
    <mergeCell ref="P121:P122"/>
    <mergeCell ref="Q121:Q122"/>
    <mergeCell ref="R121:R122"/>
    <mergeCell ref="S121:S122"/>
    <mergeCell ref="T121:T122"/>
    <mergeCell ref="U121:U122"/>
    <mergeCell ref="P98:P99"/>
    <mergeCell ref="Q98:Q99"/>
    <mergeCell ref="R98:R99"/>
    <mergeCell ref="B121:B122"/>
    <mergeCell ref="R94:R95"/>
    <mergeCell ref="B110:B111"/>
    <mergeCell ref="B112:B113"/>
    <mergeCell ref="B104:B105"/>
    <mergeCell ref="B108:B109"/>
    <mergeCell ref="B106:B107"/>
  </mergeCells>
  <pageMargins left="0.70866141732283472" right="0.70866141732283472" top="0.74803149606299213" bottom="0.74803149606299213" header="0.31496062992125984" footer="0.31496062992125984"/>
  <pageSetup scale="2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Cronograma Bienestar 2021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Yomar Lopez</dc:creator>
  <cp:lastModifiedBy>Mendez Santos, Johanna</cp:lastModifiedBy>
  <cp:revision/>
  <dcterms:created xsi:type="dcterms:W3CDTF">2016-05-04T04:52:36Z</dcterms:created>
  <dcterms:modified xsi:type="dcterms:W3CDTF">2021-10-11T16:50:16Z</dcterms:modified>
</cp:coreProperties>
</file>