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olci_ur6rij8\Downloads\"/>
    </mc:Choice>
  </mc:AlternateContent>
  <xr:revisionPtr revIDLastSave="0" documentId="13_ncr:1_{83C89E61-1A33-48D0-9E9A-576F28F1C5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ronograma Bienestar 2023" sheetId="8" r:id="rId1"/>
  </sheets>
  <definedNames>
    <definedName name="_xlnm._FilterDatabase" localSheetId="0" hidden="1">'Cronograma Bienestar 2023'!$B$5:$X$20</definedName>
    <definedName name="_xlnm.Print_Area" localSheetId="0">'Cronograma Bienestar 2023'!$B$3:$R$159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6" i="8" l="1"/>
  <c r="E126" i="8"/>
  <c r="F126" i="8"/>
  <c r="G126" i="8"/>
  <c r="H126" i="8"/>
  <c r="I126" i="8"/>
  <c r="J126" i="8"/>
  <c r="K126" i="8"/>
  <c r="L126" i="8"/>
  <c r="M126" i="8"/>
  <c r="N126" i="8"/>
  <c r="C126" i="8"/>
  <c r="D125" i="8"/>
  <c r="E125" i="8"/>
  <c r="F125" i="8"/>
  <c r="G125" i="8"/>
  <c r="H125" i="8"/>
  <c r="I125" i="8"/>
  <c r="J125" i="8"/>
  <c r="K125" i="8"/>
  <c r="L125" i="8"/>
  <c r="M125" i="8"/>
  <c r="N125" i="8"/>
  <c r="C125" i="8"/>
  <c r="D49" i="8"/>
  <c r="E49" i="8"/>
  <c r="F49" i="8"/>
  <c r="G49" i="8"/>
  <c r="H49" i="8"/>
  <c r="I49" i="8"/>
  <c r="J49" i="8"/>
  <c r="K49" i="8"/>
  <c r="L49" i="8"/>
  <c r="M49" i="8"/>
  <c r="N49" i="8"/>
  <c r="C49" i="8"/>
  <c r="D48" i="8"/>
  <c r="E48" i="8"/>
  <c r="F48" i="8"/>
  <c r="G48" i="8"/>
  <c r="H48" i="8"/>
  <c r="I48" i="8"/>
  <c r="J48" i="8"/>
  <c r="K48" i="8"/>
  <c r="L48" i="8"/>
  <c r="M48" i="8"/>
  <c r="N48" i="8"/>
  <c r="C48" i="8"/>
  <c r="Q157" i="8"/>
  <c r="P157" i="8" l="1"/>
  <c r="P48" i="8" l="1"/>
  <c r="Q48" i="8"/>
  <c r="D156" i="8" l="1"/>
  <c r="E156" i="8"/>
  <c r="F156" i="8"/>
  <c r="G156" i="8"/>
  <c r="H156" i="8"/>
  <c r="I156" i="8"/>
  <c r="J156" i="8"/>
  <c r="K156" i="8"/>
  <c r="L156" i="8"/>
  <c r="M156" i="8"/>
  <c r="N156" i="8"/>
  <c r="C156" i="8"/>
  <c r="D155" i="8"/>
  <c r="E155" i="8"/>
  <c r="F155" i="8"/>
  <c r="G155" i="8"/>
  <c r="H155" i="8"/>
  <c r="I155" i="8"/>
  <c r="J155" i="8"/>
  <c r="K155" i="8"/>
  <c r="L155" i="8"/>
  <c r="M155" i="8"/>
  <c r="N155" i="8"/>
  <c r="C155" i="8"/>
  <c r="D133" i="8"/>
  <c r="E133" i="8"/>
  <c r="F133" i="8"/>
  <c r="G133" i="8"/>
  <c r="H133" i="8"/>
  <c r="I133" i="8"/>
  <c r="J133" i="8"/>
  <c r="K133" i="8"/>
  <c r="L133" i="8"/>
  <c r="M133" i="8"/>
  <c r="N133" i="8"/>
  <c r="C133" i="8"/>
  <c r="N132" i="8"/>
  <c r="D132" i="8"/>
  <c r="E132" i="8"/>
  <c r="F132" i="8"/>
  <c r="G132" i="8"/>
  <c r="H132" i="8"/>
  <c r="I132" i="8"/>
  <c r="J132" i="8"/>
  <c r="K132" i="8"/>
  <c r="L132" i="8"/>
  <c r="M132" i="8"/>
  <c r="C132" i="8"/>
  <c r="D89" i="8"/>
  <c r="E89" i="8"/>
  <c r="F89" i="8"/>
  <c r="G89" i="8"/>
  <c r="H89" i="8"/>
  <c r="I89" i="8"/>
  <c r="J89" i="8"/>
  <c r="K89" i="8"/>
  <c r="L89" i="8"/>
  <c r="M89" i="8"/>
  <c r="N89" i="8"/>
  <c r="C89" i="8"/>
  <c r="D88" i="8"/>
  <c r="E88" i="8"/>
  <c r="F88" i="8"/>
  <c r="G88" i="8"/>
  <c r="H88" i="8"/>
  <c r="I88" i="8"/>
  <c r="J88" i="8"/>
  <c r="K88" i="8"/>
  <c r="L88" i="8"/>
  <c r="M88" i="8"/>
  <c r="N88" i="8"/>
  <c r="C88" i="8"/>
  <c r="D74" i="8"/>
  <c r="E74" i="8"/>
  <c r="F74" i="8"/>
  <c r="G74" i="8"/>
  <c r="H74" i="8"/>
  <c r="I74" i="8"/>
  <c r="J74" i="8"/>
  <c r="K74" i="8"/>
  <c r="L74" i="8"/>
  <c r="M74" i="8"/>
  <c r="N74" i="8"/>
  <c r="C74" i="8"/>
  <c r="D73" i="8"/>
  <c r="E73" i="8"/>
  <c r="F73" i="8"/>
  <c r="G73" i="8"/>
  <c r="H73" i="8"/>
  <c r="I73" i="8"/>
  <c r="J73" i="8"/>
  <c r="K73" i="8"/>
  <c r="L73" i="8"/>
  <c r="M73" i="8"/>
  <c r="N73" i="8"/>
  <c r="C73" i="8"/>
  <c r="D22" i="8"/>
  <c r="E22" i="8"/>
  <c r="F22" i="8"/>
  <c r="G22" i="8"/>
  <c r="H22" i="8"/>
  <c r="I22" i="8"/>
  <c r="J22" i="8"/>
  <c r="K22" i="8"/>
  <c r="L22" i="8"/>
  <c r="M22" i="8"/>
  <c r="N22" i="8"/>
  <c r="C22" i="8"/>
  <c r="D21" i="8"/>
  <c r="E21" i="8"/>
  <c r="F21" i="8"/>
  <c r="G21" i="8"/>
  <c r="H21" i="8"/>
  <c r="I21" i="8"/>
  <c r="J21" i="8"/>
  <c r="K21" i="8"/>
  <c r="L21" i="8"/>
  <c r="M21" i="8"/>
  <c r="N21" i="8"/>
  <c r="C21" i="8"/>
  <c r="D17" i="8"/>
  <c r="E17" i="8"/>
  <c r="F17" i="8"/>
  <c r="G17" i="8"/>
  <c r="H17" i="8"/>
  <c r="I17" i="8"/>
  <c r="J17" i="8"/>
  <c r="K17" i="8"/>
  <c r="L17" i="8"/>
  <c r="M17" i="8"/>
  <c r="N17" i="8"/>
  <c r="C17" i="8"/>
  <c r="D16" i="8"/>
  <c r="E16" i="8"/>
  <c r="F16" i="8"/>
  <c r="G16" i="8"/>
  <c r="G157" i="8" s="1"/>
  <c r="H16" i="8"/>
  <c r="I16" i="8"/>
  <c r="J16" i="8"/>
  <c r="J157" i="8" s="1"/>
  <c r="K16" i="8"/>
  <c r="L16" i="8"/>
  <c r="M16" i="8"/>
  <c r="N16" i="8"/>
  <c r="N157" i="8" s="1"/>
  <c r="C16" i="8"/>
  <c r="C157" i="8" l="1"/>
  <c r="F157" i="8"/>
  <c r="L157" i="8"/>
  <c r="D157" i="8"/>
  <c r="K157" i="8"/>
  <c r="E157" i="8"/>
  <c r="M157" i="8"/>
  <c r="I157" i="8"/>
  <c r="H157" i="8"/>
  <c r="C158" i="8"/>
  <c r="M158" i="8"/>
  <c r="N158" i="8"/>
  <c r="L158" i="8"/>
  <c r="K158" i="8"/>
  <c r="J158" i="8"/>
  <c r="I158" i="8"/>
  <c r="H158" i="8"/>
  <c r="G158" i="8"/>
  <c r="F158" i="8"/>
  <c r="E158" i="8"/>
  <c r="D158" i="8"/>
  <c r="O157" i="8" l="1"/>
  <c r="C165" i="8"/>
  <c r="O155" i="8" l="1"/>
  <c r="P88" i="8" l="1"/>
  <c r="P125" i="8"/>
  <c r="Q125" i="8"/>
  <c r="Q155" i="8"/>
  <c r="P155" i="8"/>
  <c r="Q132" i="8"/>
  <c r="P132" i="8"/>
  <c r="Q88" i="8"/>
  <c r="Q73" i="8"/>
  <c r="P73" i="8"/>
  <c r="Q16" i="8"/>
  <c r="P16" i="8"/>
  <c r="O74" i="8"/>
  <c r="O158" i="8" s="1"/>
  <c r="P163" i="8" l="1"/>
  <c r="Q21" i="8"/>
  <c r="P21" i="8" l="1"/>
  <c r="P161" i="8" l="1"/>
  <c r="P164" i="8" s="1"/>
</calcChain>
</file>

<file path=xl/sharedStrings.xml><?xml version="1.0" encoding="utf-8"?>
<sst xmlns="http://schemas.openxmlformats.org/spreadsheetml/2006/main" count="145" uniqueCount="109">
  <si>
    <t>CRONOGRAMA BIENESTAR SOCIAL E INCENTIVOS VIGENCIA 2023</t>
  </si>
  <si>
    <t xml:space="preserve">Fecha de aprobación: </t>
  </si>
  <si>
    <r>
      <rPr>
        <b/>
        <sz val="10"/>
        <color rgb="FF000000"/>
        <rFont val="Arial"/>
      </rPr>
      <t>Enero</t>
    </r>
    <r>
      <rPr>
        <b/>
        <sz val="10"/>
        <color rgb="FFFF0000"/>
        <rFont val="Arial"/>
      </rPr>
      <t xml:space="preserve"> </t>
    </r>
    <r>
      <rPr>
        <b/>
        <sz val="10"/>
        <color rgb="FF000000"/>
        <rFont val="Arial"/>
      </rPr>
      <t>31 de 2023</t>
    </r>
  </si>
  <si>
    <t>Justificación:</t>
  </si>
  <si>
    <t xml:space="preserve">Teniendo en cuenta las necesidades detectadas en cuanto a bienestar se hace necesaria la estructuración de este cronograma, mediante el cual se pretende dar respuesta a las mismas en el marco de los programas definidos en el Plan de bienstar social e incentivos 2021 - 2024, a través del cual pretende gestionar de forma integral el Talento Humano de la entidad, respondiendo a sus necesidades y expectativas de tal manera que se brinden acciones para el desarrollo en sus áreas de ajuste (personal, familiar, social, laboral, recreativa, entre otras),  se gestiones adecuadamente el clima lagoral y la cultura organizacional, se fortalezca el sentido de pertenencia y se potencialice el desempeño individual impactando positivamente la gestión institucional. 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</si>
  <si>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</si>
  <si>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</si>
  <si>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</si>
  <si>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</si>
  <si>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</si>
  <si>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</si>
  <si>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</si>
  <si>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</si>
  <si>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</si>
  <si>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</si>
  <si>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</si>
  <si>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</si>
  <si>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</si>
  <si>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 xml:space="preserve">Número de </t>
    </r>
    <r>
      <rPr>
        <b/>
        <sz val="10"/>
        <color indexed="8"/>
        <rFont val="Arial"/>
        <family val="2"/>
      </rPr>
      <t xml:space="preserve"> Funcionarios</t>
    </r>
    <r>
      <rPr>
        <b/>
        <sz val="10"/>
        <color rgb="FF000000"/>
        <rFont val="Arial"/>
        <family val="2"/>
      </rPr>
      <t>/as</t>
    </r>
  </si>
  <si>
    <t>PRESUPUESTO ($) 
ASIGNADO 
VIGENCIA 2022</t>
  </si>
  <si>
    <t>PRESUPUESTO ($) 
ASIGNADO 
VIGENCIA 2023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</si>
  <si>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</si>
  <si>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</si>
  <si>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</si>
  <si>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</si>
  <si>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</si>
  <si>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</si>
  <si>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</si>
  <si>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INCENTIVOS</t>
  </si>
  <si>
    <t>158.760.000.00</t>
  </si>
  <si>
    <t>Área de protección y servicios sociales</t>
  </si>
  <si>
    <t xml:space="preserve">Cursos o talleres para el desarrollo de nuevas habilidades (Ej: manualidades, música) </t>
  </si>
  <si>
    <t>Divulgación de beneficios para servidores y colaboradores por las alianzas (Del Distrito y otras)</t>
  </si>
  <si>
    <t>Todos/as</t>
  </si>
  <si>
    <t>Divulgacion de agenda de recreación y cultura del distrito</t>
  </si>
  <si>
    <t>Difusión y activación de servicios de la Caja de Compensación</t>
  </si>
  <si>
    <t>Programado</t>
  </si>
  <si>
    <t>Ejecutado</t>
  </si>
  <si>
    <t xml:space="preserve">Programa Seguridad Social Integral </t>
  </si>
  <si>
    <t>Asesorías de proveedores de servicios (Afiliaciones, créditos, fondos, eps, caja, etc) 
Feria de Asesores</t>
  </si>
  <si>
    <t xml:space="preserve">Programa "Ruta del BienEstar Personal" </t>
  </si>
  <si>
    <t>Gestión de bienestar para prepensionados  (Desvinculación asistida)</t>
  </si>
  <si>
    <t>Gestión de proyecto de vida</t>
  </si>
  <si>
    <t>Feria de Educación y Turismo</t>
  </si>
  <si>
    <t>Promoción de programas para adquisición de vivienda (Divulgación de Servicios de vivienda y Feria de Vivienda).</t>
  </si>
  <si>
    <t>Feria de Emprendimiento</t>
  </si>
  <si>
    <t>Semana de la salud</t>
  </si>
  <si>
    <t xml:space="preserve"> </t>
  </si>
  <si>
    <t>Promoción uso del gimnasio
*Sujeto a adecuaciones locativas</t>
  </si>
  <si>
    <t>Actividades de apoyo al Programa movilidad Sostenible y "En modo bici"</t>
  </si>
  <si>
    <t>Actividades de  "Hábitos de vida saludable"
Jornadas de autocuidado (Emocional, físico, intelectual, espiritual, social)</t>
  </si>
  <si>
    <t>Manejo del Duelo y pérdida</t>
  </si>
  <si>
    <t>Concurso de Talentos</t>
  </si>
  <si>
    <t>Semana de la felicidad</t>
  </si>
  <si>
    <t>Programa "Ruta del BienEstar en Familia"</t>
  </si>
  <si>
    <t>Conmemoración Día de la familia</t>
  </si>
  <si>
    <t>Actividades para los niños (Celebración día del Niño y actividad de disfraces)</t>
  </si>
  <si>
    <t>Vacaciones recreativas hijos/as de funcionarios/as</t>
  </si>
  <si>
    <t>Actividad para hijos/as adolescentes</t>
  </si>
  <si>
    <t>Bonos navideños para hijos/as de funcionarios</t>
  </si>
  <si>
    <t xml:space="preserve">Escuela de Familia UAESP </t>
  </si>
  <si>
    <t>Actividad lúdico - recreativa para la familia</t>
  </si>
  <si>
    <t>Caminata  Ecológica Familiar</t>
  </si>
  <si>
    <t>Familia Multiespecie (Día mundial de los animales)</t>
  </si>
  <si>
    <t>Actividad para parejas</t>
  </si>
  <si>
    <t>Promoción Sala amiga para la familia lactante</t>
  </si>
  <si>
    <t>Programa "Ruta del BienEstar con otros"</t>
  </si>
  <si>
    <t>Tarde de equipos (Tarde libre para la integración de los equipos de trabajo)</t>
  </si>
  <si>
    <t>Divulgación de los VIII juegos deportivos distritales</t>
  </si>
  <si>
    <t>Actividad de integración mediante el deporte UAESP</t>
  </si>
  <si>
    <t>Jornadas para el fortalecimiento de equipos UAESP</t>
  </si>
  <si>
    <t xml:space="preserve">Novenas Navideñas </t>
  </si>
  <si>
    <t xml:space="preserve">Decoración áreas en Octubre </t>
  </si>
  <si>
    <t>Programa "Ruta del BienEstar en el trabajo"</t>
  </si>
  <si>
    <t>Jornadas de informes de gestión</t>
  </si>
  <si>
    <t>Mes de la diversidad</t>
  </si>
  <si>
    <t>Celebración día de la Mujer</t>
  </si>
  <si>
    <t>Celebración día del Hombre</t>
  </si>
  <si>
    <t>Celebración día de la Secretaria</t>
  </si>
  <si>
    <t>Celebración día de la Madre</t>
  </si>
  <si>
    <t>Celebración día del Padre</t>
  </si>
  <si>
    <t>Celebración día del Conductor</t>
  </si>
  <si>
    <t>Celebración día del trabajo decente</t>
  </si>
  <si>
    <t>Celebración día del Servidor Público Distrital</t>
  </si>
  <si>
    <t>Conmemoración del día de la no violencia contra la mujer</t>
  </si>
  <si>
    <t>Celebración aniversario UAESP</t>
  </si>
  <si>
    <t>Presencia y acompañamiento en situaciones de vida especiales.
Nota: Para el cumplimiento de esta actividad se tiene en cuenta las situaciones de vida especiales de funcionarios/as.</t>
  </si>
  <si>
    <t>Según sea requerido</t>
  </si>
  <si>
    <t>Fortalecimiento de la resilencia en el trabajo (Focalización en personal de Atención al ciudadano,  gestores sociales y/o cargos de alto nivel de responsabilidad.)</t>
  </si>
  <si>
    <t>Semana ambiental</t>
  </si>
  <si>
    <t>Endomarketing</t>
  </si>
  <si>
    <t>Uaesp como un lugar incluyente y libre de discriminación (Campaña)</t>
  </si>
  <si>
    <t>Programas  Educativos</t>
  </si>
  <si>
    <t>Divulgación programa educativo UAESP</t>
  </si>
  <si>
    <t>Divulgación Fondos Educativos del Distrito</t>
  </si>
  <si>
    <t>Programa de estímulos</t>
  </si>
  <si>
    <t>Reconocimiento a mejor Compañero/a</t>
  </si>
  <si>
    <t>Reconocimientos por gestión en proyectos especiales - innovación</t>
  </si>
  <si>
    <t>Reconocimiento a la antigüedad laboral</t>
  </si>
  <si>
    <t>Reconocimiento al área con mejor clima laboral</t>
  </si>
  <si>
    <t>Reconocimiento a una vida de servicio</t>
  </si>
  <si>
    <t>Reconocimiento por cumpleaños a funcionarios/as</t>
  </si>
  <si>
    <t>Reconocimiento a biciusuarios</t>
  </si>
  <si>
    <t>Reconocimiento al rol de padre o madre</t>
  </si>
  <si>
    <t>Reconocimiento a equipos de trabajo</t>
  </si>
  <si>
    <t>Reconocimiento al/la mejor funcionario/a por nivel de Carrera Administrativa y LNR</t>
  </si>
  <si>
    <t>Total Programado</t>
  </si>
  <si>
    <t>Total Ejecutado</t>
  </si>
  <si>
    <t>APROBADO POR:  Comisión de Personal - Enero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</si>
</sst>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€_-;\-* #,##0.00\ _€_-;_-* &quot;-&quot;??\ _€_-;_-@_-"/>
    <numFmt numFmtId="165" formatCode="_(* #,##0_);_(* \(#,##0\);_(* &quot;-&quot;_);_(@_)"/>
    <numFmt numFmtId="166" formatCode="#,##0;[Red]#,##0"/>
    <numFmt numFmtId="167" formatCode="&quot;$&quot;\ 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8" borderId="0" xfId="0" applyFont="1" applyFill="1" applyAlignment="1">
      <alignment vertical="center" wrapText="1"/>
    </xf>
    <xf numFmtId="42" fontId="8" fillId="8" borderId="1" xfId="14" applyFont="1" applyFill="1" applyBorder="1" applyAlignment="1">
      <alignment horizontal="center" vertical="center" wrapText="1"/>
    </xf>
    <xf numFmtId="167" fontId="8" fillId="8" borderId="1" xfId="4" applyNumberFormat="1" applyFont="1" applyFill="1" applyBorder="1" applyAlignment="1">
      <alignment horizontal="center" vertical="center" wrapText="1"/>
    </xf>
    <xf numFmtId="9" fontId="9" fillId="8" borderId="1" xfId="4" applyFont="1" applyFill="1" applyBorder="1" applyAlignment="1">
      <alignment horizontal="center" vertical="center" wrapText="1"/>
    </xf>
    <xf numFmtId="167" fontId="9" fillId="8" borderId="1" xfId="0" applyNumberFormat="1" applyFont="1" applyFill="1" applyBorder="1" applyAlignment="1">
      <alignment horizontal="center" vertical="center" wrapText="1"/>
    </xf>
    <xf numFmtId="42" fontId="6" fillId="3" borderId="3" xfId="14" applyFont="1" applyFill="1" applyBorder="1" applyAlignment="1">
      <alignment vertical="center" wrapText="1"/>
    </xf>
    <xf numFmtId="42" fontId="6" fillId="3" borderId="4" xfId="14" applyFont="1" applyFill="1" applyBorder="1" applyAlignment="1">
      <alignment vertical="center" wrapText="1"/>
    </xf>
    <xf numFmtId="166" fontId="6" fillId="3" borderId="4" xfId="4" applyNumberFormat="1" applyFont="1" applyFill="1" applyBorder="1" applyAlignment="1">
      <alignment horizontal="center" vertical="center" wrapText="1"/>
    </xf>
    <xf numFmtId="0" fontId="6" fillId="3" borderId="4" xfId="14" applyNumberFormat="1" applyFont="1" applyFill="1" applyBorder="1" applyAlignment="1">
      <alignment vertical="center" wrapText="1"/>
    </xf>
    <xf numFmtId="0" fontId="6" fillId="3" borderId="4" xfId="4" applyNumberFormat="1" applyFont="1" applyFill="1" applyBorder="1" applyAlignment="1">
      <alignment horizontal="center" vertical="center" wrapText="1"/>
    </xf>
    <xf numFmtId="42" fontId="6" fillId="4" borderId="8" xfId="14" applyFont="1" applyFill="1" applyBorder="1" applyAlignment="1">
      <alignment horizontal="center" vertical="center" wrapText="1"/>
    </xf>
    <xf numFmtId="42" fontId="6" fillId="4" borderId="6" xfId="14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2" fontId="2" fillId="0" borderId="0" xfId="14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2" fontId="8" fillId="0" borderId="0" xfId="14" applyFont="1" applyBorder="1" applyAlignment="1">
      <alignment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9" fillId="8" borderId="1" xfId="14" applyFont="1" applyFill="1" applyBorder="1" applyAlignment="1">
      <alignment horizontal="center" vertical="center"/>
    </xf>
    <xf numFmtId="9" fontId="9" fillId="8" borderId="1" xfId="4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wrapText="1"/>
    </xf>
    <xf numFmtId="0" fontId="14" fillId="8" borderId="0" xfId="0" applyFont="1" applyFill="1"/>
    <xf numFmtId="0" fontId="8" fillId="3" borderId="3" xfId="0" applyFont="1" applyFill="1" applyBorder="1" applyAlignment="1">
      <alignment horizontal="left" vertical="center" wrapText="1"/>
    </xf>
    <xf numFmtId="0" fontId="9" fillId="8" borderId="1" xfId="14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42" fontId="9" fillId="5" borderId="1" xfId="14" applyFont="1" applyFill="1" applyBorder="1" applyAlignment="1">
      <alignment horizontal="center" vertical="center"/>
    </xf>
    <xf numFmtId="9" fontId="9" fillId="5" borderId="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0" fontId="14" fillId="5" borderId="0" xfId="0" applyFont="1" applyFill="1"/>
    <xf numFmtId="0" fontId="14" fillId="0" borderId="1" xfId="0" applyFont="1" applyBorder="1"/>
    <xf numFmtId="0" fontId="10" fillId="0" borderId="1" xfId="0" applyFont="1" applyBorder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42" fontId="10" fillId="0" borderId="0" xfId="14" applyFont="1"/>
    <xf numFmtId="9" fontId="10" fillId="0" borderId="0" xfId="4" applyFont="1"/>
    <xf numFmtId="3" fontId="10" fillId="0" borderId="0" xfId="0" applyNumberFormat="1" applyFont="1"/>
    <xf numFmtId="9" fontId="10" fillId="0" borderId="0" xfId="0" applyNumberFormat="1" applyFont="1"/>
    <xf numFmtId="42" fontId="6" fillId="4" borderId="9" xfId="14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4" borderId="9" xfId="14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3" fillId="10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wrapText="1"/>
    </xf>
    <xf numFmtId="0" fontId="10" fillId="0" borderId="15" xfId="0" applyFont="1" applyBorder="1"/>
    <xf numFmtId="0" fontId="2" fillId="8" borderId="15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wrapText="1"/>
    </xf>
    <xf numFmtId="42" fontId="6" fillId="4" borderId="16" xfId="14" applyFont="1" applyFill="1" applyBorder="1" applyAlignment="1">
      <alignment horizontal="center" vertical="center" wrapText="1"/>
    </xf>
    <xf numFmtId="42" fontId="9" fillId="8" borderId="3" xfId="14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6" fillId="4" borderId="16" xfId="14" applyNumberFormat="1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horizontal="center" vertical="center" wrapText="1"/>
    </xf>
    <xf numFmtId="42" fontId="8" fillId="7" borderId="8" xfId="14" applyFont="1" applyFill="1" applyBorder="1" applyAlignment="1">
      <alignment horizontal="center" vertical="center" wrapText="1"/>
    </xf>
    <xf numFmtId="42" fontId="8" fillId="7" borderId="8" xfId="14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vertical="center" wrapText="1"/>
    </xf>
    <xf numFmtId="9" fontId="8" fillId="7" borderId="8" xfId="4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 wrapText="1"/>
    </xf>
    <xf numFmtId="6" fontId="8" fillId="3" borderId="6" xfId="14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6" fontId="8" fillId="0" borderId="6" xfId="14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42" fontId="6" fillId="4" borderId="15" xfId="14" applyFont="1" applyFill="1" applyBorder="1" applyAlignment="1">
      <alignment horizontal="center" vertical="center" wrapText="1"/>
    </xf>
    <xf numFmtId="42" fontId="6" fillId="4" borderId="13" xfId="14" applyFont="1" applyFill="1" applyBorder="1" applyAlignment="1">
      <alignment horizontal="center" vertical="center" wrapText="1"/>
    </xf>
    <xf numFmtId="42" fontId="9" fillId="8" borderId="6" xfId="14" applyFont="1" applyFill="1" applyBorder="1" applyAlignment="1">
      <alignment horizontal="center" vertical="center"/>
    </xf>
    <xf numFmtId="42" fontId="6" fillId="4" borderId="8" xfId="14" applyFont="1" applyFill="1" applyBorder="1" applyAlignment="1">
      <alignment vertical="center" wrapText="1"/>
    </xf>
    <xf numFmtId="42" fontId="6" fillId="4" borderId="9" xfId="14" applyFont="1" applyFill="1" applyBorder="1" applyAlignment="1">
      <alignment vertical="center" wrapText="1"/>
    </xf>
    <xf numFmtId="42" fontId="6" fillId="4" borderId="6" xfId="14" applyFont="1" applyFill="1" applyBorder="1" applyAlignment="1">
      <alignment vertical="center" wrapText="1"/>
    </xf>
    <xf numFmtId="42" fontId="6" fillId="3" borderId="10" xfId="14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center" vertical="center"/>
    </xf>
    <xf numFmtId="42" fontId="8" fillId="8" borderId="8" xfId="14" applyFont="1" applyFill="1" applyBorder="1" applyAlignment="1">
      <alignment horizontal="center" vertical="center" wrapText="1"/>
    </xf>
    <xf numFmtId="167" fontId="8" fillId="8" borderId="8" xfId="4" applyNumberFormat="1" applyFont="1" applyFill="1" applyBorder="1" applyAlignment="1">
      <alignment horizontal="center" vertical="center" wrapText="1"/>
    </xf>
    <xf numFmtId="9" fontId="9" fillId="8" borderId="8" xfId="4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wrapText="1"/>
    </xf>
    <xf numFmtId="166" fontId="6" fillId="3" borderId="10" xfId="4" applyNumberFormat="1" applyFont="1" applyFill="1" applyBorder="1" applyAlignment="1">
      <alignment horizontal="center" vertical="center" wrapText="1"/>
    </xf>
    <xf numFmtId="9" fontId="9" fillId="8" borderId="6" xfId="4" applyFont="1" applyFill="1" applyBorder="1" applyAlignment="1">
      <alignment horizontal="center" vertical="center"/>
    </xf>
    <xf numFmtId="42" fontId="6" fillId="4" borderId="8" xfId="14" applyFont="1" applyFill="1" applyBorder="1" applyAlignment="1">
      <alignment horizontal="center" vertical="center" wrapText="1"/>
    </xf>
    <xf numFmtId="42" fontId="6" fillId="4" borderId="9" xfId="14" applyFont="1" applyFill="1" applyBorder="1" applyAlignment="1">
      <alignment horizontal="center" vertical="center" wrapText="1"/>
    </xf>
    <xf numFmtId="42" fontId="6" fillId="4" borderId="6" xfId="14" applyFont="1" applyFill="1" applyBorder="1" applyAlignment="1">
      <alignment horizontal="center" vertical="center" wrapText="1"/>
    </xf>
    <xf numFmtId="42" fontId="6" fillId="4" borderId="18" xfId="14" applyFont="1" applyFill="1" applyBorder="1" applyAlignment="1">
      <alignment horizontal="center" vertical="center" wrapText="1"/>
    </xf>
    <xf numFmtId="42" fontId="6" fillId="4" borderId="19" xfId="14" applyFont="1" applyFill="1" applyBorder="1" applyAlignment="1">
      <alignment horizontal="center" vertical="center" wrapText="1"/>
    </xf>
    <xf numFmtId="42" fontId="6" fillId="4" borderId="20" xfId="14" applyFont="1" applyFill="1" applyBorder="1" applyAlignment="1">
      <alignment horizontal="center" vertical="center" wrapText="1"/>
    </xf>
    <xf numFmtId="42" fontId="6" fillId="4" borderId="21" xfId="14" applyFont="1" applyFill="1" applyBorder="1" applyAlignment="1">
      <alignment horizontal="center" vertical="center" wrapText="1"/>
    </xf>
    <xf numFmtId="42" fontId="6" fillId="4" borderId="22" xfId="14" applyFont="1" applyFill="1" applyBorder="1" applyAlignment="1">
      <alignment horizontal="center" vertical="center" wrapText="1"/>
    </xf>
    <xf numFmtId="42" fontId="6" fillId="4" borderId="23" xfId="14" applyFont="1" applyFill="1" applyBorder="1" applyAlignment="1">
      <alignment horizontal="center" vertical="center" wrapText="1"/>
    </xf>
    <xf numFmtId="42" fontId="6" fillId="4" borderId="15" xfId="14" applyFont="1" applyFill="1" applyBorder="1" applyAlignment="1">
      <alignment horizontal="center" vertical="center" wrapText="1"/>
    </xf>
    <xf numFmtId="42" fontId="6" fillId="4" borderId="14" xfId="14" applyFont="1" applyFill="1" applyBorder="1" applyAlignment="1">
      <alignment horizontal="center" vertical="center" wrapText="1"/>
    </xf>
    <xf numFmtId="42" fontId="6" fillId="4" borderId="12" xfId="14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4" borderId="8" xfId="0" applyFont="1" applyFill="1" applyBorder="1" applyAlignment="1">
      <alignment horizontal="justify" vertical="center" wrapText="1"/>
    </xf>
    <xf numFmtId="0" fontId="13" fillId="4" borderId="6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4" borderId="8" xfId="14" applyNumberFormat="1" applyFont="1" applyFill="1" applyBorder="1" applyAlignment="1">
      <alignment horizontal="center" vertical="center" wrapText="1"/>
    </xf>
    <xf numFmtId="0" fontId="6" fillId="4" borderId="6" xfId="14" applyNumberFormat="1" applyFont="1" applyFill="1" applyBorder="1" applyAlignment="1">
      <alignment horizontal="center" vertical="center" wrapText="1"/>
    </xf>
    <xf numFmtId="0" fontId="6" fillId="4" borderId="7" xfId="14" applyNumberFormat="1" applyFont="1" applyFill="1" applyBorder="1" applyAlignment="1">
      <alignment horizontal="center" vertical="center" wrapText="1"/>
    </xf>
    <xf numFmtId="0" fontId="6" fillId="4" borderId="5" xfId="14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2" fontId="6" fillId="4" borderId="7" xfId="14" applyFont="1" applyFill="1" applyBorder="1" applyAlignment="1">
      <alignment horizontal="center" vertical="center" wrapText="1"/>
    </xf>
    <xf numFmtId="42" fontId="6" fillId="4" borderId="5" xfId="14" applyFont="1" applyFill="1" applyBorder="1" applyAlignment="1">
      <alignment horizontal="center" vertical="center" wrapText="1"/>
    </xf>
    <xf numFmtId="42" fontId="6" fillId="4" borderId="17" xfId="14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6" fillId="4" borderId="7" xfId="14" applyNumberFormat="1" applyFont="1" applyFill="1" applyBorder="1" applyAlignment="1">
      <alignment horizontal="center" vertical="center" wrapText="1"/>
    </xf>
    <xf numFmtId="49" fontId="6" fillId="4" borderId="5" xfId="14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2" fontId="6" fillId="4" borderId="7" xfId="14" applyFont="1" applyFill="1" applyBorder="1" applyAlignment="1">
      <alignment horizontal="center" vertical="top" wrapText="1"/>
    </xf>
    <xf numFmtId="42" fontId="6" fillId="4" borderId="5" xfId="14" applyFont="1" applyFill="1" applyBorder="1" applyAlignment="1">
      <alignment horizontal="center" vertical="top" wrapText="1"/>
    </xf>
    <xf numFmtId="42" fontId="6" fillId="4" borderId="1" xfId="14" applyFont="1" applyFill="1" applyBorder="1" applyAlignment="1">
      <alignment horizontal="center" vertical="center" wrapText="1"/>
    </xf>
    <xf numFmtId="0" fontId="6" fillId="4" borderId="1" xfId="14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 wrapText="1"/>
    </xf>
    <xf numFmtId="49" fontId="6" fillId="4" borderId="9" xfId="14" applyNumberFormat="1" applyFont="1" applyFill="1" applyBorder="1" applyAlignment="1">
      <alignment horizontal="center" vertical="center" wrapText="1"/>
    </xf>
    <xf numFmtId="49" fontId="6" fillId="4" borderId="6" xfId="1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42" fontId="6" fillId="0" borderId="8" xfId="14" applyFont="1" applyFill="1" applyBorder="1" applyAlignment="1">
      <alignment horizontal="center" vertical="center" wrapText="1"/>
    </xf>
    <xf numFmtId="42" fontId="6" fillId="0" borderId="6" xfId="14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14" fillId="0" borderId="4" xfId="14" applyNumberFormat="1" applyFont="1" applyFill="1" applyBorder="1" applyAlignment="1">
      <alignment horizontal="left" vertical="center" wrapText="1"/>
    </xf>
    <xf numFmtId="0" fontId="14" fillId="0" borderId="2" xfId="14" applyNumberFormat="1" applyFont="1" applyFill="1" applyBorder="1" applyAlignment="1">
      <alignment horizontal="left" vertical="center" wrapText="1"/>
    </xf>
  </cellXfs>
  <cellStyles count="19">
    <cellStyle name="Millares [0] 2" xfId="12" xr:uid="{00000000-0005-0000-0000-000000000000}"/>
    <cellStyle name="Millares [0] 2 2" xfId="17" xr:uid="{4CA5558C-686F-4484-BDC6-BDF3FE6013F0}"/>
    <cellStyle name="Millares 2" xfId="11" xr:uid="{00000000-0005-0000-0000-000001000000}"/>
    <cellStyle name="Millares 3" xfId="15" xr:uid="{00000000-0005-0000-0000-000002000000}"/>
    <cellStyle name="Moneda [0]" xfId="14" builtinId="7"/>
    <cellStyle name="Moneda [0] 2" xfId="18" xr:uid="{E2E106E1-F8FF-4ABC-8A3C-3707C4010BE8}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2 4" xfId="10" xr:uid="{00000000-0005-0000-0000-000008000000}"/>
    <cellStyle name="Normal 2 5" xfId="16" xr:uid="{86A2ECFD-F204-4251-B5CC-EF1BD7A7389D}"/>
    <cellStyle name="Normal 3" xfId="1" xr:uid="{00000000-0005-0000-0000-000009000000}"/>
    <cellStyle name="Normal 4" xfId="5" xr:uid="{00000000-0005-0000-0000-00000A000000}"/>
    <cellStyle name="Porcentaje" xfId="4" builtinId="5"/>
    <cellStyle name="Porcentaje 2" xfId="3" xr:uid="{00000000-0005-0000-0000-00000C000000}"/>
    <cellStyle name="Porcentaje 3" xfId="7" xr:uid="{00000000-0005-0000-0000-00000D000000}"/>
    <cellStyle name="Porcentaje 4" xfId="13" xr:uid="{00000000-0005-0000-0000-00000E000000}"/>
    <cellStyle name="Porcentual 6" xfId="9" xr:uid="{00000000-0005-0000-0000-00000F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2512157</xdr:colOff>
      <xdr:row>0</xdr:row>
      <xdr:rowOff>79375</xdr:rowOff>
    </xdr:from>
    <xdr:to>
      <xdr:col>23</xdr:col>
      <xdr:colOff>3494127</xdr:colOff>
      <xdr:row>0</xdr:row>
      <xdr:rowOff>686029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44A3EB-F594-37CF-5580-57C8C2506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66657" y="79375"/>
          <a:ext cx="981970" cy="606654"/>
        </a:xfrm>
        <a:prstGeom prst="rect">
          <a:avLst/>
        </a:prstGeom>
      </xdr:spPr>
    </xdr:pic>
    <xdr:clientData/>
  </xdr:twoCellAnchor>
  <xdr:twoCellAnchor editAs="oneCell">
    <xdr:from>
      <xdr:col>1</xdr:col>
      <xdr:colOff>122115</xdr:colOff>
      <xdr:row>0</xdr:row>
      <xdr:rowOff>48847</xdr:rowOff>
    </xdr:from>
    <xdr:to>
      <xdr:col>1</xdr:col>
      <xdr:colOff>2606371</xdr:colOff>
      <xdr:row>0</xdr:row>
      <xdr:rowOff>643141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1566B1-C5FA-8DB6-383E-A4655FC07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333" y="48847"/>
          <a:ext cx="2484256" cy="594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72"/>
  <sheetViews>
    <sheetView tabSelected="1" zoomScale="40" zoomScaleNormal="78" workbookViewId="0">
      <pane ySplit="1" topLeftCell="A2" activePane="bottomLeft" state="frozen"/>
      <selection pane="bottomLeft" activeCell="U12" sqref="U12:U13"/>
    </sheetView>
  </sheetViews>
  <sheetFormatPr baseColWidth="10" defaultColWidth="9.1796875" defaultRowHeight="13" x14ac:dyDescent="0.3"/>
  <cols>
    <col min="1" max="1" width="4.26953125" style="15" customWidth="1"/>
    <col min="2" max="2" width="46" style="15" customWidth="1"/>
    <col min="3" max="11" width="8" style="15" bestFit="1" customWidth="1"/>
    <col min="12" max="14" width="8.1796875" style="15" bestFit="1" customWidth="1"/>
    <col min="15" max="15" width="18.81640625" style="15" customWidth="1"/>
    <col min="16" max="16" width="18.81640625" style="60" customWidth="1"/>
    <col min="17" max="17" width="18.81640625" style="15" customWidth="1"/>
    <col min="18" max="18" width="15.26953125" style="15" customWidth="1"/>
    <col min="19" max="19" width="12.26953125" style="61" customWidth="1"/>
    <col min="20" max="20" width="9.1796875" style="15" customWidth="1"/>
    <col min="21" max="21" width="62.7265625" style="26" customWidth="1"/>
    <col min="22" max="22" width="59.1796875" style="26" customWidth="1"/>
    <col min="23" max="23" width="63.1796875" style="26" customWidth="1"/>
    <col min="24" max="24" width="54.26953125" style="26" customWidth="1"/>
    <col min="25" max="25" width="18.26953125" style="15" customWidth="1"/>
    <col min="26" max="40" width="11.453125" style="15" customWidth="1"/>
    <col min="41" max="240" width="11.453125" style="15"/>
    <col min="241" max="241" width="2.453125" style="15" customWidth="1"/>
    <col min="242" max="242" width="40.26953125" style="15" customWidth="1"/>
    <col min="243" max="243" width="7.54296875" style="15" customWidth="1"/>
    <col min="244" max="244" width="4.26953125" style="15" customWidth="1"/>
    <col min="245" max="245" width="3" style="15" customWidth="1"/>
    <col min="246" max="246" width="5.1796875" style="15" customWidth="1"/>
    <col min="247" max="247" width="1.1796875" style="15" customWidth="1"/>
    <col min="248" max="248" width="3.453125" style="15" customWidth="1"/>
    <col min="249" max="249" width="3" style="15" customWidth="1"/>
    <col min="250" max="250" width="4" style="15" customWidth="1"/>
    <col min="251" max="251" width="3.1796875" style="15" customWidth="1"/>
    <col min="252" max="252" width="6.1796875" style="15" customWidth="1"/>
    <col min="253" max="253" width="4.26953125" style="15" customWidth="1"/>
    <col min="254" max="254" width="1.7265625" style="15" customWidth="1"/>
    <col min="255" max="255" width="3.453125" style="15" customWidth="1"/>
    <col min="256" max="256" width="2.7265625" style="15" customWidth="1"/>
    <col min="257" max="257" width="3.453125" style="15" customWidth="1"/>
    <col min="258" max="258" width="3.1796875" style="15" customWidth="1"/>
    <col min="259" max="259" width="5" style="15" customWidth="1"/>
    <col min="260" max="260" width="1.7265625" style="15" customWidth="1"/>
    <col min="261" max="261" width="4.81640625" style="15" customWidth="1"/>
    <col min="262" max="262" width="1.26953125" style="15" customWidth="1"/>
    <col min="263" max="263" width="5.26953125" style="15" customWidth="1"/>
    <col min="264" max="264" width="0.81640625" style="15" customWidth="1"/>
    <col min="265" max="265" width="3" style="15" customWidth="1"/>
    <col min="266" max="266" width="3.453125" style="15" customWidth="1"/>
    <col min="267" max="267" width="10.81640625" style="15" customWidth="1"/>
    <col min="268" max="268" width="14" style="15" customWidth="1"/>
    <col min="269" max="269" width="17.1796875" style="15" customWidth="1"/>
    <col min="270" max="270" width="15.54296875" style="15" customWidth="1"/>
    <col min="271" max="271" width="13.26953125" style="15" customWidth="1"/>
    <col min="272" max="272" width="12.26953125" style="15" customWidth="1"/>
    <col min="273" max="273" width="13.453125" style="15" customWidth="1"/>
    <col min="274" max="274" width="51.1796875" style="15" customWidth="1"/>
    <col min="275" max="275" width="59" style="15" customWidth="1"/>
    <col min="276" max="276" width="60.81640625" style="15" customWidth="1"/>
    <col min="277" max="277" width="42.453125" style="15" customWidth="1"/>
    <col min="278" max="278" width="15.453125" style="15" customWidth="1"/>
    <col min="279" max="279" width="19" style="15" customWidth="1"/>
    <col min="280" max="496" width="11.453125" style="15"/>
    <col min="497" max="497" width="2.453125" style="15" customWidth="1"/>
    <col min="498" max="498" width="40.26953125" style="15" customWidth="1"/>
    <col min="499" max="499" width="7.54296875" style="15" customWidth="1"/>
    <col min="500" max="500" width="4.26953125" style="15" customWidth="1"/>
    <col min="501" max="501" width="3" style="15" customWidth="1"/>
    <col min="502" max="502" width="5.1796875" style="15" customWidth="1"/>
    <col min="503" max="503" width="1.1796875" style="15" customWidth="1"/>
    <col min="504" max="504" width="3.453125" style="15" customWidth="1"/>
    <col min="505" max="505" width="3" style="15" customWidth="1"/>
    <col min="506" max="506" width="4" style="15" customWidth="1"/>
    <col min="507" max="507" width="3.1796875" style="15" customWidth="1"/>
    <col min="508" max="508" width="6.1796875" style="15" customWidth="1"/>
    <col min="509" max="509" width="4.26953125" style="15" customWidth="1"/>
    <col min="510" max="510" width="1.7265625" style="15" customWidth="1"/>
    <col min="511" max="511" width="3.453125" style="15" customWidth="1"/>
    <col min="512" max="512" width="2.7265625" style="15" customWidth="1"/>
    <col min="513" max="513" width="3.453125" style="15" customWidth="1"/>
    <col min="514" max="514" width="3.1796875" style="15" customWidth="1"/>
    <col min="515" max="515" width="5" style="15" customWidth="1"/>
    <col min="516" max="516" width="1.7265625" style="15" customWidth="1"/>
    <col min="517" max="517" width="4.81640625" style="15" customWidth="1"/>
    <col min="518" max="518" width="1.26953125" style="15" customWidth="1"/>
    <col min="519" max="519" width="5.26953125" style="15" customWidth="1"/>
    <col min="520" max="520" width="0.81640625" style="15" customWidth="1"/>
    <col min="521" max="521" width="3" style="15" customWidth="1"/>
    <col min="522" max="522" width="3.453125" style="15" customWidth="1"/>
    <col min="523" max="523" width="10.81640625" style="15" customWidth="1"/>
    <col min="524" max="524" width="14" style="15" customWidth="1"/>
    <col min="525" max="525" width="17.1796875" style="15" customWidth="1"/>
    <col min="526" max="526" width="15.54296875" style="15" customWidth="1"/>
    <col min="527" max="527" width="13.26953125" style="15" customWidth="1"/>
    <col min="528" max="528" width="12.26953125" style="15" customWidth="1"/>
    <col min="529" max="529" width="13.453125" style="15" customWidth="1"/>
    <col min="530" max="530" width="51.1796875" style="15" customWidth="1"/>
    <col min="531" max="531" width="59" style="15" customWidth="1"/>
    <col min="532" max="532" width="60.81640625" style="15" customWidth="1"/>
    <col min="533" max="533" width="42.453125" style="15" customWidth="1"/>
    <col min="534" max="534" width="15.453125" style="15" customWidth="1"/>
    <col min="535" max="535" width="19" style="15" customWidth="1"/>
    <col min="536" max="752" width="11.453125" style="15"/>
    <col min="753" max="753" width="2.453125" style="15" customWidth="1"/>
    <col min="754" max="754" width="40.26953125" style="15" customWidth="1"/>
    <col min="755" max="755" width="7.54296875" style="15" customWidth="1"/>
    <col min="756" max="756" width="4.26953125" style="15" customWidth="1"/>
    <col min="757" max="757" width="3" style="15" customWidth="1"/>
    <col min="758" max="758" width="5.1796875" style="15" customWidth="1"/>
    <col min="759" max="759" width="1.1796875" style="15" customWidth="1"/>
    <col min="760" max="760" width="3.453125" style="15" customWidth="1"/>
    <col min="761" max="761" width="3" style="15" customWidth="1"/>
    <col min="762" max="762" width="4" style="15" customWidth="1"/>
    <col min="763" max="763" width="3.1796875" style="15" customWidth="1"/>
    <col min="764" max="764" width="6.1796875" style="15" customWidth="1"/>
    <col min="765" max="765" width="4.26953125" style="15" customWidth="1"/>
    <col min="766" max="766" width="1.7265625" style="15" customWidth="1"/>
    <col min="767" max="767" width="3.453125" style="15" customWidth="1"/>
    <col min="768" max="768" width="2.7265625" style="15" customWidth="1"/>
    <col min="769" max="769" width="3.453125" style="15" customWidth="1"/>
    <col min="770" max="770" width="3.1796875" style="15" customWidth="1"/>
    <col min="771" max="771" width="5" style="15" customWidth="1"/>
    <col min="772" max="772" width="1.7265625" style="15" customWidth="1"/>
    <col min="773" max="773" width="4.81640625" style="15" customWidth="1"/>
    <col min="774" max="774" width="1.26953125" style="15" customWidth="1"/>
    <col min="775" max="775" width="5.26953125" style="15" customWidth="1"/>
    <col min="776" max="776" width="0.81640625" style="15" customWidth="1"/>
    <col min="777" max="777" width="3" style="15" customWidth="1"/>
    <col min="778" max="778" width="3.453125" style="15" customWidth="1"/>
    <col min="779" max="779" width="10.81640625" style="15" customWidth="1"/>
    <col min="780" max="780" width="14" style="15" customWidth="1"/>
    <col min="781" max="781" width="17.1796875" style="15" customWidth="1"/>
    <col min="782" max="782" width="15.54296875" style="15" customWidth="1"/>
    <col min="783" max="783" width="13.26953125" style="15" customWidth="1"/>
    <col min="784" max="784" width="12.26953125" style="15" customWidth="1"/>
    <col min="785" max="785" width="13.453125" style="15" customWidth="1"/>
    <col min="786" max="786" width="51.1796875" style="15" customWidth="1"/>
    <col min="787" max="787" width="59" style="15" customWidth="1"/>
    <col min="788" max="788" width="60.81640625" style="15" customWidth="1"/>
    <col min="789" max="789" width="42.453125" style="15" customWidth="1"/>
    <col min="790" max="790" width="15.453125" style="15" customWidth="1"/>
    <col min="791" max="791" width="19" style="15" customWidth="1"/>
    <col min="792" max="1008" width="11.453125" style="15"/>
    <col min="1009" max="1009" width="2.453125" style="15" customWidth="1"/>
    <col min="1010" max="1010" width="40.26953125" style="15" customWidth="1"/>
    <col min="1011" max="1011" width="7.54296875" style="15" customWidth="1"/>
    <col min="1012" max="1012" width="4.26953125" style="15" customWidth="1"/>
    <col min="1013" max="1013" width="3" style="15" customWidth="1"/>
    <col min="1014" max="1014" width="5.1796875" style="15" customWidth="1"/>
    <col min="1015" max="1015" width="1.1796875" style="15" customWidth="1"/>
    <col min="1016" max="1016" width="3.453125" style="15" customWidth="1"/>
    <col min="1017" max="1017" width="3" style="15" customWidth="1"/>
    <col min="1018" max="1018" width="4" style="15" customWidth="1"/>
    <col min="1019" max="1019" width="3.1796875" style="15" customWidth="1"/>
    <col min="1020" max="1020" width="6.1796875" style="15" customWidth="1"/>
    <col min="1021" max="1021" width="4.26953125" style="15" customWidth="1"/>
    <col min="1022" max="1022" width="1.7265625" style="15" customWidth="1"/>
    <col min="1023" max="1023" width="3.453125" style="15" customWidth="1"/>
    <col min="1024" max="1024" width="2.7265625" style="15" customWidth="1"/>
    <col min="1025" max="1025" width="3.453125" style="15" customWidth="1"/>
    <col min="1026" max="1026" width="3.1796875" style="15" customWidth="1"/>
    <col min="1027" max="1027" width="5" style="15" customWidth="1"/>
    <col min="1028" max="1028" width="1.7265625" style="15" customWidth="1"/>
    <col min="1029" max="1029" width="4.81640625" style="15" customWidth="1"/>
    <col min="1030" max="1030" width="1.26953125" style="15" customWidth="1"/>
    <col min="1031" max="1031" width="5.26953125" style="15" customWidth="1"/>
    <col min="1032" max="1032" width="0.81640625" style="15" customWidth="1"/>
    <col min="1033" max="1033" width="3" style="15" customWidth="1"/>
    <col min="1034" max="1034" width="3.453125" style="15" customWidth="1"/>
    <col min="1035" max="1035" width="10.81640625" style="15" customWidth="1"/>
    <col min="1036" max="1036" width="14" style="15" customWidth="1"/>
    <col min="1037" max="1037" width="17.1796875" style="15" customWidth="1"/>
    <col min="1038" max="1038" width="15.54296875" style="15" customWidth="1"/>
    <col min="1039" max="1039" width="13.26953125" style="15" customWidth="1"/>
    <col min="1040" max="1040" width="12.26953125" style="15" customWidth="1"/>
    <col min="1041" max="1041" width="13.453125" style="15" customWidth="1"/>
    <col min="1042" max="1042" width="51.1796875" style="15" customWidth="1"/>
    <col min="1043" max="1043" width="59" style="15" customWidth="1"/>
    <col min="1044" max="1044" width="60.81640625" style="15" customWidth="1"/>
    <col min="1045" max="1045" width="42.453125" style="15" customWidth="1"/>
    <col min="1046" max="1046" width="15.453125" style="15" customWidth="1"/>
    <col min="1047" max="1047" width="19" style="15" customWidth="1"/>
    <col min="1048" max="1264" width="11.453125" style="15"/>
    <col min="1265" max="1265" width="2.453125" style="15" customWidth="1"/>
    <col min="1266" max="1266" width="40.26953125" style="15" customWidth="1"/>
    <col min="1267" max="1267" width="7.54296875" style="15" customWidth="1"/>
    <col min="1268" max="1268" width="4.26953125" style="15" customWidth="1"/>
    <col min="1269" max="1269" width="3" style="15" customWidth="1"/>
    <col min="1270" max="1270" width="5.1796875" style="15" customWidth="1"/>
    <col min="1271" max="1271" width="1.1796875" style="15" customWidth="1"/>
    <col min="1272" max="1272" width="3.453125" style="15" customWidth="1"/>
    <col min="1273" max="1273" width="3" style="15" customWidth="1"/>
    <col min="1274" max="1274" width="4" style="15" customWidth="1"/>
    <col min="1275" max="1275" width="3.1796875" style="15" customWidth="1"/>
    <col min="1276" max="1276" width="6.1796875" style="15" customWidth="1"/>
    <col min="1277" max="1277" width="4.26953125" style="15" customWidth="1"/>
    <col min="1278" max="1278" width="1.7265625" style="15" customWidth="1"/>
    <col min="1279" max="1279" width="3.453125" style="15" customWidth="1"/>
    <col min="1280" max="1280" width="2.7265625" style="15" customWidth="1"/>
    <col min="1281" max="1281" width="3.453125" style="15" customWidth="1"/>
    <col min="1282" max="1282" width="3.1796875" style="15" customWidth="1"/>
    <col min="1283" max="1283" width="5" style="15" customWidth="1"/>
    <col min="1284" max="1284" width="1.7265625" style="15" customWidth="1"/>
    <col min="1285" max="1285" width="4.81640625" style="15" customWidth="1"/>
    <col min="1286" max="1286" width="1.26953125" style="15" customWidth="1"/>
    <col min="1287" max="1287" width="5.26953125" style="15" customWidth="1"/>
    <col min="1288" max="1288" width="0.81640625" style="15" customWidth="1"/>
    <col min="1289" max="1289" width="3" style="15" customWidth="1"/>
    <col min="1290" max="1290" width="3.453125" style="15" customWidth="1"/>
    <col min="1291" max="1291" width="10.81640625" style="15" customWidth="1"/>
    <col min="1292" max="1292" width="14" style="15" customWidth="1"/>
    <col min="1293" max="1293" width="17.1796875" style="15" customWidth="1"/>
    <col min="1294" max="1294" width="15.54296875" style="15" customWidth="1"/>
    <col min="1295" max="1295" width="13.26953125" style="15" customWidth="1"/>
    <col min="1296" max="1296" width="12.26953125" style="15" customWidth="1"/>
    <col min="1297" max="1297" width="13.453125" style="15" customWidth="1"/>
    <col min="1298" max="1298" width="51.1796875" style="15" customWidth="1"/>
    <col min="1299" max="1299" width="59" style="15" customWidth="1"/>
    <col min="1300" max="1300" width="60.81640625" style="15" customWidth="1"/>
    <col min="1301" max="1301" width="42.453125" style="15" customWidth="1"/>
    <col min="1302" max="1302" width="15.453125" style="15" customWidth="1"/>
    <col min="1303" max="1303" width="19" style="15" customWidth="1"/>
    <col min="1304" max="1520" width="11.453125" style="15"/>
    <col min="1521" max="1521" width="2.453125" style="15" customWidth="1"/>
    <col min="1522" max="1522" width="40.26953125" style="15" customWidth="1"/>
    <col min="1523" max="1523" width="7.54296875" style="15" customWidth="1"/>
    <col min="1524" max="1524" width="4.26953125" style="15" customWidth="1"/>
    <col min="1525" max="1525" width="3" style="15" customWidth="1"/>
    <col min="1526" max="1526" width="5.1796875" style="15" customWidth="1"/>
    <col min="1527" max="1527" width="1.1796875" style="15" customWidth="1"/>
    <col min="1528" max="1528" width="3.453125" style="15" customWidth="1"/>
    <col min="1529" max="1529" width="3" style="15" customWidth="1"/>
    <col min="1530" max="1530" width="4" style="15" customWidth="1"/>
    <col min="1531" max="1531" width="3.1796875" style="15" customWidth="1"/>
    <col min="1532" max="1532" width="6.1796875" style="15" customWidth="1"/>
    <col min="1533" max="1533" width="4.26953125" style="15" customWidth="1"/>
    <col min="1534" max="1534" width="1.7265625" style="15" customWidth="1"/>
    <col min="1535" max="1535" width="3.453125" style="15" customWidth="1"/>
    <col min="1536" max="1536" width="2.7265625" style="15" customWidth="1"/>
    <col min="1537" max="1537" width="3.453125" style="15" customWidth="1"/>
    <col min="1538" max="1538" width="3.1796875" style="15" customWidth="1"/>
    <col min="1539" max="1539" width="5" style="15" customWidth="1"/>
    <col min="1540" max="1540" width="1.7265625" style="15" customWidth="1"/>
    <col min="1541" max="1541" width="4.81640625" style="15" customWidth="1"/>
    <col min="1542" max="1542" width="1.26953125" style="15" customWidth="1"/>
    <col min="1543" max="1543" width="5.26953125" style="15" customWidth="1"/>
    <col min="1544" max="1544" width="0.81640625" style="15" customWidth="1"/>
    <col min="1545" max="1545" width="3" style="15" customWidth="1"/>
    <col min="1546" max="1546" width="3.453125" style="15" customWidth="1"/>
    <col min="1547" max="1547" width="10.81640625" style="15" customWidth="1"/>
    <col min="1548" max="1548" width="14" style="15" customWidth="1"/>
    <col min="1549" max="1549" width="17.1796875" style="15" customWidth="1"/>
    <col min="1550" max="1550" width="15.54296875" style="15" customWidth="1"/>
    <col min="1551" max="1551" width="13.26953125" style="15" customWidth="1"/>
    <col min="1552" max="1552" width="12.26953125" style="15" customWidth="1"/>
    <col min="1553" max="1553" width="13.453125" style="15" customWidth="1"/>
    <col min="1554" max="1554" width="51.1796875" style="15" customWidth="1"/>
    <col min="1555" max="1555" width="59" style="15" customWidth="1"/>
    <col min="1556" max="1556" width="60.81640625" style="15" customWidth="1"/>
    <col min="1557" max="1557" width="42.453125" style="15" customWidth="1"/>
    <col min="1558" max="1558" width="15.453125" style="15" customWidth="1"/>
    <col min="1559" max="1559" width="19" style="15" customWidth="1"/>
    <col min="1560" max="1776" width="11.453125" style="15"/>
    <col min="1777" max="1777" width="2.453125" style="15" customWidth="1"/>
    <col min="1778" max="1778" width="40.26953125" style="15" customWidth="1"/>
    <col min="1779" max="1779" width="7.54296875" style="15" customWidth="1"/>
    <col min="1780" max="1780" width="4.26953125" style="15" customWidth="1"/>
    <col min="1781" max="1781" width="3" style="15" customWidth="1"/>
    <col min="1782" max="1782" width="5.1796875" style="15" customWidth="1"/>
    <col min="1783" max="1783" width="1.1796875" style="15" customWidth="1"/>
    <col min="1784" max="1784" width="3.453125" style="15" customWidth="1"/>
    <col min="1785" max="1785" width="3" style="15" customWidth="1"/>
    <col min="1786" max="1786" width="4" style="15" customWidth="1"/>
    <col min="1787" max="1787" width="3.1796875" style="15" customWidth="1"/>
    <col min="1788" max="1788" width="6.1796875" style="15" customWidth="1"/>
    <col min="1789" max="1789" width="4.26953125" style="15" customWidth="1"/>
    <col min="1790" max="1790" width="1.7265625" style="15" customWidth="1"/>
    <col min="1791" max="1791" width="3.453125" style="15" customWidth="1"/>
    <col min="1792" max="1792" width="2.7265625" style="15" customWidth="1"/>
    <col min="1793" max="1793" width="3.453125" style="15" customWidth="1"/>
    <col min="1794" max="1794" width="3.1796875" style="15" customWidth="1"/>
    <col min="1795" max="1795" width="5" style="15" customWidth="1"/>
    <col min="1796" max="1796" width="1.7265625" style="15" customWidth="1"/>
    <col min="1797" max="1797" width="4.81640625" style="15" customWidth="1"/>
    <col min="1798" max="1798" width="1.26953125" style="15" customWidth="1"/>
    <col min="1799" max="1799" width="5.26953125" style="15" customWidth="1"/>
    <col min="1800" max="1800" width="0.81640625" style="15" customWidth="1"/>
    <col min="1801" max="1801" width="3" style="15" customWidth="1"/>
    <col min="1802" max="1802" width="3.453125" style="15" customWidth="1"/>
    <col min="1803" max="1803" width="10.81640625" style="15" customWidth="1"/>
    <col min="1804" max="1804" width="14" style="15" customWidth="1"/>
    <col min="1805" max="1805" width="17.1796875" style="15" customWidth="1"/>
    <col min="1806" max="1806" width="15.54296875" style="15" customWidth="1"/>
    <col min="1807" max="1807" width="13.26953125" style="15" customWidth="1"/>
    <col min="1808" max="1808" width="12.26953125" style="15" customWidth="1"/>
    <col min="1809" max="1809" width="13.453125" style="15" customWidth="1"/>
    <col min="1810" max="1810" width="51.1796875" style="15" customWidth="1"/>
    <col min="1811" max="1811" width="59" style="15" customWidth="1"/>
    <col min="1812" max="1812" width="60.81640625" style="15" customWidth="1"/>
    <col min="1813" max="1813" width="42.453125" style="15" customWidth="1"/>
    <col min="1814" max="1814" width="15.453125" style="15" customWidth="1"/>
    <col min="1815" max="1815" width="19" style="15" customWidth="1"/>
    <col min="1816" max="2032" width="11.453125" style="15"/>
    <col min="2033" max="2033" width="2.453125" style="15" customWidth="1"/>
    <col min="2034" max="2034" width="40.26953125" style="15" customWidth="1"/>
    <col min="2035" max="2035" width="7.54296875" style="15" customWidth="1"/>
    <col min="2036" max="2036" width="4.26953125" style="15" customWidth="1"/>
    <col min="2037" max="2037" width="3" style="15" customWidth="1"/>
    <col min="2038" max="2038" width="5.1796875" style="15" customWidth="1"/>
    <col min="2039" max="2039" width="1.1796875" style="15" customWidth="1"/>
    <col min="2040" max="2040" width="3.453125" style="15" customWidth="1"/>
    <col min="2041" max="2041" width="3" style="15" customWidth="1"/>
    <col min="2042" max="2042" width="4" style="15" customWidth="1"/>
    <col min="2043" max="2043" width="3.1796875" style="15" customWidth="1"/>
    <col min="2044" max="2044" width="6.1796875" style="15" customWidth="1"/>
    <col min="2045" max="2045" width="4.26953125" style="15" customWidth="1"/>
    <col min="2046" max="2046" width="1.7265625" style="15" customWidth="1"/>
    <col min="2047" max="2047" width="3.453125" style="15" customWidth="1"/>
    <col min="2048" max="2048" width="2.7265625" style="15" customWidth="1"/>
    <col min="2049" max="2049" width="3.453125" style="15" customWidth="1"/>
    <col min="2050" max="2050" width="3.1796875" style="15" customWidth="1"/>
    <col min="2051" max="2051" width="5" style="15" customWidth="1"/>
    <col min="2052" max="2052" width="1.7265625" style="15" customWidth="1"/>
    <col min="2053" max="2053" width="4.81640625" style="15" customWidth="1"/>
    <col min="2054" max="2054" width="1.26953125" style="15" customWidth="1"/>
    <col min="2055" max="2055" width="5.26953125" style="15" customWidth="1"/>
    <col min="2056" max="2056" width="0.81640625" style="15" customWidth="1"/>
    <col min="2057" max="2057" width="3" style="15" customWidth="1"/>
    <col min="2058" max="2058" width="3.453125" style="15" customWidth="1"/>
    <col min="2059" max="2059" width="10.81640625" style="15" customWidth="1"/>
    <col min="2060" max="2060" width="14" style="15" customWidth="1"/>
    <col min="2061" max="2061" width="17.1796875" style="15" customWidth="1"/>
    <col min="2062" max="2062" width="15.54296875" style="15" customWidth="1"/>
    <col min="2063" max="2063" width="13.26953125" style="15" customWidth="1"/>
    <col min="2064" max="2064" width="12.26953125" style="15" customWidth="1"/>
    <col min="2065" max="2065" width="13.453125" style="15" customWidth="1"/>
    <col min="2066" max="2066" width="51.1796875" style="15" customWidth="1"/>
    <col min="2067" max="2067" width="59" style="15" customWidth="1"/>
    <col min="2068" max="2068" width="60.81640625" style="15" customWidth="1"/>
    <col min="2069" max="2069" width="42.453125" style="15" customWidth="1"/>
    <col min="2070" max="2070" width="15.453125" style="15" customWidth="1"/>
    <col min="2071" max="2071" width="19" style="15" customWidth="1"/>
    <col min="2072" max="2288" width="11.453125" style="15"/>
    <col min="2289" max="2289" width="2.453125" style="15" customWidth="1"/>
    <col min="2290" max="2290" width="40.26953125" style="15" customWidth="1"/>
    <col min="2291" max="2291" width="7.54296875" style="15" customWidth="1"/>
    <col min="2292" max="2292" width="4.26953125" style="15" customWidth="1"/>
    <col min="2293" max="2293" width="3" style="15" customWidth="1"/>
    <col min="2294" max="2294" width="5.1796875" style="15" customWidth="1"/>
    <col min="2295" max="2295" width="1.1796875" style="15" customWidth="1"/>
    <col min="2296" max="2296" width="3.453125" style="15" customWidth="1"/>
    <col min="2297" max="2297" width="3" style="15" customWidth="1"/>
    <col min="2298" max="2298" width="4" style="15" customWidth="1"/>
    <col min="2299" max="2299" width="3.1796875" style="15" customWidth="1"/>
    <col min="2300" max="2300" width="6.1796875" style="15" customWidth="1"/>
    <col min="2301" max="2301" width="4.26953125" style="15" customWidth="1"/>
    <col min="2302" max="2302" width="1.7265625" style="15" customWidth="1"/>
    <col min="2303" max="2303" width="3.453125" style="15" customWidth="1"/>
    <col min="2304" max="2304" width="2.7265625" style="15" customWidth="1"/>
    <col min="2305" max="2305" width="3.453125" style="15" customWidth="1"/>
    <col min="2306" max="2306" width="3.1796875" style="15" customWidth="1"/>
    <col min="2307" max="2307" width="5" style="15" customWidth="1"/>
    <col min="2308" max="2308" width="1.7265625" style="15" customWidth="1"/>
    <col min="2309" max="2309" width="4.81640625" style="15" customWidth="1"/>
    <col min="2310" max="2310" width="1.26953125" style="15" customWidth="1"/>
    <col min="2311" max="2311" width="5.26953125" style="15" customWidth="1"/>
    <col min="2312" max="2312" width="0.81640625" style="15" customWidth="1"/>
    <col min="2313" max="2313" width="3" style="15" customWidth="1"/>
    <col min="2314" max="2314" width="3.453125" style="15" customWidth="1"/>
    <col min="2315" max="2315" width="10.81640625" style="15" customWidth="1"/>
    <col min="2316" max="2316" width="14" style="15" customWidth="1"/>
    <col min="2317" max="2317" width="17.1796875" style="15" customWidth="1"/>
    <col min="2318" max="2318" width="15.54296875" style="15" customWidth="1"/>
    <col min="2319" max="2319" width="13.26953125" style="15" customWidth="1"/>
    <col min="2320" max="2320" width="12.26953125" style="15" customWidth="1"/>
    <col min="2321" max="2321" width="13.453125" style="15" customWidth="1"/>
    <col min="2322" max="2322" width="51.1796875" style="15" customWidth="1"/>
    <col min="2323" max="2323" width="59" style="15" customWidth="1"/>
    <col min="2324" max="2324" width="60.81640625" style="15" customWidth="1"/>
    <col min="2325" max="2325" width="42.453125" style="15" customWidth="1"/>
    <col min="2326" max="2326" width="15.453125" style="15" customWidth="1"/>
    <col min="2327" max="2327" width="19" style="15" customWidth="1"/>
    <col min="2328" max="2544" width="11.453125" style="15"/>
    <col min="2545" max="2545" width="2.453125" style="15" customWidth="1"/>
    <col min="2546" max="2546" width="40.26953125" style="15" customWidth="1"/>
    <col min="2547" max="2547" width="7.54296875" style="15" customWidth="1"/>
    <col min="2548" max="2548" width="4.26953125" style="15" customWidth="1"/>
    <col min="2549" max="2549" width="3" style="15" customWidth="1"/>
    <col min="2550" max="2550" width="5.1796875" style="15" customWidth="1"/>
    <col min="2551" max="2551" width="1.1796875" style="15" customWidth="1"/>
    <col min="2552" max="2552" width="3.453125" style="15" customWidth="1"/>
    <col min="2553" max="2553" width="3" style="15" customWidth="1"/>
    <col min="2554" max="2554" width="4" style="15" customWidth="1"/>
    <col min="2555" max="2555" width="3.1796875" style="15" customWidth="1"/>
    <col min="2556" max="2556" width="6.1796875" style="15" customWidth="1"/>
    <col min="2557" max="2557" width="4.26953125" style="15" customWidth="1"/>
    <col min="2558" max="2558" width="1.7265625" style="15" customWidth="1"/>
    <col min="2559" max="2559" width="3.453125" style="15" customWidth="1"/>
    <col min="2560" max="2560" width="2.7265625" style="15" customWidth="1"/>
    <col min="2561" max="2561" width="3.453125" style="15" customWidth="1"/>
    <col min="2562" max="2562" width="3.1796875" style="15" customWidth="1"/>
    <col min="2563" max="2563" width="5" style="15" customWidth="1"/>
    <col min="2564" max="2564" width="1.7265625" style="15" customWidth="1"/>
    <col min="2565" max="2565" width="4.81640625" style="15" customWidth="1"/>
    <col min="2566" max="2566" width="1.26953125" style="15" customWidth="1"/>
    <col min="2567" max="2567" width="5.26953125" style="15" customWidth="1"/>
    <col min="2568" max="2568" width="0.81640625" style="15" customWidth="1"/>
    <col min="2569" max="2569" width="3" style="15" customWidth="1"/>
    <col min="2570" max="2570" width="3.453125" style="15" customWidth="1"/>
    <col min="2571" max="2571" width="10.81640625" style="15" customWidth="1"/>
    <col min="2572" max="2572" width="14" style="15" customWidth="1"/>
    <col min="2573" max="2573" width="17.1796875" style="15" customWidth="1"/>
    <col min="2574" max="2574" width="15.54296875" style="15" customWidth="1"/>
    <col min="2575" max="2575" width="13.26953125" style="15" customWidth="1"/>
    <col min="2576" max="2576" width="12.26953125" style="15" customWidth="1"/>
    <col min="2577" max="2577" width="13.453125" style="15" customWidth="1"/>
    <col min="2578" max="2578" width="51.1796875" style="15" customWidth="1"/>
    <col min="2579" max="2579" width="59" style="15" customWidth="1"/>
    <col min="2580" max="2580" width="60.81640625" style="15" customWidth="1"/>
    <col min="2581" max="2581" width="42.453125" style="15" customWidth="1"/>
    <col min="2582" max="2582" width="15.453125" style="15" customWidth="1"/>
    <col min="2583" max="2583" width="19" style="15" customWidth="1"/>
    <col min="2584" max="2800" width="11.453125" style="15"/>
    <col min="2801" max="2801" width="2.453125" style="15" customWidth="1"/>
    <col min="2802" max="2802" width="40.26953125" style="15" customWidth="1"/>
    <col min="2803" max="2803" width="7.54296875" style="15" customWidth="1"/>
    <col min="2804" max="2804" width="4.26953125" style="15" customWidth="1"/>
    <col min="2805" max="2805" width="3" style="15" customWidth="1"/>
    <col min="2806" max="2806" width="5.1796875" style="15" customWidth="1"/>
    <col min="2807" max="2807" width="1.1796875" style="15" customWidth="1"/>
    <col min="2808" max="2808" width="3.453125" style="15" customWidth="1"/>
    <col min="2809" max="2809" width="3" style="15" customWidth="1"/>
    <col min="2810" max="2810" width="4" style="15" customWidth="1"/>
    <col min="2811" max="2811" width="3.1796875" style="15" customWidth="1"/>
    <col min="2812" max="2812" width="6.1796875" style="15" customWidth="1"/>
    <col min="2813" max="2813" width="4.26953125" style="15" customWidth="1"/>
    <col min="2814" max="2814" width="1.7265625" style="15" customWidth="1"/>
    <col min="2815" max="2815" width="3.453125" style="15" customWidth="1"/>
    <col min="2816" max="2816" width="2.7265625" style="15" customWidth="1"/>
    <col min="2817" max="2817" width="3.453125" style="15" customWidth="1"/>
    <col min="2818" max="2818" width="3.1796875" style="15" customWidth="1"/>
    <col min="2819" max="2819" width="5" style="15" customWidth="1"/>
    <col min="2820" max="2820" width="1.7265625" style="15" customWidth="1"/>
    <col min="2821" max="2821" width="4.81640625" style="15" customWidth="1"/>
    <col min="2822" max="2822" width="1.26953125" style="15" customWidth="1"/>
    <col min="2823" max="2823" width="5.26953125" style="15" customWidth="1"/>
    <col min="2824" max="2824" width="0.81640625" style="15" customWidth="1"/>
    <col min="2825" max="2825" width="3" style="15" customWidth="1"/>
    <col min="2826" max="2826" width="3.453125" style="15" customWidth="1"/>
    <col min="2827" max="2827" width="10.81640625" style="15" customWidth="1"/>
    <col min="2828" max="2828" width="14" style="15" customWidth="1"/>
    <col min="2829" max="2829" width="17.1796875" style="15" customWidth="1"/>
    <col min="2830" max="2830" width="15.54296875" style="15" customWidth="1"/>
    <col min="2831" max="2831" width="13.26953125" style="15" customWidth="1"/>
    <col min="2832" max="2832" width="12.26953125" style="15" customWidth="1"/>
    <col min="2833" max="2833" width="13.453125" style="15" customWidth="1"/>
    <col min="2834" max="2834" width="51.1796875" style="15" customWidth="1"/>
    <col min="2835" max="2835" width="59" style="15" customWidth="1"/>
    <col min="2836" max="2836" width="60.81640625" style="15" customWidth="1"/>
    <col min="2837" max="2837" width="42.453125" style="15" customWidth="1"/>
    <col min="2838" max="2838" width="15.453125" style="15" customWidth="1"/>
    <col min="2839" max="2839" width="19" style="15" customWidth="1"/>
    <col min="2840" max="3056" width="11.453125" style="15"/>
    <col min="3057" max="3057" width="2.453125" style="15" customWidth="1"/>
    <col min="3058" max="3058" width="40.26953125" style="15" customWidth="1"/>
    <col min="3059" max="3059" width="7.54296875" style="15" customWidth="1"/>
    <col min="3060" max="3060" width="4.26953125" style="15" customWidth="1"/>
    <col min="3061" max="3061" width="3" style="15" customWidth="1"/>
    <col min="3062" max="3062" width="5.1796875" style="15" customWidth="1"/>
    <col min="3063" max="3063" width="1.1796875" style="15" customWidth="1"/>
    <col min="3064" max="3064" width="3.453125" style="15" customWidth="1"/>
    <col min="3065" max="3065" width="3" style="15" customWidth="1"/>
    <col min="3066" max="3066" width="4" style="15" customWidth="1"/>
    <col min="3067" max="3067" width="3.1796875" style="15" customWidth="1"/>
    <col min="3068" max="3068" width="6.1796875" style="15" customWidth="1"/>
    <col min="3069" max="3069" width="4.26953125" style="15" customWidth="1"/>
    <col min="3070" max="3070" width="1.7265625" style="15" customWidth="1"/>
    <col min="3071" max="3071" width="3.453125" style="15" customWidth="1"/>
    <col min="3072" max="3072" width="2.7265625" style="15" customWidth="1"/>
    <col min="3073" max="3073" width="3.453125" style="15" customWidth="1"/>
    <col min="3074" max="3074" width="3.1796875" style="15" customWidth="1"/>
    <col min="3075" max="3075" width="5" style="15" customWidth="1"/>
    <col min="3076" max="3076" width="1.7265625" style="15" customWidth="1"/>
    <col min="3077" max="3077" width="4.81640625" style="15" customWidth="1"/>
    <col min="3078" max="3078" width="1.26953125" style="15" customWidth="1"/>
    <col min="3079" max="3079" width="5.26953125" style="15" customWidth="1"/>
    <col min="3080" max="3080" width="0.81640625" style="15" customWidth="1"/>
    <col min="3081" max="3081" width="3" style="15" customWidth="1"/>
    <col min="3082" max="3082" width="3.453125" style="15" customWidth="1"/>
    <col min="3083" max="3083" width="10.81640625" style="15" customWidth="1"/>
    <col min="3084" max="3084" width="14" style="15" customWidth="1"/>
    <col min="3085" max="3085" width="17.1796875" style="15" customWidth="1"/>
    <col min="3086" max="3086" width="15.54296875" style="15" customWidth="1"/>
    <col min="3087" max="3087" width="13.26953125" style="15" customWidth="1"/>
    <col min="3088" max="3088" width="12.26953125" style="15" customWidth="1"/>
    <col min="3089" max="3089" width="13.453125" style="15" customWidth="1"/>
    <col min="3090" max="3090" width="51.1796875" style="15" customWidth="1"/>
    <col min="3091" max="3091" width="59" style="15" customWidth="1"/>
    <col min="3092" max="3092" width="60.81640625" style="15" customWidth="1"/>
    <col min="3093" max="3093" width="42.453125" style="15" customWidth="1"/>
    <col min="3094" max="3094" width="15.453125" style="15" customWidth="1"/>
    <col min="3095" max="3095" width="19" style="15" customWidth="1"/>
    <col min="3096" max="3312" width="11.453125" style="15"/>
    <col min="3313" max="3313" width="2.453125" style="15" customWidth="1"/>
    <col min="3314" max="3314" width="40.26953125" style="15" customWidth="1"/>
    <col min="3315" max="3315" width="7.54296875" style="15" customWidth="1"/>
    <col min="3316" max="3316" width="4.26953125" style="15" customWidth="1"/>
    <col min="3317" max="3317" width="3" style="15" customWidth="1"/>
    <col min="3318" max="3318" width="5.1796875" style="15" customWidth="1"/>
    <col min="3319" max="3319" width="1.1796875" style="15" customWidth="1"/>
    <col min="3320" max="3320" width="3.453125" style="15" customWidth="1"/>
    <col min="3321" max="3321" width="3" style="15" customWidth="1"/>
    <col min="3322" max="3322" width="4" style="15" customWidth="1"/>
    <col min="3323" max="3323" width="3.1796875" style="15" customWidth="1"/>
    <col min="3324" max="3324" width="6.1796875" style="15" customWidth="1"/>
    <col min="3325" max="3325" width="4.26953125" style="15" customWidth="1"/>
    <col min="3326" max="3326" width="1.7265625" style="15" customWidth="1"/>
    <col min="3327" max="3327" width="3.453125" style="15" customWidth="1"/>
    <col min="3328" max="3328" width="2.7265625" style="15" customWidth="1"/>
    <col min="3329" max="3329" width="3.453125" style="15" customWidth="1"/>
    <col min="3330" max="3330" width="3.1796875" style="15" customWidth="1"/>
    <col min="3331" max="3331" width="5" style="15" customWidth="1"/>
    <col min="3332" max="3332" width="1.7265625" style="15" customWidth="1"/>
    <col min="3333" max="3333" width="4.81640625" style="15" customWidth="1"/>
    <col min="3334" max="3334" width="1.26953125" style="15" customWidth="1"/>
    <col min="3335" max="3335" width="5.26953125" style="15" customWidth="1"/>
    <col min="3336" max="3336" width="0.81640625" style="15" customWidth="1"/>
    <col min="3337" max="3337" width="3" style="15" customWidth="1"/>
    <col min="3338" max="3338" width="3.453125" style="15" customWidth="1"/>
    <col min="3339" max="3339" width="10.81640625" style="15" customWidth="1"/>
    <col min="3340" max="3340" width="14" style="15" customWidth="1"/>
    <col min="3341" max="3341" width="17.1796875" style="15" customWidth="1"/>
    <col min="3342" max="3342" width="15.54296875" style="15" customWidth="1"/>
    <col min="3343" max="3343" width="13.26953125" style="15" customWidth="1"/>
    <col min="3344" max="3344" width="12.26953125" style="15" customWidth="1"/>
    <col min="3345" max="3345" width="13.453125" style="15" customWidth="1"/>
    <col min="3346" max="3346" width="51.1796875" style="15" customWidth="1"/>
    <col min="3347" max="3347" width="59" style="15" customWidth="1"/>
    <col min="3348" max="3348" width="60.81640625" style="15" customWidth="1"/>
    <col min="3349" max="3349" width="42.453125" style="15" customWidth="1"/>
    <col min="3350" max="3350" width="15.453125" style="15" customWidth="1"/>
    <col min="3351" max="3351" width="19" style="15" customWidth="1"/>
    <col min="3352" max="3568" width="11.453125" style="15"/>
    <col min="3569" max="3569" width="2.453125" style="15" customWidth="1"/>
    <col min="3570" max="3570" width="40.26953125" style="15" customWidth="1"/>
    <col min="3571" max="3571" width="7.54296875" style="15" customWidth="1"/>
    <col min="3572" max="3572" width="4.26953125" style="15" customWidth="1"/>
    <col min="3573" max="3573" width="3" style="15" customWidth="1"/>
    <col min="3574" max="3574" width="5.1796875" style="15" customWidth="1"/>
    <col min="3575" max="3575" width="1.1796875" style="15" customWidth="1"/>
    <col min="3576" max="3576" width="3.453125" style="15" customWidth="1"/>
    <col min="3577" max="3577" width="3" style="15" customWidth="1"/>
    <col min="3578" max="3578" width="4" style="15" customWidth="1"/>
    <col min="3579" max="3579" width="3.1796875" style="15" customWidth="1"/>
    <col min="3580" max="3580" width="6.1796875" style="15" customWidth="1"/>
    <col min="3581" max="3581" width="4.26953125" style="15" customWidth="1"/>
    <col min="3582" max="3582" width="1.7265625" style="15" customWidth="1"/>
    <col min="3583" max="3583" width="3.453125" style="15" customWidth="1"/>
    <col min="3584" max="3584" width="2.7265625" style="15" customWidth="1"/>
    <col min="3585" max="3585" width="3.453125" style="15" customWidth="1"/>
    <col min="3586" max="3586" width="3.1796875" style="15" customWidth="1"/>
    <col min="3587" max="3587" width="5" style="15" customWidth="1"/>
    <col min="3588" max="3588" width="1.7265625" style="15" customWidth="1"/>
    <col min="3589" max="3589" width="4.81640625" style="15" customWidth="1"/>
    <col min="3590" max="3590" width="1.26953125" style="15" customWidth="1"/>
    <col min="3591" max="3591" width="5.26953125" style="15" customWidth="1"/>
    <col min="3592" max="3592" width="0.81640625" style="15" customWidth="1"/>
    <col min="3593" max="3593" width="3" style="15" customWidth="1"/>
    <col min="3594" max="3594" width="3.453125" style="15" customWidth="1"/>
    <col min="3595" max="3595" width="10.81640625" style="15" customWidth="1"/>
    <col min="3596" max="3596" width="14" style="15" customWidth="1"/>
    <col min="3597" max="3597" width="17.1796875" style="15" customWidth="1"/>
    <col min="3598" max="3598" width="15.54296875" style="15" customWidth="1"/>
    <col min="3599" max="3599" width="13.26953125" style="15" customWidth="1"/>
    <col min="3600" max="3600" width="12.26953125" style="15" customWidth="1"/>
    <col min="3601" max="3601" width="13.453125" style="15" customWidth="1"/>
    <col min="3602" max="3602" width="51.1796875" style="15" customWidth="1"/>
    <col min="3603" max="3603" width="59" style="15" customWidth="1"/>
    <col min="3604" max="3604" width="60.81640625" style="15" customWidth="1"/>
    <col min="3605" max="3605" width="42.453125" style="15" customWidth="1"/>
    <col min="3606" max="3606" width="15.453125" style="15" customWidth="1"/>
    <col min="3607" max="3607" width="19" style="15" customWidth="1"/>
    <col min="3608" max="3824" width="11.453125" style="15"/>
    <col min="3825" max="3825" width="2.453125" style="15" customWidth="1"/>
    <col min="3826" max="3826" width="40.26953125" style="15" customWidth="1"/>
    <col min="3827" max="3827" width="7.54296875" style="15" customWidth="1"/>
    <col min="3828" max="3828" width="4.26953125" style="15" customWidth="1"/>
    <col min="3829" max="3829" width="3" style="15" customWidth="1"/>
    <col min="3830" max="3830" width="5.1796875" style="15" customWidth="1"/>
    <col min="3831" max="3831" width="1.1796875" style="15" customWidth="1"/>
    <col min="3832" max="3832" width="3.453125" style="15" customWidth="1"/>
    <col min="3833" max="3833" width="3" style="15" customWidth="1"/>
    <col min="3834" max="3834" width="4" style="15" customWidth="1"/>
    <col min="3835" max="3835" width="3.1796875" style="15" customWidth="1"/>
    <col min="3836" max="3836" width="6.1796875" style="15" customWidth="1"/>
    <col min="3837" max="3837" width="4.26953125" style="15" customWidth="1"/>
    <col min="3838" max="3838" width="1.7265625" style="15" customWidth="1"/>
    <col min="3839" max="3839" width="3.453125" style="15" customWidth="1"/>
    <col min="3840" max="3840" width="2.7265625" style="15" customWidth="1"/>
    <col min="3841" max="3841" width="3.453125" style="15" customWidth="1"/>
    <col min="3842" max="3842" width="3.1796875" style="15" customWidth="1"/>
    <col min="3843" max="3843" width="5" style="15" customWidth="1"/>
    <col min="3844" max="3844" width="1.7265625" style="15" customWidth="1"/>
    <col min="3845" max="3845" width="4.81640625" style="15" customWidth="1"/>
    <col min="3846" max="3846" width="1.26953125" style="15" customWidth="1"/>
    <col min="3847" max="3847" width="5.26953125" style="15" customWidth="1"/>
    <col min="3848" max="3848" width="0.81640625" style="15" customWidth="1"/>
    <col min="3849" max="3849" width="3" style="15" customWidth="1"/>
    <col min="3850" max="3850" width="3.453125" style="15" customWidth="1"/>
    <col min="3851" max="3851" width="10.81640625" style="15" customWidth="1"/>
    <col min="3852" max="3852" width="14" style="15" customWidth="1"/>
    <col min="3853" max="3853" width="17.1796875" style="15" customWidth="1"/>
    <col min="3854" max="3854" width="15.54296875" style="15" customWidth="1"/>
    <col min="3855" max="3855" width="13.26953125" style="15" customWidth="1"/>
    <col min="3856" max="3856" width="12.26953125" style="15" customWidth="1"/>
    <col min="3857" max="3857" width="13.453125" style="15" customWidth="1"/>
    <col min="3858" max="3858" width="51.1796875" style="15" customWidth="1"/>
    <col min="3859" max="3859" width="59" style="15" customWidth="1"/>
    <col min="3860" max="3860" width="60.81640625" style="15" customWidth="1"/>
    <col min="3861" max="3861" width="42.453125" style="15" customWidth="1"/>
    <col min="3862" max="3862" width="15.453125" style="15" customWidth="1"/>
    <col min="3863" max="3863" width="19" style="15" customWidth="1"/>
    <col min="3864" max="4080" width="11.453125" style="15"/>
    <col min="4081" max="4081" width="2.453125" style="15" customWidth="1"/>
    <col min="4082" max="4082" width="40.26953125" style="15" customWidth="1"/>
    <col min="4083" max="4083" width="7.54296875" style="15" customWidth="1"/>
    <col min="4084" max="4084" width="4.26953125" style="15" customWidth="1"/>
    <col min="4085" max="4085" width="3" style="15" customWidth="1"/>
    <col min="4086" max="4086" width="5.1796875" style="15" customWidth="1"/>
    <col min="4087" max="4087" width="1.1796875" style="15" customWidth="1"/>
    <col min="4088" max="4088" width="3.453125" style="15" customWidth="1"/>
    <col min="4089" max="4089" width="3" style="15" customWidth="1"/>
    <col min="4090" max="4090" width="4" style="15" customWidth="1"/>
    <col min="4091" max="4091" width="3.1796875" style="15" customWidth="1"/>
    <col min="4092" max="4092" width="6.1796875" style="15" customWidth="1"/>
    <col min="4093" max="4093" width="4.26953125" style="15" customWidth="1"/>
    <col min="4094" max="4094" width="1.7265625" style="15" customWidth="1"/>
    <col min="4095" max="4095" width="3.453125" style="15" customWidth="1"/>
    <col min="4096" max="4096" width="2.7265625" style="15" customWidth="1"/>
    <col min="4097" max="4097" width="3.453125" style="15" customWidth="1"/>
    <col min="4098" max="4098" width="3.1796875" style="15" customWidth="1"/>
    <col min="4099" max="4099" width="5" style="15" customWidth="1"/>
    <col min="4100" max="4100" width="1.7265625" style="15" customWidth="1"/>
    <col min="4101" max="4101" width="4.81640625" style="15" customWidth="1"/>
    <col min="4102" max="4102" width="1.26953125" style="15" customWidth="1"/>
    <col min="4103" max="4103" width="5.26953125" style="15" customWidth="1"/>
    <col min="4104" max="4104" width="0.81640625" style="15" customWidth="1"/>
    <col min="4105" max="4105" width="3" style="15" customWidth="1"/>
    <col min="4106" max="4106" width="3.453125" style="15" customWidth="1"/>
    <col min="4107" max="4107" width="10.81640625" style="15" customWidth="1"/>
    <col min="4108" max="4108" width="14" style="15" customWidth="1"/>
    <col min="4109" max="4109" width="17.1796875" style="15" customWidth="1"/>
    <col min="4110" max="4110" width="15.54296875" style="15" customWidth="1"/>
    <col min="4111" max="4111" width="13.26953125" style="15" customWidth="1"/>
    <col min="4112" max="4112" width="12.26953125" style="15" customWidth="1"/>
    <col min="4113" max="4113" width="13.453125" style="15" customWidth="1"/>
    <col min="4114" max="4114" width="51.1796875" style="15" customWidth="1"/>
    <col min="4115" max="4115" width="59" style="15" customWidth="1"/>
    <col min="4116" max="4116" width="60.81640625" style="15" customWidth="1"/>
    <col min="4117" max="4117" width="42.453125" style="15" customWidth="1"/>
    <col min="4118" max="4118" width="15.453125" style="15" customWidth="1"/>
    <col min="4119" max="4119" width="19" style="15" customWidth="1"/>
    <col min="4120" max="4336" width="11.453125" style="15"/>
    <col min="4337" max="4337" width="2.453125" style="15" customWidth="1"/>
    <col min="4338" max="4338" width="40.26953125" style="15" customWidth="1"/>
    <col min="4339" max="4339" width="7.54296875" style="15" customWidth="1"/>
    <col min="4340" max="4340" width="4.26953125" style="15" customWidth="1"/>
    <col min="4341" max="4341" width="3" style="15" customWidth="1"/>
    <col min="4342" max="4342" width="5.1796875" style="15" customWidth="1"/>
    <col min="4343" max="4343" width="1.1796875" style="15" customWidth="1"/>
    <col min="4344" max="4344" width="3.453125" style="15" customWidth="1"/>
    <col min="4345" max="4345" width="3" style="15" customWidth="1"/>
    <col min="4346" max="4346" width="4" style="15" customWidth="1"/>
    <col min="4347" max="4347" width="3.1796875" style="15" customWidth="1"/>
    <col min="4348" max="4348" width="6.1796875" style="15" customWidth="1"/>
    <col min="4349" max="4349" width="4.26953125" style="15" customWidth="1"/>
    <col min="4350" max="4350" width="1.7265625" style="15" customWidth="1"/>
    <col min="4351" max="4351" width="3.453125" style="15" customWidth="1"/>
    <col min="4352" max="4352" width="2.7265625" style="15" customWidth="1"/>
    <col min="4353" max="4353" width="3.453125" style="15" customWidth="1"/>
    <col min="4354" max="4354" width="3.1796875" style="15" customWidth="1"/>
    <col min="4355" max="4355" width="5" style="15" customWidth="1"/>
    <col min="4356" max="4356" width="1.7265625" style="15" customWidth="1"/>
    <col min="4357" max="4357" width="4.81640625" style="15" customWidth="1"/>
    <col min="4358" max="4358" width="1.26953125" style="15" customWidth="1"/>
    <col min="4359" max="4359" width="5.26953125" style="15" customWidth="1"/>
    <col min="4360" max="4360" width="0.81640625" style="15" customWidth="1"/>
    <col min="4361" max="4361" width="3" style="15" customWidth="1"/>
    <col min="4362" max="4362" width="3.453125" style="15" customWidth="1"/>
    <col min="4363" max="4363" width="10.81640625" style="15" customWidth="1"/>
    <col min="4364" max="4364" width="14" style="15" customWidth="1"/>
    <col min="4365" max="4365" width="17.1796875" style="15" customWidth="1"/>
    <col min="4366" max="4366" width="15.54296875" style="15" customWidth="1"/>
    <col min="4367" max="4367" width="13.26953125" style="15" customWidth="1"/>
    <col min="4368" max="4368" width="12.26953125" style="15" customWidth="1"/>
    <col min="4369" max="4369" width="13.453125" style="15" customWidth="1"/>
    <col min="4370" max="4370" width="51.1796875" style="15" customWidth="1"/>
    <col min="4371" max="4371" width="59" style="15" customWidth="1"/>
    <col min="4372" max="4372" width="60.81640625" style="15" customWidth="1"/>
    <col min="4373" max="4373" width="42.453125" style="15" customWidth="1"/>
    <col min="4374" max="4374" width="15.453125" style="15" customWidth="1"/>
    <col min="4375" max="4375" width="19" style="15" customWidth="1"/>
    <col min="4376" max="4592" width="11.453125" style="15"/>
    <col min="4593" max="4593" width="2.453125" style="15" customWidth="1"/>
    <col min="4594" max="4594" width="40.26953125" style="15" customWidth="1"/>
    <col min="4595" max="4595" width="7.54296875" style="15" customWidth="1"/>
    <col min="4596" max="4596" width="4.26953125" style="15" customWidth="1"/>
    <col min="4597" max="4597" width="3" style="15" customWidth="1"/>
    <col min="4598" max="4598" width="5.1796875" style="15" customWidth="1"/>
    <col min="4599" max="4599" width="1.1796875" style="15" customWidth="1"/>
    <col min="4600" max="4600" width="3.453125" style="15" customWidth="1"/>
    <col min="4601" max="4601" width="3" style="15" customWidth="1"/>
    <col min="4602" max="4602" width="4" style="15" customWidth="1"/>
    <col min="4603" max="4603" width="3.1796875" style="15" customWidth="1"/>
    <col min="4604" max="4604" width="6.1796875" style="15" customWidth="1"/>
    <col min="4605" max="4605" width="4.26953125" style="15" customWidth="1"/>
    <col min="4606" max="4606" width="1.7265625" style="15" customWidth="1"/>
    <col min="4607" max="4607" width="3.453125" style="15" customWidth="1"/>
    <col min="4608" max="4608" width="2.7265625" style="15" customWidth="1"/>
    <col min="4609" max="4609" width="3.453125" style="15" customWidth="1"/>
    <col min="4610" max="4610" width="3.1796875" style="15" customWidth="1"/>
    <col min="4611" max="4611" width="5" style="15" customWidth="1"/>
    <col min="4612" max="4612" width="1.7265625" style="15" customWidth="1"/>
    <col min="4613" max="4613" width="4.81640625" style="15" customWidth="1"/>
    <col min="4614" max="4614" width="1.26953125" style="15" customWidth="1"/>
    <col min="4615" max="4615" width="5.26953125" style="15" customWidth="1"/>
    <col min="4616" max="4616" width="0.81640625" style="15" customWidth="1"/>
    <col min="4617" max="4617" width="3" style="15" customWidth="1"/>
    <col min="4618" max="4618" width="3.453125" style="15" customWidth="1"/>
    <col min="4619" max="4619" width="10.81640625" style="15" customWidth="1"/>
    <col min="4620" max="4620" width="14" style="15" customWidth="1"/>
    <col min="4621" max="4621" width="17.1796875" style="15" customWidth="1"/>
    <col min="4622" max="4622" width="15.54296875" style="15" customWidth="1"/>
    <col min="4623" max="4623" width="13.26953125" style="15" customWidth="1"/>
    <col min="4624" max="4624" width="12.26953125" style="15" customWidth="1"/>
    <col min="4625" max="4625" width="13.453125" style="15" customWidth="1"/>
    <col min="4626" max="4626" width="51.1796875" style="15" customWidth="1"/>
    <col min="4627" max="4627" width="59" style="15" customWidth="1"/>
    <col min="4628" max="4628" width="60.81640625" style="15" customWidth="1"/>
    <col min="4629" max="4629" width="42.453125" style="15" customWidth="1"/>
    <col min="4630" max="4630" width="15.453125" style="15" customWidth="1"/>
    <col min="4631" max="4631" width="19" style="15" customWidth="1"/>
    <col min="4632" max="4848" width="11.453125" style="15"/>
    <col min="4849" max="4849" width="2.453125" style="15" customWidth="1"/>
    <col min="4850" max="4850" width="40.26953125" style="15" customWidth="1"/>
    <col min="4851" max="4851" width="7.54296875" style="15" customWidth="1"/>
    <col min="4852" max="4852" width="4.26953125" style="15" customWidth="1"/>
    <col min="4853" max="4853" width="3" style="15" customWidth="1"/>
    <col min="4854" max="4854" width="5.1796875" style="15" customWidth="1"/>
    <col min="4855" max="4855" width="1.1796875" style="15" customWidth="1"/>
    <col min="4856" max="4856" width="3.453125" style="15" customWidth="1"/>
    <col min="4857" max="4857" width="3" style="15" customWidth="1"/>
    <col min="4858" max="4858" width="4" style="15" customWidth="1"/>
    <col min="4859" max="4859" width="3.1796875" style="15" customWidth="1"/>
    <col min="4860" max="4860" width="6.1796875" style="15" customWidth="1"/>
    <col min="4861" max="4861" width="4.26953125" style="15" customWidth="1"/>
    <col min="4862" max="4862" width="1.7265625" style="15" customWidth="1"/>
    <col min="4863" max="4863" width="3.453125" style="15" customWidth="1"/>
    <col min="4864" max="4864" width="2.7265625" style="15" customWidth="1"/>
    <col min="4865" max="4865" width="3.453125" style="15" customWidth="1"/>
    <col min="4866" max="4866" width="3.1796875" style="15" customWidth="1"/>
    <col min="4867" max="4867" width="5" style="15" customWidth="1"/>
    <col min="4868" max="4868" width="1.7265625" style="15" customWidth="1"/>
    <col min="4869" max="4869" width="4.81640625" style="15" customWidth="1"/>
    <col min="4870" max="4870" width="1.26953125" style="15" customWidth="1"/>
    <col min="4871" max="4871" width="5.26953125" style="15" customWidth="1"/>
    <col min="4872" max="4872" width="0.81640625" style="15" customWidth="1"/>
    <col min="4873" max="4873" width="3" style="15" customWidth="1"/>
    <col min="4874" max="4874" width="3.453125" style="15" customWidth="1"/>
    <col min="4875" max="4875" width="10.81640625" style="15" customWidth="1"/>
    <col min="4876" max="4876" width="14" style="15" customWidth="1"/>
    <col min="4877" max="4877" width="17.1796875" style="15" customWidth="1"/>
    <col min="4878" max="4878" width="15.54296875" style="15" customWidth="1"/>
    <col min="4879" max="4879" width="13.26953125" style="15" customWidth="1"/>
    <col min="4880" max="4880" width="12.26953125" style="15" customWidth="1"/>
    <col min="4881" max="4881" width="13.453125" style="15" customWidth="1"/>
    <col min="4882" max="4882" width="51.1796875" style="15" customWidth="1"/>
    <col min="4883" max="4883" width="59" style="15" customWidth="1"/>
    <col min="4884" max="4884" width="60.81640625" style="15" customWidth="1"/>
    <col min="4885" max="4885" width="42.453125" style="15" customWidth="1"/>
    <col min="4886" max="4886" width="15.453125" style="15" customWidth="1"/>
    <col min="4887" max="4887" width="19" style="15" customWidth="1"/>
    <col min="4888" max="5104" width="11.453125" style="15"/>
    <col min="5105" max="5105" width="2.453125" style="15" customWidth="1"/>
    <col min="5106" max="5106" width="40.26953125" style="15" customWidth="1"/>
    <col min="5107" max="5107" width="7.54296875" style="15" customWidth="1"/>
    <col min="5108" max="5108" width="4.26953125" style="15" customWidth="1"/>
    <col min="5109" max="5109" width="3" style="15" customWidth="1"/>
    <col min="5110" max="5110" width="5.1796875" style="15" customWidth="1"/>
    <col min="5111" max="5111" width="1.1796875" style="15" customWidth="1"/>
    <col min="5112" max="5112" width="3.453125" style="15" customWidth="1"/>
    <col min="5113" max="5113" width="3" style="15" customWidth="1"/>
    <col min="5114" max="5114" width="4" style="15" customWidth="1"/>
    <col min="5115" max="5115" width="3.1796875" style="15" customWidth="1"/>
    <col min="5116" max="5116" width="6.1796875" style="15" customWidth="1"/>
    <col min="5117" max="5117" width="4.26953125" style="15" customWidth="1"/>
    <col min="5118" max="5118" width="1.7265625" style="15" customWidth="1"/>
    <col min="5119" max="5119" width="3.453125" style="15" customWidth="1"/>
    <col min="5120" max="5120" width="2.7265625" style="15" customWidth="1"/>
    <col min="5121" max="5121" width="3.453125" style="15" customWidth="1"/>
    <col min="5122" max="5122" width="3.1796875" style="15" customWidth="1"/>
    <col min="5123" max="5123" width="5" style="15" customWidth="1"/>
    <col min="5124" max="5124" width="1.7265625" style="15" customWidth="1"/>
    <col min="5125" max="5125" width="4.81640625" style="15" customWidth="1"/>
    <col min="5126" max="5126" width="1.26953125" style="15" customWidth="1"/>
    <col min="5127" max="5127" width="5.26953125" style="15" customWidth="1"/>
    <col min="5128" max="5128" width="0.81640625" style="15" customWidth="1"/>
    <col min="5129" max="5129" width="3" style="15" customWidth="1"/>
    <col min="5130" max="5130" width="3.453125" style="15" customWidth="1"/>
    <col min="5131" max="5131" width="10.81640625" style="15" customWidth="1"/>
    <col min="5132" max="5132" width="14" style="15" customWidth="1"/>
    <col min="5133" max="5133" width="17.1796875" style="15" customWidth="1"/>
    <col min="5134" max="5134" width="15.54296875" style="15" customWidth="1"/>
    <col min="5135" max="5135" width="13.26953125" style="15" customWidth="1"/>
    <col min="5136" max="5136" width="12.26953125" style="15" customWidth="1"/>
    <col min="5137" max="5137" width="13.453125" style="15" customWidth="1"/>
    <col min="5138" max="5138" width="51.1796875" style="15" customWidth="1"/>
    <col min="5139" max="5139" width="59" style="15" customWidth="1"/>
    <col min="5140" max="5140" width="60.81640625" style="15" customWidth="1"/>
    <col min="5141" max="5141" width="42.453125" style="15" customWidth="1"/>
    <col min="5142" max="5142" width="15.453125" style="15" customWidth="1"/>
    <col min="5143" max="5143" width="19" style="15" customWidth="1"/>
    <col min="5144" max="5360" width="11.453125" style="15"/>
    <col min="5361" max="5361" width="2.453125" style="15" customWidth="1"/>
    <col min="5362" max="5362" width="40.26953125" style="15" customWidth="1"/>
    <col min="5363" max="5363" width="7.54296875" style="15" customWidth="1"/>
    <col min="5364" max="5364" width="4.26953125" style="15" customWidth="1"/>
    <col min="5365" max="5365" width="3" style="15" customWidth="1"/>
    <col min="5366" max="5366" width="5.1796875" style="15" customWidth="1"/>
    <col min="5367" max="5367" width="1.1796875" style="15" customWidth="1"/>
    <col min="5368" max="5368" width="3.453125" style="15" customWidth="1"/>
    <col min="5369" max="5369" width="3" style="15" customWidth="1"/>
    <col min="5370" max="5370" width="4" style="15" customWidth="1"/>
    <col min="5371" max="5371" width="3.1796875" style="15" customWidth="1"/>
    <col min="5372" max="5372" width="6.1796875" style="15" customWidth="1"/>
    <col min="5373" max="5373" width="4.26953125" style="15" customWidth="1"/>
    <col min="5374" max="5374" width="1.7265625" style="15" customWidth="1"/>
    <col min="5375" max="5375" width="3.453125" style="15" customWidth="1"/>
    <col min="5376" max="5376" width="2.7265625" style="15" customWidth="1"/>
    <col min="5377" max="5377" width="3.453125" style="15" customWidth="1"/>
    <col min="5378" max="5378" width="3.1796875" style="15" customWidth="1"/>
    <col min="5379" max="5379" width="5" style="15" customWidth="1"/>
    <col min="5380" max="5380" width="1.7265625" style="15" customWidth="1"/>
    <col min="5381" max="5381" width="4.81640625" style="15" customWidth="1"/>
    <col min="5382" max="5382" width="1.26953125" style="15" customWidth="1"/>
    <col min="5383" max="5383" width="5.26953125" style="15" customWidth="1"/>
    <col min="5384" max="5384" width="0.81640625" style="15" customWidth="1"/>
    <col min="5385" max="5385" width="3" style="15" customWidth="1"/>
    <col min="5386" max="5386" width="3.453125" style="15" customWidth="1"/>
    <col min="5387" max="5387" width="10.81640625" style="15" customWidth="1"/>
    <col min="5388" max="5388" width="14" style="15" customWidth="1"/>
    <col min="5389" max="5389" width="17.1796875" style="15" customWidth="1"/>
    <col min="5390" max="5390" width="15.54296875" style="15" customWidth="1"/>
    <col min="5391" max="5391" width="13.26953125" style="15" customWidth="1"/>
    <col min="5392" max="5392" width="12.26953125" style="15" customWidth="1"/>
    <col min="5393" max="5393" width="13.453125" style="15" customWidth="1"/>
    <col min="5394" max="5394" width="51.1796875" style="15" customWidth="1"/>
    <col min="5395" max="5395" width="59" style="15" customWidth="1"/>
    <col min="5396" max="5396" width="60.81640625" style="15" customWidth="1"/>
    <col min="5397" max="5397" width="42.453125" style="15" customWidth="1"/>
    <col min="5398" max="5398" width="15.453125" style="15" customWidth="1"/>
    <col min="5399" max="5399" width="19" style="15" customWidth="1"/>
    <col min="5400" max="5616" width="11.453125" style="15"/>
    <col min="5617" max="5617" width="2.453125" style="15" customWidth="1"/>
    <col min="5618" max="5618" width="40.26953125" style="15" customWidth="1"/>
    <col min="5619" max="5619" width="7.54296875" style="15" customWidth="1"/>
    <col min="5620" max="5620" width="4.26953125" style="15" customWidth="1"/>
    <col min="5621" max="5621" width="3" style="15" customWidth="1"/>
    <col min="5622" max="5622" width="5.1796875" style="15" customWidth="1"/>
    <col min="5623" max="5623" width="1.1796875" style="15" customWidth="1"/>
    <col min="5624" max="5624" width="3.453125" style="15" customWidth="1"/>
    <col min="5625" max="5625" width="3" style="15" customWidth="1"/>
    <col min="5626" max="5626" width="4" style="15" customWidth="1"/>
    <col min="5627" max="5627" width="3.1796875" style="15" customWidth="1"/>
    <col min="5628" max="5628" width="6.1796875" style="15" customWidth="1"/>
    <col min="5629" max="5629" width="4.26953125" style="15" customWidth="1"/>
    <col min="5630" max="5630" width="1.7265625" style="15" customWidth="1"/>
    <col min="5631" max="5631" width="3.453125" style="15" customWidth="1"/>
    <col min="5632" max="5632" width="2.7265625" style="15" customWidth="1"/>
    <col min="5633" max="5633" width="3.453125" style="15" customWidth="1"/>
    <col min="5634" max="5634" width="3.1796875" style="15" customWidth="1"/>
    <col min="5635" max="5635" width="5" style="15" customWidth="1"/>
    <col min="5636" max="5636" width="1.7265625" style="15" customWidth="1"/>
    <col min="5637" max="5637" width="4.81640625" style="15" customWidth="1"/>
    <col min="5638" max="5638" width="1.26953125" style="15" customWidth="1"/>
    <col min="5639" max="5639" width="5.26953125" style="15" customWidth="1"/>
    <col min="5640" max="5640" width="0.81640625" style="15" customWidth="1"/>
    <col min="5641" max="5641" width="3" style="15" customWidth="1"/>
    <col min="5642" max="5642" width="3.453125" style="15" customWidth="1"/>
    <col min="5643" max="5643" width="10.81640625" style="15" customWidth="1"/>
    <col min="5644" max="5644" width="14" style="15" customWidth="1"/>
    <col min="5645" max="5645" width="17.1796875" style="15" customWidth="1"/>
    <col min="5646" max="5646" width="15.54296875" style="15" customWidth="1"/>
    <col min="5647" max="5647" width="13.26953125" style="15" customWidth="1"/>
    <col min="5648" max="5648" width="12.26953125" style="15" customWidth="1"/>
    <col min="5649" max="5649" width="13.453125" style="15" customWidth="1"/>
    <col min="5650" max="5650" width="51.1796875" style="15" customWidth="1"/>
    <col min="5651" max="5651" width="59" style="15" customWidth="1"/>
    <col min="5652" max="5652" width="60.81640625" style="15" customWidth="1"/>
    <col min="5653" max="5653" width="42.453125" style="15" customWidth="1"/>
    <col min="5654" max="5654" width="15.453125" style="15" customWidth="1"/>
    <col min="5655" max="5655" width="19" style="15" customWidth="1"/>
    <col min="5656" max="5872" width="11.453125" style="15"/>
    <col min="5873" max="5873" width="2.453125" style="15" customWidth="1"/>
    <col min="5874" max="5874" width="40.26953125" style="15" customWidth="1"/>
    <col min="5875" max="5875" width="7.54296875" style="15" customWidth="1"/>
    <col min="5876" max="5876" width="4.26953125" style="15" customWidth="1"/>
    <col min="5877" max="5877" width="3" style="15" customWidth="1"/>
    <col min="5878" max="5878" width="5.1796875" style="15" customWidth="1"/>
    <col min="5879" max="5879" width="1.1796875" style="15" customWidth="1"/>
    <col min="5880" max="5880" width="3.453125" style="15" customWidth="1"/>
    <col min="5881" max="5881" width="3" style="15" customWidth="1"/>
    <col min="5882" max="5882" width="4" style="15" customWidth="1"/>
    <col min="5883" max="5883" width="3.1796875" style="15" customWidth="1"/>
    <col min="5884" max="5884" width="6.1796875" style="15" customWidth="1"/>
    <col min="5885" max="5885" width="4.26953125" style="15" customWidth="1"/>
    <col min="5886" max="5886" width="1.7265625" style="15" customWidth="1"/>
    <col min="5887" max="5887" width="3.453125" style="15" customWidth="1"/>
    <col min="5888" max="5888" width="2.7265625" style="15" customWidth="1"/>
    <col min="5889" max="5889" width="3.453125" style="15" customWidth="1"/>
    <col min="5890" max="5890" width="3.1796875" style="15" customWidth="1"/>
    <col min="5891" max="5891" width="5" style="15" customWidth="1"/>
    <col min="5892" max="5892" width="1.7265625" style="15" customWidth="1"/>
    <col min="5893" max="5893" width="4.81640625" style="15" customWidth="1"/>
    <col min="5894" max="5894" width="1.26953125" style="15" customWidth="1"/>
    <col min="5895" max="5895" width="5.26953125" style="15" customWidth="1"/>
    <col min="5896" max="5896" width="0.81640625" style="15" customWidth="1"/>
    <col min="5897" max="5897" width="3" style="15" customWidth="1"/>
    <col min="5898" max="5898" width="3.453125" style="15" customWidth="1"/>
    <col min="5899" max="5899" width="10.81640625" style="15" customWidth="1"/>
    <col min="5900" max="5900" width="14" style="15" customWidth="1"/>
    <col min="5901" max="5901" width="17.1796875" style="15" customWidth="1"/>
    <col min="5902" max="5902" width="15.54296875" style="15" customWidth="1"/>
    <col min="5903" max="5903" width="13.26953125" style="15" customWidth="1"/>
    <col min="5904" max="5904" width="12.26953125" style="15" customWidth="1"/>
    <col min="5905" max="5905" width="13.453125" style="15" customWidth="1"/>
    <col min="5906" max="5906" width="51.1796875" style="15" customWidth="1"/>
    <col min="5907" max="5907" width="59" style="15" customWidth="1"/>
    <col min="5908" max="5908" width="60.81640625" style="15" customWidth="1"/>
    <col min="5909" max="5909" width="42.453125" style="15" customWidth="1"/>
    <col min="5910" max="5910" width="15.453125" style="15" customWidth="1"/>
    <col min="5911" max="5911" width="19" style="15" customWidth="1"/>
    <col min="5912" max="6128" width="11.453125" style="15"/>
    <col min="6129" max="6129" width="2.453125" style="15" customWidth="1"/>
    <col min="6130" max="6130" width="40.26953125" style="15" customWidth="1"/>
    <col min="6131" max="6131" width="7.54296875" style="15" customWidth="1"/>
    <col min="6132" max="6132" width="4.26953125" style="15" customWidth="1"/>
    <col min="6133" max="6133" width="3" style="15" customWidth="1"/>
    <col min="6134" max="6134" width="5.1796875" style="15" customWidth="1"/>
    <col min="6135" max="6135" width="1.1796875" style="15" customWidth="1"/>
    <col min="6136" max="6136" width="3.453125" style="15" customWidth="1"/>
    <col min="6137" max="6137" width="3" style="15" customWidth="1"/>
    <col min="6138" max="6138" width="4" style="15" customWidth="1"/>
    <col min="6139" max="6139" width="3.1796875" style="15" customWidth="1"/>
    <col min="6140" max="6140" width="6.1796875" style="15" customWidth="1"/>
    <col min="6141" max="6141" width="4.26953125" style="15" customWidth="1"/>
    <col min="6142" max="6142" width="1.7265625" style="15" customWidth="1"/>
    <col min="6143" max="6143" width="3.453125" style="15" customWidth="1"/>
    <col min="6144" max="6144" width="2.7265625" style="15" customWidth="1"/>
    <col min="6145" max="6145" width="3.453125" style="15" customWidth="1"/>
    <col min="6146" max="6146" width="3.1796875" style="15" customWidth="1"/>
    <col min="6147" max="6147" width="5" style="15" customWidth="1"/>
    <col min="6148" max="6148" width="1.7265625" style="15" customWidth="1"/>
    <col min="6149" max="6149" width="4.81640625" style="15" customWidth="1"/>
    <col min="6150" max="6150" width="1.26953125" style="15" customWidth="1"/>
    <col min="6151" max="6151" width="5.26953125" style="15" customWidth="1"/>
    <col min="6152" max="6152" width="0.81640625" style="15" customWidth="1"/>
    <col min="6153" max="6153" width="3" style="15" customWidth="1"/>
    <col min="6154" max="6154" width="3.453125" style="15" customWidth="1"/>
    <col min="6155" max="6155" width="10.81640625" style="15" customWidth="1"/>
    <col min="6156" max="6156" width="14" style="15" customWidth="1"/>
    <col min="6157" max="6157" width="17.1796875" style="15" customWidth="1"/>
    <col min="6158" max="6158" width="15.54296875" style="15" customWidth="1"/>
    <col min="6159" max="6159" width="13.26953125" style="15" customWidth="1"/>
    <col min="6160" max="6160" width="12.26953125" style="15" customWidth="1"/>
    <col min="6161" max="6161" width="13.453125" style="15" customWidth="1"/>
    <col min="6162" max="6162" width="51.1796875" style="15" customWidth="1"/>
    <col min="6163" max="6163" width="59" style="15" customWidth="1"/>
    <col min="6164" max="6164" width="60.81640625" style="15" customWidth="1"/>
    <col min="6165" max="6165" width="42.453125" style="15" customWidth="1"/>
    <col min="6166" max="6166" width="15.453125" style="15" customWidth="1"/>
    <col min="6167" max="6167" width="19" style="15" customWidth="1"/>
    <col min="6168" max="6384" width="11.453125" style="15"/>
    <col min="6385" max="6385" width="2.453125" style="15" customWidth="1"/>
    <col min="6386" max="6386" width="40.26953125" style="15" customWidth="1"/>
    <col min="6387" max="6387" width="7.54296875" style="15" customWidth="1"/>
    <col min="6388" max="6388" width="4.26953125" style="15" customWidth="1"/>
    <col min="6389" max="6389" width="3" style="15" customWidth="1"/>
    <col min="6390" max="6390" width="5.1796875" style="15" customWidth="1"/>
    <col min="6391" max="6391" width="1.1796875" style="15" customWidth="1"/>
    <col min="6392" max="6392" width="3.453125" style="15" customWidth="1"/>
    <col min="6393" max="6393" width="3" style="15" customWidth="1"/>
    <col min="6394" max="6394" width="4" style="15" customWidth="1"/>
    <col min="6395" max="6395" width="3.1796875" style="15" customWidth="1"/>
    <col min="6396" max="6396" width="6.1796875" style="15" customWidth="1"/>
    <col min="6397" max="6397" width="4.26953125" style="15" customWidth="1"/>
    <col min="6398" max="6398" width="1.7265625" style="15" customWidth="1"/>
    <col min="6399" max="6399" width="3.453125" style="15" customWidth="1"/>
    <col min="6400" max="6400" width="2.7265625" style="15" customWidth="1"/>
    <col min="6401" max="6401" width="3.453125" style="15" customWidth="1"/>
    <col min="6402" max="6402" width="3.1796875" style="15" customWidth="1"/>
    <col min="6403" max="6403" width="5" style="15" customWidth="1"/>
    <col min="6404" max="6404" width="1.7265625" style="15" customWidth="1"/>
    <col min="6405" max="6405" width="4.81640625" style="15" customWidth="1"/>
    <col min="6406" max="6406" width="1.26953125" style="15" customWidth="1"/>
    <col min="6407" max="6407" width="5.26953125" style="15" customWidth="1"/>
    <col min="6408" max="6408" width="0.81640625" style="15" customWidth="1"/>
    <col min="6409" max="6409" width="3" style="15" customWidth="1"/>
    <col min="6410" max="6410" width="3.453125" style="15" customWidth="1"/>
    <col min="6411" max="6411" width="10.81640625" style="15" customWidth="1"/>
    <col min="6412" max="6412" width="14" style="15" customWidth="1"/>
    <col min="6413" max="6413" width="17.1796875" style="15" customWidth="1"/>
    <col min="6414" max="6414" width="15.54296875" style="15" customWidth="1"/>
    <col min="6415" max="6415" width="13.26953125" style="15" customWidth="1"/>
    <col min="6416" max="6416" width="12.26953125" style="15" customWidth="1"/>
    <col min="6417" max="6417" width="13.453125" style="15" customWidth="1"/>
    <col min="6418" max="6418" width="51.1796875" style="15" customWidth="1"/>
    <col min="6419" max="6419" width="59" style="15" customWidth="1"/>
    <col min="6420" max="6420" width="60.81640625" style="15" customWidth="1"/>
    <col min="6421" max="6421" width="42.453125" style="15" customWidth="1"/>
    <col min="6422" max="6422" width="15.453125" style="15" customWidth="1"/>
    <col min="6423" max="6423" width="19" style="15" customWidth="1"/>
    <col min="6424" max="6640" width="11.453125" style="15"/>
    <col min="6641" max="6641" width="2.453125" style="15" customWidth="1"/>
    <col min="6642" max="6642" width="40.26953125" style="15" customWidth="1"/>
    <col min="6643" max="6643" width="7.54296875" style="15" customWidth="1"/>
    <col min="6644" max="6644" width="4.26953125" style="15" customWidth="1"/>
    <col min="6645" max="6645" width="3" style="15" customWidth="1"/>
    <col min="6646" max="6646" width="5.1796875" style="15" customWidth="1"/>
    <col min="6647" max="6647" width="1.1796875" style="15" customWidth="1"/>
    <col min="6648" max="6648" width="3.453125" style="15" customWidth="1"/>
    <col min="6649" max="6649" width="3" style="15" customWidth="1"/>
    <col min="6650" max="6650" width="4" style="15" customWidth="1"/>
    <col min="6651" max="6651" width="3.1796875" style="15" customWidth="1"/>
    <col min="6652" max="6652" width="6.1796875" style="15" customWidth="1"/>
    <col min="6653" max="6653" width="4.26953125" style="15" customWidth="1"/>
    <col min="6654" max="6654" width="1.7265625" style="15" customWidth="1"/>
    <col min="6655" max="6655" width="3.453125" style="15" customWidth="1"/>
    <col min="6656" max="6656" width="2.7265625" style="15" customWidth="1"/>
    <col min="6657" max="6657" width="3.453125" style="15" customWidth="1"/>
    <col min="6658" max="6658" width="3.1796875" style="15" customWidth="1"/>
    <col min="6659" max="6659" width="5" style="15" customWidth="1"/>
    <col min="6660" max="6660" width="1.7265625" style="15" customWidth="1"/>
    <col min="6661" max="6661" width="4.81640625" style="15" customWidth="1"/>
    <col min="6662" max="6662" width="1.26953125" style="15" customWidth="1"/>
    <col min="6663" max="6663" width="5.26953125" style="15" customWidth="1"/>
    <col min="6664" max="6664" width="0.81640625" style="15" customWidth="1"/>
    <col min="6665" max="6665" width="3" style="15" customWidth="1"/>
    <col min="6666" max="6666" width="3.453125" style="15" customWidth="1"/>
    <col min="6667" max="6667" width="10.81640625" style="15" customWidth="1"/>
    <col min="6668" max="6668" width="14" style="15" customWidth="1"/>
    <col min="6669" max="6669" width="17.1796875" style="15" customWidth="1"/>
    <col min="6670" max="6670" width="15.54296875" style="15" customWidth="1"/>
    <col min="6671" max="6671" width="13.26953125" style="15" customWidth="1"/>
    <col min="6672" max="6672" width="12.26953125" style="15" customWidth="1"/>
    <col min="6673" max="6673" width="13.453125" style="15" customWidth="1"/>
    <col min="6674" max="6674" width="51.1796875" style="15" customWidth="1"/>
    <col min="6675" max="6675" width="59" style="15" customWidth="1"/>
    <col min="6676" max="6676" width="60.81640625" style="15" customWidth="1"/>
    <col min="6677" max="6677" width="42.453125" style="15" customWidth="1"/>
    <col min="6678" max="6678" width="15.453125" style="15" customWidth="1"/>
    <col min="6679" max="6679" width="19" style="15" customWidth="1"/>
    <col min="6680" max="6896" width="11.453125" style="15"/>
    <col min="6897" max="6897" width="2.453125" style="15" customWidth="1"/>
    <col min="6898" max="6898" width="40.26953125" style="15" customWidth="1"/>
    <col min="6899" max="6899" width="7.54296875" style="15" customWidth="1"/>
    <col min="6900" max="6900" width="4.26953125" style="15" customWidth="1"/>
    <col min="6901" max="6901" width="3" style="15" customWidth="1"/>
    <col min="6902" max="6902" width="5.1796875" style="15" customWidth="1"/>
    <col min="6903" max="6903" width="1.1796875" style="15" customWidth="1"/>
    <col min="6904" max="6904" width="3.453125" style="15" customWidth="1"/>
    <col min="6905" max="6905" width="3" style="15" customWidth="1"/>
    <col min="6906" max="6906" width="4" style="15" customWidth="1"/>
    <col min="6907" max="6907" width="3.1796875" style="15" customWidth="1"/>
    <col min="6908" max="6908" width="6.1796875" style="15" customWidth="1"/>
    <col min="6909" max="6909" width="4.26953125" style="15" customWidth="1"/>
    <col min="6910" max="6910" width="1.7265625" style="15" customWidth="1"/>
    <col min="6911" max="6911" width="3.453125" style="15" customWidth="1"/>
    <col min="6912" max="6912" width="2.7265625" style="15" customWidth="1"/>
    <col min="6913" max="6913" width="3.453125" style="15" customWidth="1"/>
    <col min="6914" max="6914" width="3.1796875" style="15" customWidth="1"/>
    <col min="6915" max="6915" width="5" style="15" customWidth="1"/>
    <col min="6916" max="6916" width="1.7265625" style="15" customWidth="1"/>
    <col min="6917" max="6917" width="4.81640625" style="15" customWidth="1"/>
    <col min="6918" max="6918" width="1.26953125" style="15" customWidth="1"/>
    <col min="6919" max="6919" width="5.26953125" style="15" customWidth="1"/>
    <col min="6920" max="6920" width="0.81640625" style="15" customWidth="1"/>
    <col min="6921" max="6921" width="3" style="15" customWidth="1"/>
    <col min="6922" max="6922" width="3.453125" style="15" customWidth="1"/>
    <col min="6923" max="6923" width="10.81640625" style="15" customWidth="1"/>
    <col min="6924" max="6924" width="14" style="15" customWidth="1"/>
    <col min="6925" max="6925" width="17.1796875" style="15" customWidth="1"/>
    <col min="6926" max="6926" width="15.54296875" style="15" customWidth="1"/>
    <col min="6927" max="6927" width="13.26953125" style="15" customWidth="1"/>
    <col min="6928" max="6928" width="12.26953125" style="15" customWidth="1"/>
    <col min="6929" max="6929" width="13.453125" style="15" customWidth="1"/>
    <col min="6930" max="6930" width="51.1796875" style="15" customWidth="1"/>
    <col min="6931" max="6931" width="59" style="15" customWidth="1"/>
    <col min="6932" max="6932" width="60.81640625" style="15" customWidth="1"/>
    <col min="6933" max="6933" width="42.453125" style="15" customWidth="1"/>
    <col min="6934" max="6934" width="15.453125" style="15" customWidth="1"/>
    <col min="6935" max="6935" width="19" style="15" customWidth="1"/>
    <col min="6936" max="7152" width="11.453125" style="15"/>
    <col min="7153" max="7153" width="2.453125" style="15" customWidth="1"/>
    <col min="7154" max="7154" width="40.26953125" style="15" customWidth="1"/>
    <col min="7155" max="7155" width="7.54296875" style="15" customWidth="1"/>
    <col min="7156" max="7156" width="4.26953125" style="15" customWidth="1"/>
    <col min="7157" max="7157" width="3" style="15" customWidth="1"/>
    <col min="7158" max="7158" width="5.1796875" style="15" customWidth="1"/>
    <col min="7159" max="7159" width="1.1796875" style="15" customWidth="1"/>
    <col min="7160" max="7160" width="3.453125" style="15" customWidth="1"/>
    <col min="7161" max="7161" width="3" style="15" customWidth="1"/>
    <col min="7162" max="7162" width="4" style="15" customWidth="1"/>
    <col min="7163" max="7163" width="3.1796875" style="15" customWidth="1"/>
    <col min="7164" max="7164" width="6.1796875" style="15" customWidth="1"/>
    <col min="7165" max="7165" width="4.26953125" style="15" customWidth="1"/>
    <col min="7166" max="7166" width="1.7265625" style="15" customWidth="1"/>
    <col min="7167" max="7167" width="3.453125" style="15" customWidth="1"/>
    <col min="7168" max="7168" width="2.7265625" style="15" customWidth="1"/>
    <col min="7169" max="7169" width="3.453125" style="15" customWidth="1"/>
    <col min="7170" max="7170" width="3.1796875" style="15" customWidth="1"/>
    <col min="7171" max="7171" width="5" style="15" customWidth="1"/>
    <col min="7172" max="7172" width="1.7265625" style="15" customWidth="1"/>
    <col min="7173" max="7173" width="4.81640625" style="15" customWidth="1"/>
    <col min="7174" max="7174" width="1.26953125" style="15" customWidth="1"/>
    <col min="7175" max="7175" width="5.26953125" style="15" customWidth="1"/>
    <col min="7176" max="7176" width="0.81640625" style="15" customWidth="1"/>
    <col min="7177" max="7177" width="3" style="15" customWidth="1"/>
    <col min="7178" max="7178" width="3.453125" style="15" customWidth="1"/>
    <col min="7179" max="7179" width="10.81640625" style="15" customWidth="1"/>
    <col min="7180" max="7180" width="14" style="15" customWidth="1"/>
    <col min="7181" max="7181" width="17.1796875" style="15" customWidth="1"/>
    <col min="7182" max="7182" width="15.54296875" style="15" customWidth="1"/>
    <col min="7183" max="7183" width="13.26953125" style="15" customWidth="1"/>
    <col min="7184" max="7184" width="12.26953125" style="15" customWidth="1"/>
    <col min="7185" max="7185" width="13.453125" style="15" customWidth="1"/>
    <col min="7186" max="7186" width="51.1796875" style="15" customWidth="1"/>
    <col min="7187" max="7187" width="59" style="15" customWidth="1"/>
    <col min="7188" max="7188" width="60.81640625" style="15" customWidth="1"/>
    <col min="7189" max="7189" width="42.453125" style="15" customWidth="1"/>
    <col min="7190" max="7190" width="15.453125" style="15" customWidth="1"/>
    <col min="7191" max="7191" width="19" style="15" customWidth="1"/>
    <col min="7192" max="7408" width="11.453125" style="15"/>
    <col min="7409" max="7409" width="2.453125" style="15" customWidth="1"/>
    <col min="7410" max="7410" width="40.26953125" style="15" customWidth="1"/>
    <col min="7411" max="7411" width="7.54296875" style="15" customWidth="1"/>
    <col min="7412" max="7412" width="4.26953125" style="15" customWidth="1"/>
    <col min="7413" max="7413" width="3" style="15" customWidth="1"/>
    <col min="7414" max="7414" width="5.1796875" style="15" customWidth="1"/>
    <col min="7415" max="7415" width="1.1796875" style="15" customWidth="1"/>
    <col min="7416" max="7416" width="3.453125" style="15" customWidth="1"/>
    <col min="7417" max="7417" width="3" style="15" customWidth="1"/>
    <col min="7418" max="7418" width="4" style="15" customWidth="1"/>
    <col min="7419" max="7419" width="3.1796875" style="15" customWidth="1"/>
    <col min="7420" max="7420" width="6.1796875" style="15" customWidth="1"/>
    <col min="7421" max="7421" width="4.26953125" style="15" customWidth="1"/>
    <col min="7422" max="7422" width="1.7265625" style="15" customWidth="1"/>
    <col min="7423" max="7423" width="3.453125" style="15" customWidth="1"/>
    <col min="7424" max="7424" width="2.7265625" style="15" customWidth="1"/>
    <col min="7425" max="7425" width="3.453125" style="15" customWidth="1"/>
    <col min="7426" max="7426" width="3.1796875" style="15" customWidth="1"/>
    <col min="7427" max="7427" width="5" style="15" customWidth="1"/>
    <col min="7428" max="7428" width="1.7265625" style="15" customWidth="1"/>
    <col min="7429" max="7429" width="4.81640625" style="15" customWidth="1"/>
    <col min="7430" max="7430" width="1.26953125" style="15" customWidth="1"/>
    <col min="7431" max="7431" width="5.26953125" style="15" customWidth="1"/>
    <col min="7432" max="7432" width="0.81640625" style="15" customWidth="1"/>
    <col min="7433" max="7433" width="3" style="15" customWidth="1"/>
    <col min="7434" max="7434" width="3.453125" style="15" customWidth="1"/>
    <col min="7435" max="7435" width="10.81640625" style="15" customWidth="1"/>
    <col min="7436" max="7436" width="14" style="15" customWidth="1"/>
    <col min="7437" max="7437" width="17.1796875" style="15" customWidth="1"/>
    <col min="7438" max="7438" width="15.54296875" style="15" customWidth="1"/>
    <col min="7439" max="7439" width="13.26953125" style="15" customWidth="1"/>
    <col min="7440" max="7440" width="12.26953125" style="15" customWidth="1"/>
    <col min="7441" max="7441" width="13.453125" style="15" customWidth="1"/>
    <col min="7442" max="7442" width="51.1796875" style="15" customWidth="1"/>
    <col min="7443" max="7443" width="59" style="15" customWidth="1"/>
    <col min="7444" max="7444" width="60.81640625" style="15" customWidth="1"/>
    <col min="7445" max="7445" width="42.453125" style="15" customWidth="1"/>
    <col min="7446" max="7446" width="15.453125" style="15" customWidth="1"/>
    <col min="7447" max="7447" width="19" style="15" customWidth="1"/>
    <col min="7448" max="7664" width="11.453125" style="15"/>
    <col min="7665" max="7665" width="2.453125" style="15" customWidth="1"/>
    <col min="7666" max="7666" width="40.26953125" style="15" customWidth="1"/>
    <col min="7667" max="7667" width="7.54296875" style="15" customWidth="1"/>
    <col min="7668" max="7668" width="4.26953125" style="15" customWidth="1"/>
    <col min="7669" max="7669" width="3" style="15" customWidth="1"/>
    <col min="7670" max="7670" width="5.1796875" style="15" customWidth="1"/>
    <col min="7671" max="7671" width="1.1796875" style="15" customWidth="1"/>
    <col min="7672" max="7672" width="3.453125" style="15" customWidth="1"/>
    <col min="7673" max="7673" width="3" style="15" customWidth="1"/>
    <col min="7674" max="7674" width="4" style="15" customWidth="1"/>
    <col min="7675" max="7675" width="3.1796875" style="15" customWidth="1"/>
    <col min="7676" max="7676" width="6.1796875" style="15" customWidth="1"/>
    <col min="7677" max="7677" width="4.26953125" style="15" customWidth="1"/>
    <col min="7678" max="7678" width="1.7265625" style="15" customWidth="1"/>
    <col min="7679" max="7679" width="3.453125" style="15" customWidth="1"/>
    <col min="7680" max="7680" width="2.7265625" style="15" customWidth="1"/>
    <col min="7681" max="7681" width="3.453125" style="15" customWidth="1"/>
    <col min="7682" max="7682" width="3.1796875" style="15" customWidth="1"/>
    <col min="7683" max="7683" width="5" style="15" customWidth="1"/>
    <col min="7684" max="7684" width="1.7265625" style="15" customWidth="1"/>
    <col min="7685" max="7685" width="4.81640625" style="15" customWidth="1"/>
    <col min="7686" max="7686" width="1.26953125" style="15" customWidth="1"/>
    <col min="7687" max="7687" width="5.26953125" style="15" customWidth="1"/>
    <col min="7688" max="7688" width="0.81640625" style="15" customWidth="1"/>
    <col min="7689" max="7689" width="3" style="15" customWidth="1"/>
    <col min="7690" max="7690" width="3.453125" style="15" customWidth="1"/>
    <col min="7691" max="7691" width="10.81640625" style="15" customWidth="1"/>
    <col min="7692" max="7692" width="14" style="15" customWidth="1"/>
    <col min="7693" max="7693" width="17.1796875" style="15" customWidth="1"/>
    <col min="7694" max="7694" width="15.54296875" style="15" customWidth="1"/>
    <col min="7695" max="7695" width="13.26953125" style="15" customWidth="1"/>
    <col min="7696" max="7696" width="12.26953125" style="15" customWidth="1"/>
    <col min="7697" max="7697" width="13.453125" style="15" customWidth="1"/>
    <col min="7698" max="7698" width="51.1796875" style="15" customWidth="1"/>
    <col min="7699" max="7699" width="59" style="15" customWidth="1"/>
    <col min="7700" max="7700" width="60.81640625" style="15" customWidth="1"/>
    <col min="7701" max="7701" width="42.453125" style="15" customWidth="1"/>
    <col min="7702" max="7702" width="15.453125" style="15" customWidth="1"/>
    <col min="7703" max="7703" width="19" style="15" customWidth="1"/>
    <col min="7704" max="7920" width="11.453125" style="15"/>
    <col min="7921" max="7921" width="2.453125" style="15" customWidth="1"/>
    <col min="7922" max="7922" width="40.26953125" style="15" customWidth="1"/>
    <col min="7923" max="7923" width="7.54296875" style="15" customWidth="1"/>
    <col min="7924" max="7924" width="4.26953125" style="15" customWidth="1"/>
    <col min="7925" max="7925" width="3" style="15" customWidth="1"/>
    <col min="7926" max="7926" width="5.1796875" style="15" customWidth="1"/>
    <col min="7927" max="7927" width="1.1796875" style="15" customWidth="1"/>
    <col min="7928" max="7928" width="3.453125" style="15" customWidth="1"/>
    <col min="7929" max="7929" width="3" style="15" customWidth="1"/>
    <col min="7930" max="7930" width="4" style="15" customWidth="1"/>
    <col min="7931" max="7931" width="3.1796875" style="15" customWidth="1"/>
    <col min="7932" max="7932" width="6.1796875" style="15" customWidth="1"/>
    <col min="7933" max="7933" width="4.26953125" style="15" customWidth="1"/>
    <col min="7934" max="7934" width="1.7265625" style="15" customWidth="1"/>
    <col min="7935" max="7935" width="3.453125" style="15" customWidth="1"/>
    <col min="7936" max="7936" width="2.7265625" style="15" customWidth="1"/>
    <col min="7937" max="7937" width="3.453125" style="15" customWidth="1"/>
    <col min="7938" max="7938" width="3.1796875" style="15" customWidth="1"/>
    <col min="7939" max="7939" width="5" style="15" customWidth="1"/>
    <col min="7940" max="7940" width="1.7265625" style="15" customWidth="1"/>
    <col min="7941" max="7941" width="4.81640625" style="15" customWidth="1"/>
    <col min="7942" max="7942" width="1.26953125" style="15" customWidth="1"/>
    <col min="7943" max="7943" width="5.26953125" style="15" customWidth="1"/>
    <col min="7944" max="7944" width="0.81640625" style="15" customWidth="1"/>
    <col min="7945" max="7945" width="3" style="15" customWidth="1"/>
    <col min="7946" max="7946" width="3.453125" style="15" customWidth="1"/>
    <col min="7947" max="7947" width="10.81640625" style="15" customWidth="1"/>
    <col min="7948" max="7948" width="14" style="15" customWidth="1"/>
    <col min="7949" max="7949" width="17.1796875" style="15" customWidth="1"/>
    <col min="7950" max="7950" width="15.54296875" style="15" customWidth="1"/>
    <col min="7951" max="7951" width="13.26953125" style="15" customWidth="1"/>
    <col min="7952" max="7952" width="12.26953125" style="15" customWidth="1"/>
    <col min="7953" max="7953" width="13.453125" style="15" customWidth="1"/>
    <col min="7954" max="7954" width="51.1796875" style="15" customWidth="1"/>
    <col min="7955" max="7955" width="59" style="15" customWidth="1"/>
    <col min="7956" max="7956" width="60.81640625" style="15" customWidth="1"/>
    <col min="7957" max="7957" width="42.453125" style="15" customWidth="1"/>
    <col min="7958" max="7958" width="15.453125" style="15" customWidth="1"/>
    <col min="7959" max="7959" width="19" style="15" customWidth="1"/>
    <col min="7960" max="8176" width="11.453125" style="15"/>
    <col min="8177" max="8177" width="2.453125" style="15" customWidth="1"/>
    <col min="8178" max="8178" width="40.26953125" style="15" customWidth="1"/>
    <col min="8179" max="8179" width="7.54296875" style="15" customWidth="1"/>
    <col min="8180" max="8180" width="4.26953125" style="15" customWidth="1"/>
    <col min="8181" max="8181" width="3" style="15" customWidth="1"/>
    <col min="8182" max="8182" width="5.1796875" style="15" customWidth="1"/>
    <col min="8183" max="8183" width="1.1796875" style="15" customWidth="1"/>
    <col min="8184" max="8184" width="3.453125" style="15" customWidth="1"/>
    <col min="8185" max="8185" width="3" style="15" customWidth="1"/>
    <col min="8186" max="8186" width="4" style="15" customWidth="1"/>
    <col min="8187" max="8187" width="3.1796875" style="15" customWidth="1"/>
    <col min="8188" max="8188" width="6.1796875" style="15" customWidth="1"/>
    <col min="8189" max="8189" width="4.26953125" style="15" customWidth="1"/>
    <col min="8190" max="8190" width="1.7265625" style="15" customWidth="1"/>
    <col min="8191" max="8191" width="3.453125" style="15" customWidth="1"/>
    <col min="8192" max="8192" width="2.7265625" style="15" customWidth="1"/>
    <col min="8193" max="8193" width="3.453125" style="15" customWidth="1"/>
    <col min="8194" max="8194" width="3.1796875" style="15" customWidth="1"/>
    <col min="8195" max="8195" width="5" style="15" customWidth="1"/>
    <col min="8196" max="8196" width="1.7265625" style="15" customWidth="1"/>
    <col min="8197" max="8197" width="4.81640625" style="15" customWidth="1"/>
    <col min="8198" max="8198" width="1.26953125" style="15" customWidth="1"/>
    <col min="8199" max="8199" width="5.26953125" style="15" customWidth="1"/>
    <col min="8200" max="8200" width="0.81640625" style="15" customWidth="1"/>
    <col min="8201" max="8201" width="3" style="15" customWidth="1"/>
    <col min="8202" max="8202" width="3.453125" style="15" customWidth="1"/>
    <col min="8203" max="8203" width="10.81640625" style="15" customWidth="1"/>
    <col min="8204" max="8204" width="14" style="15" customWidth="1"/>
    <col min="8205" max="8205" width="17.1796875" style="15" customWidth="1"/>
    <col min="8206" max="8206" width="15.54296875" style="15" customWidth="1"/>
    <col min="8207" max="8207" width="13.26953125" style="15" customWidth="1"/>
    <col min="8208" max="8208" width="12.26953125" style="15" customWidth="1"/>
    <col min="8209" max="8209" width="13.453125" style="15" customWidth="1"/>
    <col min="8210" max="8210" width="51.1796875" style="15" customWidth="1"/>
    <col min="8211" max="8211" width="59" style="15" customWidth="1"/>
    <col min="8212" max="8212" width="60.81640625" style="15" customWidth="1"/>
    <col min="8213" max="8213" width="42.453125" style="15" customWidth="1"/>
    <col min="8214" max="8214" width="15.453125" style="15" customWidth="1"/>
    <col min="8215" max="8215" width="19" style="15" customWidth="1"/>
    <col min="8216" max="8432" width="11.453125" style="15"/>
    <col min="8433" max="8433" width="2.453125" style="15" customWidth="1"/>
    <col min="8434" max="8434" width="40.26953125" style="15" customWidth="1"/>
    <col min="8435" max="8435" width="7.54296875" style="15" customWidth="1"/>
    <col min="8436" max="8436" width="4.26953125" style="15" customWidth="1"/>
    <col min="8437" max="8437" width="3" style="15" customWidth="1"/>
    <col min="8438" max="8438" width="5.1796875" style="15" customWidth="1"/>
    <col min="8439" max="8439" width="1.1796875" style="15" customWidth="1"/>
    <col min="8440" max="8440" width="3.453125" style="15" customWidth="1"/>
    <col min="8441" max="8441" width="3" style="15" customWidth="1"/>
    <col min="8442" max="8442" width="4" style="15" customWidth="1"/>
    <col min="8443" max="8443" width="3.1796875" style="15" customWidth="1"/>
    <col min="8444" max="8444" width="6.1796875" style="15" customWidth="1"/>
    <col min="8445" max="8445" width="4.26953125" style="15" customWidth="1"/>
    <col min="8446" max="8446" width="1.7265625" style="15" customWidth="1"/>
    <col min="8447" max="8447" width="3.453125" style="15" customWidth="1"/>
    <col min="8448" max="8448" width="2.7265625" style="15" customWidth="1"/>
    <col min="8449" max="8449" width="3.453125" style="15" customWidth="1"/>
    <col min="8450" max="8450" width="3.1796875" style="15" customWidth="1"/>
    <col min="8451" max="8451" width="5" style="15" customWidth="1"/>
    <col min="8452" max="8452" width="1.7265625" style="15" customWidth="1"/>
    <col min="8453" max="8453" width="4.81640625" style="15" customWidth="1"/>
    <col min="8454" max="8454" width="1.26953125" style="15" customWidth="1"/>
    <col min="8455" max="8455" width="5.26953125" style="15" customWidth="1"/>
    <col min="8456" max="8456" width="0.81640625" style="15" customWidth="1"/>
    <col min="8457" max="8457" width="3" style="15" customWidth="1"/>
    <col min="8458" max="8458" width="3.453125" style="15" customWidth="1"/>
    <col min="8459" max="8459" width="10.81640625" style="15" customWidth="1"/>
    <col min="8460" max="8460" width="14" style="15" customWidth="1"/>
    <col min="8461" max="8461" width="17.1796875" style="15" customWidth="1"/>
    <col min="8462" max="8462" width="15.54296875" style="15" customWidth="1"/>
    <col min="8463" max="8463" width="13.26953125" style="15" customWidth="1"/>
    <col min="8464" max="8464" width="12.26953125" style="15" customWidth="1"/>
    <col min="8465" max="8465" width="13.453125" style="15" customWidth="1"/>
    <col min="8466" max="8466" width="51.1796875" style="15" customWidth="1"/>
    <col min="8467" max="8467" width="59" style="15" customWidth="1"/>
    <col min="8468" max="8468" width="60.81640625" style="15" customWidth="1"/>
    <col min="8469" max="8469" width="42.453125" style="15" customWidth="1"/>
    <col min="8470" max="8470" width="15.453125" style="15" customWidth="1"/>
    <col min="8471" max="8471" width="19" style="15" customWidth="1"/>
    <col min="8472" max="8688" width="11.453125" style="15"/>
    <col min="8689" max="8689" width="2.453125" style="15" customWidth="1"/>
    <col min="8690" max="8690" width="40.26953125" style="15" customWidth="1"/>
    <col min="8691" max="8691" width="7.54296875" style="15" customWidth="1"/>
    <col min="8692" max="8692" width="4.26953125" style="15" customWidth="1"/>
    <col min="8693" max="8693" width="3" style="15" customWidth="1"/>
    <col min="8694" max="8694" width="5.1796875" style="15" customWidth="1"/>
    <col min="8695" max="8695" width="1.1796875" style="15" customWidth="1"/>
    <col min="8696" max="8696" width="3.453125" style="15" customWidth="1"/>
    <col min="8697" max="8697" width="3" style="15" customWidth="1"/>
    <col min="8698" max="8698" width="4" style="15" customWidth="1"/>
    <col min="8699" max="8699" width="3.1796875" style="15" customWidth="1"/>
    <col min="8700" max="8700" width="6.1796875" style="15" customWidth="1"/>
    <col min="8701" max="8701" width="4.26953125" style="15" customWidth="1"/>
    <col min="8702" max="8702" width="1.7265625" style="15" customWidth="1"/>
    <col min="8703" max="8703" width="3.453125" style="15" customWidth="1"/>
    <col min="8704" max="8704" width="2.7265625" style="15" customWidth="1"/>
    <col min="8705" max="8705" width="3.453125" style="15" customWidth="1"/>
    <col min="8706" max="8706" width="3.1796875" style="15" customWidth="1"/>
    <col min="8707" max="8707" width="5" style="15" customWidth="1"/>
    <col min="8708" max="8708" width="1.7265625" style="15" customWidth="1"/>
    <col min="8709" max="8709" width="4.81640625" style="15" customWidth="1"/>
    <col min="8710" max="8710" width="1.26953125" style="15" customWidth="1"/>
    <col min="8711" max="8711" width="5.26953125" style="15" customWidth="1"/>
    <col min="8712" max="8712" width="0.81640625" style="15" customWidth="1"/>
    <col min="8713" max="8713" width="3" style="15" customWidth="1"/>
    <col min="8714" max="8714" width="3.453125" style="15" customWidth="1"/>
    <col min="8715" max="8715" width="10.81640625" style="15" customWidth="1"/>
    <col min="8716" max="8716" width="14" style="15" customWidth="1"/>
    <col min="8717" max="8717" width="17.1796875" style="15" customWidth="1"/>
    <col min="8718" max="8718" width="15.54296875" style="15" customWidth="1"/>
    <col min="8719" max="8719" width="13.26953125" style="15" customWidth="1"/>
    <col min="8720" max="8720" width="12.26953125" style="15" customWidth="1"/>
    <col min="8721" max="8721" width="13.453125" style="15" customWidth="1"/>
    <col min="8722" max="8722" width="51.1796875" style="15" customWidth="1"/>
    <col min="8723" max="8723" width="59" style="15" customWidth="1"/>
    <col min="8724" max="8724" width="60.81640625" style="15" customWidth="1"/>
    <col min="8725" max="8725" width="42.453125" style="15" customWidth="1"/>
    <col min="8726" max="8726" width="15.453125" style="15" customWidth="1"/>
    <col min="8727" max="8727" width="19" style="15" customWidth="1"/>
    <col min="8728" max="8944" width="11.453125" style="15"/>
    <col min="8945" max="8945" width="2.453125" style="15" customWidth="1"/>
    <col min="8946" max="8946" width="40.26953125" style="15" customWidth="1"/>
    <col min="8947" max="8947" width="7.54296875" style="15" customWidth="1"/>
    <col min="8948" max="8948" width="4.26953125" style="15" customWidth="1"/>
    <col min="8949" max="8949" width="3" style="15" customWidth="1"/>
    <col min="8950" max="8950" width="5.1796875" style="15" customWidth="1"/>
    <col min="8951" max="8951" width="1.1796875" style="15" customWidth="1"/>
    <col min="8952" max="8952" width="3.453125" style="15" customWidth="1"/>
    <col min="8953" max="8953" width="3" style="15" customWidth="1"/>
    <col min="8954" max="8954" width="4" style="15" customWidth="1"/>
    <col min="8955" max="8955" width="3.1796875" style="15" customWidth="1"/>
    <col min="8956" max="8956" width="6.1796875" style="15" customWidth="1"/>
    <col min="8957" max="8957" width="4.26953125" style="15" customWidth="1"/>
    <col min="8958" max="8958" width="1.7265625" style="15" customWidth="1"/>
    <col min="8959" max="8959" width="3.453125" style="15" customWidth="1"/>
    <col min="8960" max="8960" width="2.7265625" style="15" customWidth="1"/>
    <col min="8961" max="8961" width="3.453125" style="15" customWidth="1"/>
    <col min="8962" max="8962" width="3.1796875" style="15" customWidth="1"/>
    <col min="8963" max="8963" width="5" style="15" customWidth="1"/>
    <col min="8964" max="8964" width="1.7265625" style="15" customWidth="1"/>
    <col min="8965" max="8965" width="4.81640625" style="15" customWidth="1"/>
    <col min="8966" max="8966" width="1.26953125" style="15" customWidth="1"/>
    <col min="8967" max="8967" width="5.26953125" style="15" customWidth="1"/>
    <col min="8968" max="8968" width="0.81640625" style="15" customWidth="1"/>
    <col min="8969" max="8969" width="3" style="15" customWidth="1"/>
    <col min="8970" max="8970" width="3.453125" style="15" customWidth="1"/>
    <col min="8971" max="8971" width="10.81640625" style="15" customWidth="1"/>
    <col min="8972" max="8972" width="14" style="15" customWidth="1"/>
    <col min="8973" max="8973" width="17.1796875" style="15" customWidth="1"/>
    <col min="8974" max="8974" width="15.54296875" style="15" customWidth="1"/>
    <col min="8975" max="8975" width="13.26953125" style="15" customWidth="1"/>
    <col min="8976" max="8976" width="12.26953125" style="15" customWidth="1"/>
    <col min="8977" max="8977" width="13.453125" style="15" customWidth="1"/>
    <col min="8978" max="8978" width="51.1796875" style="15" customWidth="1"/>
    <col min="8979" max="8979" width="59" style="15" customWidth="1"/>
    <col min="8980" max="8980" width="60.81640625" style="15" customWidth="1"/>
    <col min="8981" max="8981" width="42.453125" style="15" customWidth="1"/>
    <col min="8982" max="8982" width="15.453125" style="15" customWidth="1"/>
    <col min="8983" max="8983" width="19" style="15" customWidth="1"/>
    <col min="8984" max="9200" width="11.453125" style="15"/>
    <col min="9201" max="9201" width="2.453125" style="15" customWidth="1"/>
    <col min="9202" max="9202" width="40.26953125" style="15" customWidth="1"/>
    <col min="9203" max="9203" width="7.54296875" style="15" customWidth="1"/>
    <col min="9204" max="9204" width="4.26953125" style="15" customWidth="1"/>
    <col min="9205" max="9205" width="3" style="15" customWidth="1"/>
    <col min="9206" max="9206" width="5.1796875" style="15" customWidth="1"/>
    <col min="9207" max="9207" width="1.1796875" style="15" customWidth="1"/>
    <col min="9208" max="9208" width="3.453125" style="15" customWidth="1"/>
    <col min="9209" max="9209" width="3" style="15" customWidth="1"/>
    <col min="9210" max="9210" width="4" style="15" customWidth="1"/>
    <col min="9211" max="9211" width="3.1796875" style="15" customWidth="1"/>
    <col min="9212" max="9212" width="6.1796875" style="15" customWidth="1"/>
    <col min="9213" max="9213" width="4.26953125" style="15" customWidth="1"/>
    <col min="9214" max="9214" width="1.7265625" style="15" customWidth="1"/>
    <col min="9215" max="9215" width="3.453125" style="15" customWidth="1"/>
    <col min="9216" max="9216" width="2.7265625" style="15" customWidth="1"/>
    <col min="9217" max="9217" width="3.453125" style="15" customWidth="1"/>
    <col min="9218" max="9218" width="3.1796875" style="15" customWidth="1"/>
    <col min="9219" max="9219" width="5" style="15" customWidth="1"/>
    <col min="9220" max="9220" width="1.7265625" style="15" customWidth="1"/>
    <col min="9221" max="9221" width="4.81640625" style="15" customWidth="1"/>
    <col min="9222" max="9222" width="1.26953125" style="15" customWidth="1"/>
    <col min="9223" max="9223" width="5.26953125" style="15" customWidth="1"/>
    <col min="9224" max="9224" width="0.81640625" style="15" customWidth="1"/>
    <col min="9225" max="9225" width="3" style="15" customWidth="1"/>
    <col min="9226" max="9226" width="3.453125" style="15" customWidth="1"/>
    <col min="9227" max="9227" width="10.81640625" style="15" customWidth="1"/>
    <col min="9228" max="9228" width="14" style="15" customWidth="1"/>
    <col min="9229" max="9229" width="17.1796875" style="15" customWidth="1"/>
    <col min="9230" max="9230" width="15.54296875" style="15" customWidth="1"/>
    <col min="9231" max="9231" width="13.26953125" style="15" customWidth="1"/>
    <col min="9232" max="9232" width="12.26953125" style="15" customWidth="1"/>
    <col min="9233" max="9233" width="13.453125" style="15" customWidth="1"/>
    <col min="9234" max="9234" width="51.1796875" style="15" customWidth="1"/>
    <col min="9235" max="9235" width="59" style="15" customWidth="1"/>
    <col min="9236" max="9236" width="60.81640625" style="15" customWidth="1"/>
    <col min="9237" max="9237" width="42.453125" style="15" customWidth="1"/>
    <col min="9238" max="9238" width="15.453125" style="15" customWidth="1"/>
    <col min="9239" max="9239" width="19" style="15" customWidth="1"/>
    <col min="9240" max="9456" width="11.453125" style="15"/>
    <col min="9457" max="9457" width="2.453125" style="15" customWidth="1"/>
    <col min="9458" max="9458" width="40.26953125" style="15" customWidth="1"/>
    <col min="9459" max="9459" width="7.54296875" style="15" customWidth="1"/>
    <col min="9460" max="9460" width="4.26953125" style="15" customWidth="1"/>
    <col min="9461" max="9461" width="3" style="15" customWidth="1"/>
    <col min="9462" max="9462" width="5.1796875" style="15" customWidth="1"/>
    <col min="9463" max="9463" width="1.1796875" style="15" customWidth="1"/>
    <col min="9464" max="9464" width="3.453125" style="15" customWidth="1"/>
    <col min="9465" max="9465" width="3" style="15" customWidth="1"/>
    <col min="9466" max="9466" width="4" style="15" customWidth="1"/>
    <col min="9467" max="9467" width="3.1796875" style="15" customWidth="1"/>
    <col min="9468" max="9468" width="6.1796875" style="15" customWidth="1"/>
    <col min="9469" max="9469" width="4.26953125" style="15" customWidth="1"/>
    <col min="9470" max="9470" width="1.7265625" style="15" customWidth="1"/>
    <col min="9471" max="9471" width="3.453125" style="15" customWidth="1"/>
    <col min="9472" max="9472" width="2.7265625" style="15" customWidth="1"/>
    <col min="9473" max="9473" width="3.453125" style="15" customWidth="1"/>
    <col min="9474" max="9474" width="3.1796875" style="15" customWidth="1"/>
    <col min="9475" max="9475" width="5" style="15" customWidth="1"/>
    <col min="9476" max="9476" width="1.7265625" style="15" customWidth="1"/>
    <col min="9477" max="9477" width="4.81640625" style="15" customWidth="1"/>
    <col min="9478" max="9478" width="1.26953125" style="15" customWidth="1"/>
    <col min="9479" max="9479" width="5.26953125" style="15" customWidth="1"/>
    <col min="9480" max="9480" width="0.81640625" style="15" customWidth="1"/>
    <col min="9481" max="9481" width="3" style="15" customWidth="1"/>
    <col min="9482" max="9482" width="3.453125" style="15" customWidth="1"/>
    <col min="9483" max="9483" width="10.81640625" style="15" customWidth="1"/>
    <col min="9484" max="9484" width="14" style="15" customWidth="1"/>
    <col min="9485" max="9485" width="17.1796875" style="15" customWidth="1"/>
    <col min="9486" max="9486" width="15.54296875" style="15" customWidth="1"/>
    <col min="9487" max="9487" width="13.26953125" style="15" customWidth="1"/>
    <col min="9488" max="9488" width="12.26953125" style="15" customWidth="1"/>
    <col min="9489" max="9489" width="13.453125" style="15" customWidth="1"/>
    <col min="9490" max="9490" width="51.1796875" style="15" customWidth="1"/>
    <col min="9491" max="9491" width="59" style="15" customWidth="1"/>
    <col min="9492" max="9492" width="60.81640625" style="15" customWidth="1"/>
    <col min="9493" max="9493" width="42.453125" style="15" customWidth="1"/>
    <col min="9494" max="9494" width="15.453125" style="15" customWidth="1"/>
    <col min="9495" max="9495" width="19" style="15" customWidth="1"/>
    <col min="9496" max="9712" width="11.453125" style="15"/>
    <col min="9713" max="9713" width="2.453125" style="15" customWidth="1"/>
    <col min="9714" max="9714" width="40.26953125" style="15" customWidth="1"/>
    <col min="9715" max="9715" width="7.54296875" style="15" customWidth="1"/>
    <col min="9716" max="9716" width="4.26953125" style="15" customWidth="1"/>
    <col min="9717" max="9717" width="3" style="15" customWidth="1"/>
    <col min="9718" max="9718" width="5.1796875" style="15" customWidth="1"/>
    <col min="9719" max="9719" width="1.1796875" style="15" customWidth="1"/>
    <col min="9720" max="9720" width="3.453125" style="15" customWidth="1"/>
    <col min="9721" max="9721" width="3" style="15" customWidth="1"/>
    <col min="9722" max="9722" width="4" style="15" customWidth="1"/>
    <col min="9723" max="9723" width="3.1796875" style="15" customWidth="1"/>
    <col min="9724" max="9724" width="6.1796875" style="15" customWidth="1"/>
    <col min="9725" max="9725" width="4.26953125" style="15" customWidth="1"/>
    <col min="9726" max="9726" width="1.7265625" style="15" customWidth="1"/>
    <col min="9727" max="9727" width="3.453125" style="15" customWidth="1"/>
    <col min="9728" max="9728" width="2.7265625" style="15" customWidth="1"/>
    <col min="9729" max="9729" width="3.453125" style="15" customWidth="1"/>
    <col min="9730" max="9730" width="3.1796875" style="15" customWidth="1"/>
    <col min="9731" max="9731" width="5" style="15" customWidth="1"/>
    <col min="9732" max="9732" width="1.7265625" style="15" customWidth="1"/>
    <col min="9733" max="9733" width="4.81640625" style="15" customWidth="1"/>
    <col min="9734" max="9734" width="1.26953125" style="15" customWidth="1"/>
    <col min="9735" max="9735" width="5.26953125" style="15" customWidth="1"/>
    <col min="9736" max="9736" width="0.81640625" style="15" customWidth="1"/>
    <col min="9737" max="9737" width="3" style="15" customWidth="1"/>
    <col min="9738" max="9738" width="3.453125" style="15" customWidth="1"/>
    <col min="9739" max="9739" width="10.81640625" style="15" customWidth="1"/>
    <col min="9740" max="9740" width="14" style="15" customWidth="1"/>
    <col min="9741" max="9741" width="17.1796875" style="15" customWidth="1"/>
    <col min="9742" max="9742" width="15.54296875" style="15" customWidth="1"/>
    <col min="9743" max="9743" width="13.26953125" style="15" customWidth="1"/>
    <col min="9744" max="9744" width="12.26953125" style="15" customWidth="1"/>
    <col min="9745" max="9745" width="13.453125" style="15" customWidth="1"/>
    <col min="9746" max="9746" width="51.1796875" style="15" customWidth="1"/>
    <col min="9747" max="9747" width="59" style="15" customWidth="1"/>
    <col min="9748" max="9748" width="60.81640625" style="15" customWidth="1"/>
    <col min="9749" max="9749" width="42.453125" style="15" customWidth="1"/>
    <col min="9750" max="9750" width="15.453125" style="15" customWidth="1"/>
    <col min="9751" max="9751" width="19" style="15" customWidth="1"/>
    <col min="9752" max="9968" width="11.453125" style="15"/>
    <col min="9969" max="9969" width="2.453125" style="15" customWidth="1"/>
    <col min="9970" max="9970" width="40.26953125" style="15" customWidth="1"/>
    <col min="9971" max="9971" width="7.54296875" style="15" customWidth="1"/>
    <col min="9972" max="9972" width="4.26953125" style="15" customWidth="1"/>
    <col min="9973" max="9973" width="3" style="15" customWidth="1"/>
    <col min="9974" max="9974" width="5.1796875" style="15" customWidth="1"/>
    <col min="9975" max="9975" width="1.1796875" style="15" customWidth="1"/>
    <col min="9976" max="9976" width="3.453125" style="15" customWidth="1"/>
    <col min="9977" max="9977" width="3" style="15" customWidth="1"/>
    <col min="9978" max="9978" width="4" style="15" customWidth="1"/>
    <col min="9979" max="9979" width="3.1796875" style="15" customWidth="1"/>
    <col min="9980" max="9980" width="6.1796875" style="15" customWidth="1"/>
    <col min="9981" max="9981" width="4.26953125" style="15" customWidth="1"/>
    <col min="9982" max="9982" width="1.7265625" style="15" customWidth="1"/>
    <col min="9983" max="9983" width="3.453125" style="15" customWidth="1"/>
    <col min="9984" max="9984" width="2.7265625" style="15" customWidth="1"/>
    <col min="9985" max="9985" width="3.453125" style="15" customWidth="1"/>
    <col min="9986" max="9986" width="3.1796875" style="15" customWidth="1"/>
    <col min="9987" max="9987" width="5" style="15" customWidth="1"/>
    <col min="9988" max="9988" width="1.7265625" style="15" customWidth="1"/>
    <col min="9989" max="9989" width="4.81640625" style="15" customWidth="1"/>
    <col min="9990" max="9990" width="1.26953125" style="15" customWidth="1"/>
    <col min="9991" max="9991" width="5.26953125" style="15" customWidth="1"/>
    <col min="9992" max="9992" width="0.81640625" style="15" customWidth="1"/>
    <col min="9993" max="9993" width="3" style="15" customWidth="1"/>
    <col min="9994" max="9994" width="3.453125" style="15" customWidth="1"/>
    <col min="9995" max="9995" width="10.81640625" style="15" customWidth="1"/>
    <col min="9996" max="9996" width="14" style="15" customWidth="1"/>
    <col min="9997" max="9997" width="17.1796875" style="15" customWidth="1"/>
    <col min="9998" max="9998" width="15.54296875" style="15" customWidth="1"/>
    <col min="9999" max="9999" width="13.26953125" style="15" customWidth="1"/>
    <col min="10000" max="10000" width="12.26953125" style="15" customWidth="1"/>
    <col min="10001" max="10001" width="13.453125" style="15" customWidth="1"/>
    <col min="10002" max="10002" width="51.1796875" style="15" customWidth="1"/>
    <col min="10003" max="10003" width="59" style="15" customWidth="1"/>
    <col min="10004" max="10004" width="60.81640625" style="15" customWidth="1"/>
    <col min="10005" max="10005" width="42.453125" style="15" customWidth="1"/>
    <col min="10006" max="10006" width="15.453125" style="15" customWidth="1"/>
    <col min="10007" max="10007" width="19" style="15" customWidth="1"/>
    <col min="10008" max="10224" width="11.453125" style="15"/>
    <col min="10225" max="10225" width="2.453125" style="15" customWidth="1"/>
    <col min="10226" max="10226" width="40.26953125" style="15" customWidth="1"/>
    <col min="10227" max="10227" width="7.54296875" style="15" customWidth="1"/>
    <col min="10228" max="10228" width="4.26953125" style="15" customWidth="1"/>
    <col min="10229" max="10229" width="3" style="15" customWidth="1"/>
    <col min="10230" max="10230" width="5.1796875" style="15" customWidth="1"/>
    <col min="10231" max="10231" width="1.1796875" style="15" customWidth="1"/>
    <col min="10232" max="10232" width="3.453125" style="15" customWidth="1"/>
    <col min="10233" max="10233" width="3" style="15" customWidth="1"/>
    <col min="10234" max="10234" width="4" style="15" customWidth="1"/>
    <col min="10235" max="10235" width="3.1796875" style="15" customWidth="1"/>
    <col min="10236" max="10236" width="6.1796875" style="15" customWidth="1"/>
    <col min="10237" max="10237" width="4.26953125" style="15" customWidth="1"/>
    <col min="10238" max="10238" width="1.7265625" style="15" customWidth="1"/>
    <col min="10239" max="10239" width="3.453125" style="15" customWidth="1"/>
    <col min="10240" max="10240" width="2.7265625" style="15" customWidth="1"/>
    <col min="10241" max="10241" width="3.453125" style="15" customWidth="1"/>
    <col min="10242" max="10242" width="3.1796875" style="15" customWidth="1"/>
    <col min="10243" max="10243" width="5" style="15" customWidth="1"/>
    <col min="10244" max="10244" width="1.7265625" style="15" customWidth="1"/>
    <col min="10245" max="10245" width="4.81640625" style="15" customWidth="1"/>
    <col min="10246" max="10246" width="1.26953125" style="15" customWidth="1"/>
    <col min="10247" max="10247" width="5.26953125" style="15" customWidth="1"/>
    <col min="10248" max="10248" width="0.81640625" style="15" customWidth="1"/>
    <col min="10249" max="10249" width="3" style="15" customWidth="1"/>
    <col min="10250" max="10250" width="3.453125" style="15" customWidth="1"/>
    <col min="10251" max="10251" width="10.81640625" style="15" customWidth="1"/>
    <col min="10252" max="10252" width="14" style="15" customWidth="1"/>
    <col min="10253" max="10253" width="17.1796875" style="15" customWidth="1"/>
    <col min="10254" max="10254" width="15.54296875" style="15" customWidth="1"/>
    <col min="10255" max="10255" width="13.26953125" style="15" customWidth="1"/>
    <col min="10256" max="10256" width="12.26953125" style="15" customWidth="1"/>
    <col min="10257" max="10257" width="13.453125" style="15" customWidth="1"/>
    <col min="10258" max="10258" width="51.1796875" style="15" customWidth="1"/>
    <col min="10259" max="10259" width="59" style="15" customWidth="1"/>
    <col min="10260" max="10260" width="60.81640625" style="15" customWidth="1"/>
    <col min="10261" max="10261" width="42.453125" style="15" customWidth="1"/>
    <col min="10262" max="10262" width="15.453125" style="15" customWidth="1"/>
    <col min="10263" max="10263" width="19" style="15" customWidth="1"/>
    <col min="10264" max="10480" width="11.453125" style="15"/>
    <col min="10481" max="10481" width="2.453125" style="15" customWidth="1"/>
    <col min="10482" max="10482" width="40.26953125" style="15" customWidth="1"/>
    <col min="10483" max="10483" width="7.54296875" style="15" customWidth="1"/>
    <col min="10484" max="10484" width="4.26953125" style="15" customWidth="1"/>
    <col min="10485" max="10485" width="3" style="15" customWidth="1"/>
    <col min="10486" max="10486" width="5.1796875" style="15" customWidth="1"/>
    <col min="10487" max="10487" width="1.1796875" style="15" customWidth="1"/>
    <col min="10488" max="10488" width="3.453125" style="15" customWidth="1"/>
    <col min="10489" max="10489" width="3" style="15" customWidth="1"/>
    <col min="10490" max="10490" width="4" style="15" customWidth="1"/>
    <col min="10491" max="10491" width="3.1796875" style="15" customWidth="1"/>
    <col min="10492" max="10492" width="6.1796875" style="15" customWidth="1"/>
    <col min="10493" max="10493" width="4.26953125" style="15" customWidth="1"/>
    <col min="10494" max="10494" width="1.7265625" style="15" customWidth="1"/>
    <col min="10495" max="10495" width="3.453125" style="15" customWidth="1"/>
    <col min="10496" max="10496" width="2.7265625" style="15" customWidth="1"/>
    <col min="10497" max="10497" width="3.453125" style="15" customWidth="1"/>
    <col min="10498" max="10498" width="3.1796875" style="15" customWidth="1"/>
    <col min="10499" max="10499" width="5" style="15" customWidth="1"/>
    <col min="10500" max="10500" width="1.7265625" style="15" customWidth="1"/>
    <col min="10501" max="10501" width="4.81640625" style="15" customWidth="1"/>
    <col min="10502" max="10502" width="1.26953125" style="15" customWidth="1"/>
    <col min="10503" max="10503" width="5.26953125" style="15" customWidth="1"/>
    <col min="10504" max="10504" width="0.81640625" style="15" customWidth="1"/>
    <col min="10505" max="10505" width="3" style="15" customWidth="1"/>
    <col min="10506" max="10506" width="3.453125" style="15" customWidth="1"/>
    <col min="10507" max="10507" width="10.81640625" style="15" customWidth="1"/>
    <col min="10508" max="10508" width="14" style="15" customWidth="1"/>
    <col min="10509" max="10509" width="17.1796875" style="15" customWidth="1"/>
    <col min="10510" max="10510" width="15.54296875" style="15" customWidth="1"/>
    <col min="10511" max="10511" width="13.26953125" style="15" customWidth="1"/>
    <col min="10512" max="10512" width="12.26953125" style="15" customWidth="1"/>
    <col min="10513" max="10513" width="13.453125" style="15" customWidth="1"/>
    <col min="10514" max="10514" width="51.1796875" style="15" customWidth="1"/>
    <col min="10515" max="10515" width="59" style="15" customWidth="1"/>
    <col min="10516" max="10516" width="60.81640625" style="15" customWidth="1"/>
    <col min="10517" max="10517" width="42.453125" style="15" customWidth="1"/>
    <col min="10518" max="10518" width="15.453125" style="15" customWidth="1"/>
    <col min="10519" max="10519" width="19" style="15" customWidth="1"/>
    <col min="10520" max="10736" width="11.453125" style="15"/>
    <col min="10737" max="10737" width="2.453125" style="15" customWidth="1"/>
    <col min="10738" max="10738" width="40.26953125" style="15" customWidth="1"/>
    <col min="10739" max="10739" width="7.54296875" style="15" customWidth="1"/>
    <col min="10740" max="10740" width="4.26953125" style="15" customWidth="1"/>
    <col min="10741" max="10741" width="3" style="15" customWidth="1"/>
    <col min="10742" max="10742" width="5.1796875" style="15" customWidth="1"/>
    <col min="10743" max="10743" width="1.1796875" style="15" customWidth="1"/>
    <col min="10744" max="10744" width="3.453125" style="15" customWidth="1"/>
    <col min="10745" max="10745" width="3" style="15" customWidth="1"/>
    <col min="10746" max="10746" width="4" style="15" customWidth="1"/>
    <col min="10747" max="10747" width="3.1796875" style="15" customWidth="1"/>
    <col min="10748" max="10748" width="6.1796875" style="15" customWidth="1"/>
    <col min="10749" max="10749" width="4.26953125" style="15" customWidth="1"/>
    <col min="10750" max="10750" width="1.7265625" style="15" customWidth="1"/>
    <col min="10751" max="10751" width="3.453125" style="15" customWidth="1"/>
    <col min="10752" max="10752" width="2.7265625" style="15" customWidth="1"/>
    <col min="10753" max="10753" width="3.453125" style="15" customWidth="1"/>
    <col min="10754" max="10754" width="3.1796875" style="15" customWidth="1"/>
    <col min="10755" max="10755" width="5" style="15" customWidth="1"/>
    <col min="10756" max="10756" width="1.7265625" style="15" customWidth="1"/>
    <col min="10757" max="10757" width="4.81640625" style="15" customWidth="1"/>
    <col min="10758" max="10758" width="1.26953125" style="15" customWidth="1"/>
    <col min="10759" max="10759" width="5.26953125" style="15" customWidth="1"/>
    <col min="10760" max="10760" width="0.81640625" style="15" customWidth="1"/>
    <col min="10761" max="10761" width="3" style="15" customWidth="1"/>
    <col min="10762" max="10762" width="3.453125" style="15" customWidth="1"/>
    <col min="10763" max="10763" width="10.81640625" style="15" customWidth="1"/>
    <col min="10764" max="10764" width="14" style="15" customWidth="1"/>
    <col min="10765" max="10765" width="17.1796875" style="15" customWidth="1"/>
    <col min="10766" max="10766" width="15.54296875" style="15" customWidth="1"/>
    <col min="10767" max="10767" width="13.26953125" style="15" customWidth="1"/>
    <col min="10768" max="10768" width="12.26953125" style="15" customWidth="1"/>
    <col min="10769" max="10769" width="13.453125" style="15" customWidth="1"/>
    <col min="10770" max="10770" width="51.1796875" style="15" customWidth="1"/>
    <col min="10771" max="10771" width="59" style="15" customWidth="1"/>
    <col min="10772" max="10772" width="60.81640625" style="15" customWidth="1"/>
    <col min="10773" max="10773" width="42.453125" style="15" customWidth="1"/>
    <col min="10774" max="10774" width="15.453125" style="15" customWidth="1"/>
    <col min="10775" max="10775" width="19" style="15" customWidth="1"/>
    <col min="10776" max="10992" width="11.453125" style="15"/>
    <col min="10993" max="10993" width="2.453125" style="15" customWidth="1"/>
    <col min="10994" max="10994" width="40.26953125" style="15" customWidth="1"/>
    <col min="10995" max="10995" width="7.54296875" style="15" customWidth="1"/>
    <col min="10996" max="10996" width="4.26953125" style="15" customWidth="1"/>
    <col min="10997" max="10997" width="3" style="15" customWidth="1"/>
    <col min="10998" max="10998" width="5.1796875" style="15" customWidth="1"/>
    <col min="10999" max="10999" width="1.1796875" style="15" customWidth="1"/>
    <col min="11000" max="11000" width="3.453125" style="15" customWidth="1"/>
    <col min="11001" max="11001" width="3" style="15" customWidth="1"/>
    <col min="11002" max="11002" width="4" style="15" customWidth="1"/>
    <col min="11003" max="11003" width="3.1796875" style="15" customWidth="1"/>
    <col min="11004" max="11004" width="6.1796875" style="15" customWidth="1"/>
    <col min="11005" max="11005" width="4.26953125" style="15" customWidth="1"/>
    <col min="11006" max="11006" width="1.7265625" style="15" customWidth="1"/>
    <col min="11007" max="11007" width="3.453125" style="15" customWidth="1"/>
    <col min="11008" max="11008" width="2.7265625" style="15" customWidth="1"/>
    <col min="11009" max="11009" width="3.453125" style="15" customWidth="1"/>
    <col min="11010" max="11010" width="3.1796875" style="15" customWidth="1"/>
    <col min="11011" max="11011" width="5" style="15" customWidth="1"/>
    <col min="11012" max="11012" width="1.7265625" style="15" customWidth="1"/>
    <col min="11013" max="11013" width="4.81640625" style="15" customWidth="1"/>
    <col min="11014" max="11014" width="1.26953125" style="15" customWidth="1"/>
    <col min="11015" max="11015" width="5.26953125" style="15" customWidth="1"/>
    <col min="11016" max="11016" width="0.81640625" style="15" customWidth="1"/>
    <col min="11017" max="11017" width="3" style="15" customWidth="1"/>
    <col min="11018" max="11018" width="3.453125" style="15" customWidth="1"/>
    <col min="11019" max="11019" width="10.81640625" style="15" customWidth="1"/>
    <col min="11020" max="11020" width="14" style="15" customWidth="1"/>
    <col min="11021" max="11021" width="17.1796875" style="15" customWidth="1"/>
    <col min="11022" max="11022" width="15.54296875" style="15" customWidth="1"/>
    <col min="11023" max="11023" width="13.26953125" style="15" customWidth="1"/>
    <col min="11024" max="11024" width="12.26953125" style="15" customWidth="1"/>
    <col min="11025" max="11025" width="13.453125" style="15" customWidth="1"/>
    <col min="11026" max="11026" width="51.1796875" style="15" customWidth="1"/>
    <col min="11027" max="11027" width="59" style="15" customWidth="1"/>
    <col min="11028" max="11028" width="60.81640625" style="15" customWidth="1"/>
    <col min="11029" max="11029" width="42.453125" style="15" customWidth="1"/>
    <col min="11030" max="11030" width="15.453125" style="15" customWidth="1"/>
    <col min="11031" max="11031" width="19" style="15" customWidth="1"/>
    <col min="11032" max="11248" width="11.453125" style="15"/>
    <col min="11249" max="11249" width="2.453125" style="15" customWidth="1"/>
    <col min="11250" max="11250" width="40.26953125" style="15" customWidth="1"/>
    <col min="11251" max="11251" width="7.54296875" style="15" customWidth="1"/>
    <col min="11252" max="11252" width="4.26953125" style="15" customWidth="1"/>
    <col min="11253" max="11253" width="3" style="15" customWidth="1"/>
    <col min="11254" max="11254" width="5.1796875" style="15" customWidth="1"/>
    <col min="11255" max="11255" width="1.1796875" style="15" customWidth="1"/>
    <col min="11256" max="11256" width="3.453125" style="15" customWidth="1"/>
    <col min="11257" max="11257" width="3" style="15" customWidth="1"/>
    <col min="11258" max="11258" width="4" style="15" customWidth="1"/>
    <col min="11259" max="11259" width="3.1796875" style="15" customWidth="1"/>
    <col min="11260" max="11260" width="6.1796875" style="15" customWidth="1"/>
    <col min="11261" max="11261" width="4.26953125" style="15" customWidth="1"/>
    <col min="11262" max="11262" width="1.7265625" style="15" customWidth="1"/>
    <col min="11263" max="11263" width="3.453125" style="15" customWidth="1"/>
    <col min="11264" max="11264" width="2.7265625" style="15" customWidth="1"/>
    <col min="11265" max="11265" width="3.453125" style="15" customWidth="1"/>
    <col min="11266" max="11266" width="3.1796875" style="15" customWidth="1"/>
    <col min="11267" max="11267" width="5" style="15" customWidth="1"/>
    <col min="11268" max="11268" width="1.7265625" style="15" customWidth="1"/>
    <col min="11269" max="11269" width="4.81640625" style="15" customWidth="1"/>
    <col min="11270" max="11270" width="1.26953125" style="15" customWidth="1"/>
    <col min="11271" max="11271" width="5.26953125" style="15" customWidth="1"/>
    <col min="11272" max="11272" width="0.81640625" style="15" customWidth="1"/>
    <col min="11273" max="11273" width="3" style="15" customWidth="1"/>
    <col min="11274" max="11274" width="3.453125" style="15" customWidth="1"/>
    <col min="11275" max="11275" width="10.81640625" style="15" customWidth="1"/>
    <col min="11276" max="11276" width="14" style="15" customWidth="1"/>
    <col min="11277" max="11277" width="17.1796875" style="15" customWidth="1"/>
    <col min="11278" max="11278" width="15.54296875" style="15" customWidth="1"/>
    <col min="11279" max="11279" width="13.26953125" style="15" customWidth="1"/>
    <col min="11280" max="11280" width="12.26953125" style="15" customWidth="1"/>
    <col min="11281" max="11281" width="13.453125" style="15" customWidth="1"/>
    <col min="11282" max="11282" width="51.1796875" style="15" customWidth="1"/>
    <col min="11283" max="11283" width="59" style="15" customWidth="1"/>
    <col min="11284" max="11284" width="60.81640625" style="15" customWidth="1"/>
    <col min="11285" max="11285" width="42.453125" style="15" customWidth="1"/>
    <col min="11286" max="11286" width="15.453125" style="15" customWidth="1"/>
    <col min="11287" max="11287" width="19" style="15" customWidth="1"/>
    <col min="11288" max="11504" width="11.453125" style="15"/>
    <col min="11505" max="11505" width="2.453125" style="15" customWidth="1"/>
    <col min="11506" max="11506" width="40.26953125" style="15" customWidth="1"/>
    <col min="11507" max="11507" width="7.54296875" style="15" customWidth="1"/>
    <col min="11508" max="11508" width="4.26953125" style="15" customWidth="1"/>
    <col min="11509" max="11509" width="3" style="15" customWidth="1"/>
    <col min="11510" max="11510" width="5.1796875" style="15" customWidth="1"/>
    <col min="11511" max="11511" width="1.1796875" style="15" customWidth="1"/>
    <col min="11512" max="11512" width="3.453125" style="15" customWidth="1"/>
    <col min="11513" max="11513" width="3" style="15" customWidth="1"/>
    <col min="11514" max="11514" width="4" style="15" customWidth="1"/>
    <col min="11515" max="11515" width="3.1796875" style="15" customWidth="1"/>
    <col min="11516" max="11516" width="6.1796875" style="15" customWidth="1"/>
    <col min="11517" max="11517" width="4.26953125" style="15" customWidth="1"/>
    <col min="11518" max="11518" width="1.7265625" style="15" customWidth="1"/>
    <col min="11519" max="11519" width="3.453125" style="15" customWidth="1"/>
    <col min="11520" max="11520" width="2.7265625" style="15" customWidth="1"/>
    <col min="11521" max="11521" width="3.453125" style="15" customWidth="1"/>
    <col min="11522" max="11522" width="3.1796875" style="15" customWidth="1"/>
    <col min="11523" max="11523" width="5" style="15" customWidth="1"/>
    <col min="11524" max="11524" width="1.7265625" style="15" customWidth="1"/>
    <col min="11525" max="11525" width="4.81640625" style="15" customWidth="1"/>
    <col min="11526" max="11526" width="1.26953125" style="15" customWidth="1"/>
    <col min="11527" max="11527" width="5.26953125" style="15" customWidth="1"/>
    <col min="11528" max="11528" width="0.81640625" style="15" customWidth="1"/>
    <col min="11529" max="11529" width="3" style="15" customWidth="1"/>
    <col min="11530" max="11530" width="3.453125" style="15" customWidth="1"/>
    <col min="11531" max="11531" width="10.81640625" style="15" customWidth="1"/>
    <col min="11532" max="11532" width="14" style="15" customWidth="1"/>
    <col min="11533" max="11533" width="17.1796875" style="15" customWidth="1"/>
    <col min="11534" max="11534" width="15.54296875" style="15" customWidth="1"/>
    <col min="11535" max="11535" width="13.26953125" style="15" customWidth="1"/>
    <col min="11536" max="11536" width="12.26953125" style="15" customWidth="1"/>
    <col min="11537" max="11537" width="13.453125" style="15" customWidth="1"/>
    <col min="11538" max="11538" width="51.1796875" style="15" customWidth="1"/>
    <col min="11539" max="11539" width="59" style="15" customWidth="1"/>
    <col min="11540" max="11540" width="60.81640625" style="15" customWidth="1"/>
    <col min="11541" max="11541" width="42.453125" style="15" customWidth="1"/>
    <col min="11542" max="11542" width="15.453125" style="15" customWidth="1"/>
    <col min="11543" max="11543" width="19" style="15" customWidth="1"/>
    <col min="11544" max="11760" width="11.453125" style="15"/>
    <col min="11761" max="11761" width="2.453125" style="15" customWidth="1"/>
    <col min="11762" max="11762" width="40.26953125" style="15" customWidth="1"/>
    <col min="11763" max="11763" width="7.54296875" style="15" customWidth="1"/>
    <col min="11764" max="11764" width="4.26953125" style="15" customWidth="1"/>
    <col min="11765" max="11765" width="3" style="15" customWidth="1"/>
    <col min="11766" max="11766" width="5.1796875" style="15" customWidth="1"/>
    <col min="11767" max="11767" width="1.1796875" style="15" customWidth="1"/>
    <col min="11768" max="11768" width="3.453125" style="15" customWidth="1"/>
    <col min="11769" max="11769" width="3" style="15" customWidth="1"/>
    <col min="11770" max="11770" width="4" style="15" customWidth="1"/>
    <col min="11771" max="11771" width="3.1796875" style="15" customWidth="1"/>
    <col min="11772" max="11772" width="6.1796875" style="15" customWidth="1"/>
    <col min="11773" max="11773" width="4.26953125" style="15" customWidth="1"/>
    <col min="11774" max="11774" width="1.7265625" style="15" customWidth="1"/>
    <col min="11775" max="11775" width="3.453125" style="15" customWidth="1"/>
    <col min="11776" max="11776" width="2.7265625" style="15" customWidth="1"/>
    <col min="11777" max="11777" width="3.453125" style="15" customWidth="1"/>
    <col min="11778" max="11778" width="3.1796875" style="15" customWidth="1"/>
    <col min="11779" max="11779" width="5" style="15" customWidth="1"/>
    <col min="11780" max="11780" width="1.7265625" style="15" customWidth="1"/>
    <col min="11781" max="11781" width="4.81640625" style="15" customWidth="1"/>
    <col min="11782" max="11782" width="1.26953125" style="15" customWidth="1"/>
    <col min="11783" max="11783" width="5.26953125" style="15" customWidth="1"/>
    <col min="11784" max="11784" width="0.81640625" style="15" customWidth="1"/>
    <col min="11785" max="11785" width="3" style="15" customWidth="1"/>
    <col min="11786" max="11786" width="3.453125" style="15" customWidth="1"/>
    <col min="11787" max="11787" width="10.81640625" style="15" customWidth="1"/>
    <col min="11788" max="11788" width="14" style="15" customWidth="1"/>
    <col min="11789" max="11789" width="17.1796875" style="15" customWidth="1"/>
    <col min="11790" max="11790" width="15.54296875" style="15" customWidth="1"/>
    <col min="11791" max="11791" width="13.26953125" style="15" customWidth="1"/>
    <col min="11792" max="11792" width="12.26953125" style="15" customWidth="1"/>
    <col min="11793" max="11793" width="13.453125" style="15" customWidth="1"/>
    <col min="11794" max="11794" width="51.1796875" style="15" customWidth="1"/>
    <col min="11795" max="11795" width="59" style="15" customWidth="1"/>
    <col min="11796" max="11796" width="60.81640625" style="15" customWidth="1"/>
    <col min="11797" max="11797" width="42.453125" style="15" customWidth="1"/>
    <col min="11798" max="11798" width="15.453125" style="15" customWidth="1"/>
    <col min="11799" max="11799" width="19" style="15" customWidth="1"/>
    <col min="11800" max="12016" width="11.453125" style="15"/>
    <col min="12017" max="12017" width="2.453125" style="15" customWidth="1"/>
    <col min="12018" max="12018" width="40.26953125" style="15" customWidth="1"/>
    <col min="12019" max="12019" width="7.54296875" style="15" customWidth="1"/>
    <col min="12020" max="12020" width="4.26953125" style="15" customWidth="1"/>
    <col min="12021" max="12021" width="3" style="15" customWidth="1"/>
    <col min="12022" max="12022" width="5.1796875" style="15" customWidth="1"/>
    <col min="12023" max="12023" width="1.1796875" style="15" customWidth="1"/>
    <col min="12024" max="12024" width="3.453125" style="15" customWidth="1"/>
    <col min="12025" max="12025" width="3" style="15" customWidth="1"/>
    <col min="12026" max="12026" width="4" style="15" customWidth="1"/>
    <col min="12027" max="12027" width="3.1796875" style="15" customWidth="1"/>
    <col min="12028" max="12028" width="6.1796875" style="15" customWidth="1"/>
    <col min="12029" max="12029" width="4.26953125" style="15" customWidth="1"/>
    <col min="12030" max="12030" width="1.7265625" style="15" customWidth="1"/>
    <col min="12031" max="12031" width="3.453125" style="15" customWidth="1"/>
    <col min="12032" max="12032" width="2.7265625" style="15" customWidth="1"/>
    <col min="12033" max="12033" width="3.453125" style="15" customWidth="1"/>
    <col min="12034" max="12034" width="3.1796875" style="15" customWidth="1"/>
    <col min="12035" max="12035" width="5" style="15" customWidth="1"/>
    <col min="12036" max="12036" width="1.7265625" style="15" customWidth="1"/>
    <col min="12037" max="12037" width="4.81640625" style="15" customWidth="1"/>
    <col min="12038" max="12038" width="1.26953125" style="15" customWidth="1"/>
    <col min="12039" max="12039" width="5.26953125" style="15" customWidth="1"/>
    <col min="12040" max="12040" width="0.81640625" style="15" customWidth="1"/>
    <col min="12041" max="12041" width="3" style="15" customWidth="1"/>
    <col min="12042" max="12042" width="3.453125" style="15" customWidth="1"/>
    <col min="12043" max="12043" width="10.81640625" style="15" customWidth="1"/>
    <col min="12044" max="12044" width="14" style="15" customWidth="1"/>
    <col min="12045" max="12045" width="17.1796875" style="15" customWidth="1"/>
    <col min="12046" max="12046" width="15.54296875" style="15" customWidth="1"/>
    <col min="12047" max="12047" width="13.26953125" style="15" customWidth="1"/>
    <col min="12048" max="12048" width="12.26953125" style="15" customWidth="1"/>
    <col min="12049" max="12049" width="13.453125" style="15" customWidth="1"/>
    <col min="12050" max="12050" width="51.1796875" style="15" customWidth="1"/>
    <col min="12051" max="12051" width="59" style="15" customWidth="1"/>
    <col min="12052" max="12052" width="60.81640625" style="15" customWidth="1"/>
    <col min="12053" max="12053" width="42.453125" style="15" customWidth="1"/>
    <col min="12054" max="12054" width="15.453125" style="15" customWidth="1"/>
    <col min="12055" max="12055" width="19" style="15" customWidth="1"/>
    <col min="12056" max="12272" width="11.453125" style="15"/>
    <col min="12273" max="12273" width="2.453125" style="15" customWidth="1"/>
    <col min="12274" max="12274" width="40.26953125" style="15" customWidth="1"/>
    <col min="12275" max="12275" width="7.54296875" style="15" customWidth="1"/>
    <col min="12276" max="12276" width="4.26953125" style="15" customWidth="1"/>
    <col min="12277" max="12277" width="3" style="15" customWidth="1"/>
    <col min="12278" max="12278" width="5.1796875" style="15" customWidth="1"/>
    <col min="12279" max="12279" width="1.1796875" style="15" customWidth="1"/>
    <col min="12280" max="12280" width="3.453125" style="15" customWidth="1"/>
    <col min="12281" max="12281" width="3" style="15" customWidth="1"/>
    <col min="12282" max="12282" width="4" style="15" customWidth="1"/>
    <col min="12283" max="12283" width="3.1796875" style="15" customWidth="1"/>
    <col min="12284" max="12284" width="6.1796875" style="15" customWidth="1"/>
    <col min="12285" max="12285" width="4.26953125" style="15" customWidth="1"/>
    <col min="12286" max="12286" width="1.7265625" style="15" customWidth="1"/>
    <col min="12287" max="12287" width="3.453125" style="15" customWidth="1"/>
    <col min="12288" max="12288" width="2.7265625" style="15" customWidth="1"/>
    <col min="12289" max="12289" width="3.453125" style="15" customWidth="1"/>
    <col min="12290" max="12290" width="3.1796875" style="15" customWidth="1"/>
    <col min="12291" max="12291" width="5" style="15" customWidth="1"/>
    <col min="12292" max="12292" width="1.7265625" style="15" customWidth="1"/>
    <col min="12293" max="12293" width="4.81640625" style="15" customWidth="1"/>
    <col min="12294" max="12294" width="1.26953125" style="15" customWidth="1"/>
    <col min="12295" max="12295" width="5.26953125" style="15" customWidth="1"/>
    <col min="12296" max="12296" width="0.81640625" style="15" customWidth="1"/>
    <col min="12297" max="12297" width="3" style="15" customWidth="1"/>
    <col min="12298" max="12298" width="3.453125" style="15" customWidth="1"/>
    <col min="12299" max="12299" width="10.81640625" style="15" customWidth="1"/>
    <col min="12300" max="12300" width="14" style="15" customWidth="1"/>
    <col min="12301" max="12301" width="17.1796875" style="15" customWidth="1"/>
    <col min="12302" max="12302" width="15.54296875" style="15" customWidth="1"/>
    <col min="12303" max="12303" width="13.26953125" style="15" customWidth="1"/>
    <col min="12304" max="12304" width="12.26953125" style="15" customWidth="1"/>
    <col min="12305" max="12305" width="13.453125" style="15" customWidth="1"/>
    <col min="12306" max="12306" width="51.1796875" style="15" customWidth="1"/>
    <col min="12307" max="12307" width="59" style="15" customWidth="1"/>
    <col min="12308" max="12308" width="60.81640625" style="15" customWidth="1"/>
    <col min="12309" max="12309" width="42.453125" style="15" customWidth="1"/>
    <col min="12310" max="12310" width="15.453125" style="15" customWidth="1"/>
    <col min="12311" max="12311" width="19" style="15" customWidth="1"/>
    <col min="12312" max="12528" width="11.453125" style="15"/>
    <col min="12529" max="12529" width="2.453125" style="15" customWidth="1"/>
    <col min="12530" max="12530" width="40.26953125" style="15" customWidth="1"/>
    <col min="12531" max="12531" width="7.54296875" style="15" customWidth="1"/>
    <col min="12532" max="12532" width="4.26953125" style="15" customWidth="1"/>
    <col min="12533" max="12533" width="3" style="15" customWidth="1"/>
    <col min="12534" max="12534" width="5.1796875" style="15" customWidth="1"/>
    <col min="12535" max="12535" width="1.1796875" style="15" customWidth="1"/>
    <col min="12536" max="12536" width="3.453125" style="15" customWidth="1"/>
    <col min="12537" max="12537" width="3" style="15" customWidth="1"/>
    <col min="12538" max="12538" width="4" style="15" customWidth="1"/>
    <col min="12539" max="12539" width="3.1796875" style="15" customWidth="1"/>
    <col min="12540" max="12540" width="6.1796875" style="15" customWidth="1"/>
    <col min="12541" max="12541" width="4.26953125" style="15" customWidth="1"/>
    <col min="12542" max="12542" width="1.7265625" style="15" customWidth="1"/>
    <col min="12543" max="12543" width="3.453125" style="15" customWidth="1"/>
    <col min="12544" max="12544" width="2.7265625" style="15" customWidth="1"/>
    <col min="12545" max="12545" width="3.453125" style="15" customWidth="1"/>
    <col min="12546" max="12546" width="3.1796875" style="15" customWidth="1"/>
    <col min="12547" max="12547" width="5" style="15" customWidth="1"/>
    <col min="12548" max="12548" width="1.7265625" style="15" customWidth="1"/>
    <col min="12549" max="12549" width="4.81640625" style="15" customWidth="1"/>
    <col min="12550" max="12550" width="1.26953125" style="15" customWidth="1"/>
    <col min="12551" max="12551" width="5.26953125" style="15" customWidth="1"/>
    <col min="12552" max="12552" width="0.81640625" style="15" customWidth="1"/>
    <col min="12553" max="12553" width="3" style="15" customWidth="1"/>
    <col min="12554" max="12554" width="3.453125" style="15" customWidth="1"/>
    <col min="12555" max="12555" width="10.81640625" style="15" customWidth="1"/>
    <col min="12556" max="12556" width="14" style="15" customWidth="1"/>
    <col min="12557" max="12557" width="17.1796875" style="15" customWidth="1"/>
    <col min="12558" max="12558" width="15.54296875" style="15" customWidth="1"/>
    <col min="12559" max="12559" width="13.26953125" style="15" customWidth="1"/>
    <col min="12560" max="12560" width="12.26953125" style="15" customWidth="1"/>
    <col min="12561" max="12561" width="13.453125" style="15" customWidth="1"/>
    <col min="12562" max="12562" width="51.1796875" style="15" customWidth="1"/>
    <col min="12563" max="12563" width="59" style="15" customWidth="1"/>
    <col min="12564" max="12564" width="60.81640625" style="15" customWidth="1"/>
    <col min="12565" max="12565" width="42.453125" style="15" customWidth="1"/>
    <col min="12566" max="12566" width="15.453125" style="15" customWidth="1"/>
    <col min="12567" max="12567" width="19" style="15" customWidth="1"/>
    <col min="12568" max="12784" width="11.453125" style="15"/>
    <col min="12785" max="12785" width="2.453125" style="15" customWidth="1"/>
    <col min="12786" max="12786" width="40.26953125" style="15" customWidth="1"/>
    <col min="12787" max="12787" width="7.54296875" style="15" customWidth="1"/>
    <col min="12788" max="12788" width="4.26953125" style="15" customWidth="1"/>
    <col min="12789" max="12789" width="3" style="15" customWidth="1"/>
    <col min="12790" max="12790" width="5.1796875" style="15" customWidth="1"/>
    <col min="12791" max="12791" width="1.1796875" style="15" customWidth="1"/>
    <col min="12792" max="12792" width="3.453125" style="15" customWidth="1"/>
    <col min="12793" max="12793" width="3" style="15" customWidth="1"/>
    <col min="12794" max="12794" width="4" style="15" customWidth="1"/>
    <col min="12795" max="12795" width="3.1796875" style="15" customWidth="1"/>
    <col min="12796" max="12796" width="6.1796875" style="15" customWidth="1"/>
    <col min="12797" max="12797" width="4.26953125" style="15" customWidth="1"/>
    <col min="12798" max="12798" width="1.7265625" style="15" customWidth="1"/>
    <col min="12799" max="12799" width="3.453125" style="15" customWidth="1"/>
    <col min="12800" max="12800" width="2.7265625" style="15" customWidth="1"/>
    <col min="12801" max="12801" width="3.453125" style="15" customWidth="1"/>
    <col min="12802" max="12802" width="3.1796875" style="15" customWidth="1"/>
    <col min="12803" max="12803" width="5" style="15" customWidth="1"/>
    <col min="12804" max="12804" width="1.7265625" style="15" customWidth="1"/>
    <col min="12805" max="12805" width="4.81640625" style="15" customWidth="1"/>
    <col min="12806" max="12806" width="1.26953125" style="15" customWidth="1"/>
    <col min="12807" max="12807" width="5.26953125" style="15" customWidth="1"/>
    <col min="12808" max="12808" width="0.81640625" style="15" customWidth="1"/>
    <col min="12809" max="12809" width="3" style="15" customWidth="1"/>
    <col min="12810" max="12810" width="3.453125" style="15" customWidth="1"/>
    <col min="12811" max="12811" width="10.81640625" style="15" customWidth="1"/>
    <col min="12812" max="12812" width="14" style="15" customWidth="1"/>
    <col min="12813" max="12813" width="17.1796875" style="15" customWidth="1"/>
    <col min="12814" max="12814" width="15.54296875" style="15" customWidth="1"/>
    <col min="12815" max="12815" width="13.26953125" style="15" customWidth="1"/>
    <col min="12816" max="12816" width="12.26953125" style="15" customWidth="1"/>
    <col min="12817" max="12817" width="13.453125" style="15" customWidth="1"/>
    <col min="12818" max="12818" width="51.1796875" style="15" customWidth="1"/>
    <col min="12819" max="12819" width="59" style="15" customWidth="1"/>
    <col min="12820" max="12820" width="60.81640625" style="15" customWidth="1"/>
    <col min="12821" max="12821" width="42.453125" style="15" customWidth="1"/>
    <col min="12822" max="12822" width="15.453125" style="15" customWidth="1"/>
    <col min="12823" max="12823" width="19" style="15" customWidth="1"/>
    <col min="12824" max="13040" width="11.453125" style="15"/>
    <col min="13041" max="13041" width="2.453125" style="15" customWidth="1"/>
    <col min="13042" max="13042" width="40.26953125" style="15" customWidth="1"/>
    <col min="13043" max="13043" width="7.54296875" style="15" customWidth="1"/>
    <col min="13044" max="13044" width="4.26953125" style="15" customWidth="1"/>
    <col min="13045" max="13045" width="3" style="15" customWidth="1"/>
    <col min="13046" max="13046" width="5.1796875" style="15" customWidth="1"/>
    <col min="13047" max="13047" width="1.1796875" style="15" customWidth="1"/>
    <col min="13048" max="13048" width="3.453125" style="15" customWidth="1"/>
    <col min="13049" max="13049" width="3" style="15" customWidth="1"/>
    <col min="13050" max="13050" width="4" style="15" customWidth="1"/>
    <col min="13051" max="13051" width="3.1796875" style="15" customWidth="1"/>
    <col min="13052" max="13052" width="6.1796875" style="15" customWidth="1"/>
    <col min="13053" max="13053" width="4.26953125" style="15" customWidth="1"/>
    <col min="13054" max="13054" width="1.7265625" style="15" customWidth="1"/>
    <col min="13055" max="13055" width="3.453125" style="15" customWidth="1"/>
    <col min="13056" max="13056" width="2.7265625" style="15" customWidth="1"/>
    <col min="13057" max="13057" width="3.453125" style="15" customWidth="1"/>
    <col min="13058" max="13058" width="3.1796875" style="15" customWidth="1"/>
    <col min="13059" max="13059" width="5" style="15" customWidth="1"/>
    <col min="13060" max="13060" width="1.7265625" style="15" customWidth="1"/>
    <col min="13061" max="13061" width="4.81640625" style="15" customWidth="1"/>
    <col min="13062" max="13062" width="1.26953125" style="15" customWidth="1"/>
    <col min="13063" max="13063" width="5.26953125" style="15" customWidth="1"/>
    <col min="13064" max="13064" width="0.81640625" style="15" customWidth="1"/>
    <col min="13065" max="13065" width="3" style="15" customWidth="1"/>
    <col min="13066" max="13066" width="3.453125" style="15" customWidth="1"/>
    <col min="13067" max="13067" width="10.81640625" style="15" customWidth="1"/>
    <col min="13068" max="13068" width="14" style="15" customWidth="1"/>
    <col min="13069" max="13069" width="17.1796875" style="15" customWidth="1"/>
    <col min="13070" max="13070" width="15.54296875" style="15" customWidth="1"/>
    <col min="13071" max="13071" width="13.26953125" style="15" customWidth="1"/>
    <col min="13072" max="13072" width="12.26953125" style="15" customWidth="1"/>
    <col min="13073" max="13073" width="13.453125" style="15" customWidth="1"/>
    <col min="13074" max="13074" width="51.1796875" style="15" customWidth="1"/>
    <col min="13075" max="13075" width="59" style="15" customWidth="1"/>
    <col min="13076" max="13076" width="60.81640625" style="15" customWidth="1"/>
    <col min="13077" max="13077" width="42.453125" style="15" customWidth="1"/>
    <col min="13078" max="13078" width="15.453125" style="15" customWidth="1"/>
    <col min="13079" max="13079" width="19" style="15" customWidth="1"/>
    <col min="13080" max="13296" width="11.453125" style="15"/>
    <col min="13297" max="13297" width="2.453125" style="15" customWidth="1"/>
    <col min="13298" max="13298" width="40.26953125" style="15" customWidth="1"/>
    <col min="13299" max="13299" width="7.54296875" style="15" customWidth="1"/>
    <col min="13300" max="13300" width="4.26953125" style="15" customWidth="1"/>
    <col min="13301" max="13301" width="3" style="15" customWidth="1"/>
    <col min="13302" max="13302" width="5.1796875" style="15" customWidth="1"/>
    <col min="13303" max="13303" width="1.1796875" style="15" customWidth="1"/>
    <col min="13304" max="13304" width="3.453125" style="15" customWidth="1"/>
    <col min="13305" max="13305" width="3" style="15" customWidth="1"/>
    <col min="13306" max="13306" width="4" style="15" customWidth="1"/>
    <col min="13307" max="13307" width="3.1796875" style="15" customWidth="1"/>
    <col min="13308" max="13308" width="6.1796875" style="15" customWidth="1"/>
    <col min="13309" max="13309" width="4.26953125" style="15" customWidth="1"/>
    <col min="13310" max="13310" width="1.7265625" style="15" customWidth="1"/>
    <col min="13311" max="13311" width="3.453125" style="15" customWidth="1"/>
    <col min="13312" max="13312" width="2.7265625" style="15" customWidth="1"/>
    <col min="13313" max="13313" width="3.453125" style="15" customWidth="1"/>
    <col min="13314" max="13314" width="3.1796875" style="15" customWidth="1"/>
    <col min="13315" max="13315" width="5" style="15" customWidth="1"/>
    <col min="13316" max="13316" width="1.7265625" style="15" customWidth="1"/>
    <col min="13317" max="13317" width="4.81640625" style="15" customWidth="1"/>
    <col min="13318" max="13318" width="1.26953125" style="15" customWidth="1"/>
    <col min="13319" max="13319" width="5.26953125" style="15" customWidth="1"/>
    <col min="13320" max="13320" width="0.81640625" style="15" customWidth="1"/>
    <col min="13321" max="13321" width="3" style="15" customWidth="1"/>
    <col min="13322" max="13322" width="3.453125" style="15" customWidth="1"/>
    <col min="13323" max="13323" width="10.81640625" style="15" customWidth="1"/>
    <col min="13324" max="13324" width="14" style="15" customWidth="1"/>
    <col min="13325" max="13325" width="17.1796875" style="15" customWidth="1"/>
    <col min="13326" max="13326" width="15.54296875" style="15" customWidth="1"/>
    <col min="13327" max="13327" width="13.26953125" style="15" customWidth="1"/>
    <col min="13328" max="13328" width="12.26953125" style="15" customWidth="1"/>
    <col min="13329" max="13329" width="13.453125" style="15" customWidth="1"/>
    <col min="13330" max="13330" width="51.1796875" style="15" customWidth="1"/>
    <col min="13331" max="13331" width="59" style="15" customWidth="1"/>
    <col min="13332" max="13332" width="60.81640625" style="15" customWidth="1"/>
    <col min="13333" max="13333" width="42.453125" style="15" customWidth="1"/>
    <col min="13334" max="13334" width="15.453125" style="15" customWidth="1"/>
    <col min="13335" max="13335" width="19" style="15" customWidth="1"/>
    <col min="13336" max="13552" width="11.453125" style="15"/>
    <col min="13553" max="13553" width="2.453125" style="15" customWidth="1"/>
    <col min="13554" max="13554" width="40.26953125" style="15" customWidth="1"/>
    <col min="13555" max="13555" width="7.54296875" style="15" customWidth="1"/>
    <col min="13556" max="13556" width="4.26953125" style="15" customWidth="1"/>
    <col min="13557" max="13557" width="3" style="15" customWidth="1"/>
    <col min="13558" max="13558" width="5.1796875" style="15" customWidth="1"/>
    <col min="13559" max="13559" width="1.1796875" style="15" customWidth="1"/>
    <col min="13560" max="13560" width="3.453125" style="15" customWidth="1"/>
    <col min="13561" max="13561" width="3" style="15" customWidth="1"/>
    <col min="13562" max="13562" width="4" style="15" customWidth="1"/>
    <col min="13563" max="13563" width="3.1796875" style="15" customWidth="1"/>
    <col min="13564" max="13564" width="6.1796875" style="15" customWidth="1"/>
    <col min="13565" max="13565" width="4.26953125" style="15" customWidth="1"/>
    <col min="13566" max="13566" width="1.7265625" style="15" customWidth="1"/>
    <col min="13567" max="13567" width="3.453125" style="15" customWidth="1"/>
    <col min="13568" max="13568" width="2.7265625" style="15" customWidth="1"/>
    <col min="13569" max="13569" width="3.453125" style="15" customWidth="1"/>
    <col min="13570" max="13570" width="3.1796875" style="15" customWidth="1"/>
    <col min="13571" max="13571" width="5" style="15" customWidth="1"/>
    <col min="13572" max="13572" width="1.7265625" style="15" customWidth="1"/>
    <col min="13573" max="13573" width="4.81640625" style="15" customWidth="1"/>
    <col min="13574" max="13574" width="1.26953125" style="15" customWidth="1"/>
    <col min="13575" max="13575" width="5.26953125" style="15" customWidth="1"/>
    <col min="13576" max="13576" width="0.81640625" style="15" customWidth="1"/>
    <col min="13577" max="13577" width="3" style="15" customWidth="1"/>
    <col min="13578" max="13578" width="3.453125" style="15" customWidth="1"/>
    <col min="13579" max="13579" width="10.81640625" style="15" customWidth="1"/>
    <col min="13580" max="13580" width="14" style="15" customWidth="1"/>
    <col min="13581" max="13581" width="17.1796875" style="15" customWidth="1"/>
    <col min="13582" max="13582" width="15.54296875" style="15" customWidth="1"/>
    <col min="13583" max="13583" width="13.26953125" style="15" customWidth="1"/>
    <col min="13584" max="13584" width="12.26953125" style="15" customWidth="1"/>
    <col min="13585" max="13585" width="13.453125" style="15" customWidth="1"/>
    <col min="13586" max="13586" width="51.1796875" style="15" customWidth="1"/>
    <col min="13587" max="13587" width="59" style="15" customWidth="1"/>
    <col min="13588" max="13588" width="60.81640625" style="15" customWidth="1"/>
    <col min="13589" max="13589" width="42.453125" style="15" customWidth="1"/>
    <col min="13590" max="13590" width="15.453125" style="15" customWidth="1"/>
    <col min="13591" max="13591" width="19" style="15" customWidth="1"/>
    <col min="13592" max="13808" width="11.453125" style="15"/>
    <col min="13809" max="13809" width="2.453125" style="15" customWidth="1"/>
    <col min="13810" max="13810" width="40.26953125" style="15" customWidth="1"/>
    <col min="13811" max="13811" width="7.54296875" style="15" customWidth="1"/>
    <col min="13812" max="13812" width="4.26953125" style="15" customWidth="1"/>
    <col min="13813" max="13813" width="3" style="15" customWidth="1"/>
    <col min="13814" max="13814" width="5.1796875" style="15" customWidth="1"/>
    <col min="13815" max="13815" width="1.1796875" style="15" customWidth="1"/>
    <col min="13816" max="13816" width="3.453125" style="15" customWidth="1"/>
    <col min="13817" max="13817" width="3" style="15" customWidth="1"/>
    <col min="13818" max="13818" width="4" style="15" customWidth="1"/>
    <col min="13819" max="13819" width="3.1796875" style="15" customWidth="1"/>
    <col min="13820" max="13820" width="6.1796875" style="15" customWidth="1"/>
    <col min="13821" max="13821" width="4.26953125" style="15" customWidth="1"/>
    <col min="13822" max="13822" width="1.7265625" style="15" customWidth="1"/>
    <col min="13823" max="13823" width="3.453125" style="15" customWidth="1"/>
    <col min="13824" max="13824" width="2.7265625" style="15" customWidth="1"/>
    <col min="13825" max="13825" width="3.453125" style="15" customWidth="1"/>
    <col min="13826" max="13826" width="3.1796875" style="15" customWidth="1"/>
    <col min="13827" max="13827" width="5" style="15" customWidth="1"/>
    <col min="13828" max="13828" width="1.7265625" style="15" customWidth="1"/>
    <col min="13829" max="13829" width="4.81640625" style="15" customWidth="1"/>
    <col min="13830" max="13830" width="1.26953125" style="15" customWidth="1"/>
    <col min="13831" max="13831" width="5.26953125" style="15" customWidth="1"/>
    <col min="13832" max="13832" width="0.81640625" style="15" customWidth="1"/>
    <col min="13833" max="13833" width="3" style="15" customWidth="1"/>
    <col min="13834" max="13834" width="3.453125" style="15" customWidth="1"/>
    <col min="13835" max="13835" width="10.81640625" style="15" customWidth="1"/>
    <col min="13836" max="13836" width="14" style="15" customWidth="1"/>
    <col min="13837" max="13837" width="17.1796875" style="15" customWidth="1"/>
    <col min="13838" max="13838" width="15.54296875" style="15" customWidth="1"/>
    <col min="13839" max="13839" width="13.26953125" style="15" customWidth="1"/>
    <col min="13840" max="13840" width="12.26953125" style="15" customWidth="1"/>
    <col min="13841" max="13841" width="13.453125" style="15" customWidth="1"/>
    <col min="13842" max="13842" width="51.1796875" style="15" customWidth="1"/>
    <col min="13843" max="13843" width="59" style="15" customWidth="1"/>
    <col min="13844" max="13844" width="60.81640625" style="15" customWidth="1"/>
    <col min="13845" max="13845" width="42.453125" style="15" customWidth="1"/>
    <col min="13846" max="13846" width="15.453125" style="15" customWidth="1"/>
    <col min="13847" max="13847" width="19" style="15" customWidth="1"/>
    <col min="13848" max="14064" width="11.453125" style="15"/>
    <col min="14065" max="14065" width="2.453125" style="15" customWidth="1"/>
    <col min="14066" max="14066" width="40.26953125" style="15" customWidth="1"/>
    <col min="14067" max="14067" width="7.54296875" style="15" customWidth="1"/>
    <col min="14068" max="14068" width="4.26953125" style="15" customWidth="1"/>
    <col min="14069" max="14069" width="3" style="15" customWidth="1"/>
    <col min="14070" max="14070" width="5.1796875" style="15" customWidth="1"/>
    <col min="14071" max="14071" width="1.1796875" style="15" customWidth="1"/>
    <col min="14072" max="14072" width="3.453125" style="15" customWidth="1"/>
    <col min="14073" max="14073" width="3" style="15" customWidth="1"/>
    <col min="14074" max="14074" width="4" style="15" customWidth="1"/>
    <col min="14075" max="14075" width="3.1796875" style="15" customWidth="1"/>
    <col min="14076" max="14076" width="6.1796875" style="15" customWidth="1"/>
    <col min="14077" max="14077" width="4.26953125" style="15" customWidth="1"/>
    <col min="14078" max="14078" width="1.7265625" style="15" customWidth="1"/>
    <col min="14079" max="14079" width="3.453125" style="15" customWidth="1"/>
    <col min="14080" max="14080" width="2.7265625" style="15" customWidth="1"/>
    <col min="14081" max="14081" width="3.453125" style="15" customWidth="1"/>
    <col min="14082" max="14082" width="3.1796875" style="15" customWidth="1"/>
    <col min="14083" max="14083" width="5" style="15" customWidth="1"/>
    <col min="14084" max="14084" width="1.7265625" style="15" customWidth="1"/>
    <col min="14085" max="14085" width="4.81640625" style="15" customWidth="1"/>
    <col min="14086" max="14086" width="1.26953125" style="15" customWidth="1"/>
    <col min="14087" max="14087" width="5.26953125" style="15" customWidth="1"/>
    <col min="14088" max="14088" width="0.81640625" style="15" customWidth="1"/>
    <col min="14089" max="14089" width="3" style="15" customWidth="1"/>
    <col min="14090" max="14090" width="3.453125" style="15" customWidth="1"/>
    <col min="14091" max="14091" width="10.81640625" style="15" customWidth="1"/>
    <col min="14092" max="14092" width="14" style="15" customWidth="1"/>
    <col min="14093" max="14093" width="17.1796875" style="15" customWidth="1"/>
    <col min="14094" max="14094" width="15.54296875" style="15" customWidth="1"/>
    <col min="14095" max="14095" width="13.26953125" style="15" customWidth="1"/>
    <col min="14096" max="14096" width="12.26953125" style="15" customWidth="1"/>
    <col min="14097" max="14097" width="13.453125" style="15" customWidth="1"/>
    <col min="14098" max="14098" width="51.1796875" style="15" customWidth="1"/>
    <col min="14099" max="14099" width="59" style="15" customWidth="1"/>
    <col min="14100" max="14100" width="60.81640625" style="15" customWidth="1"/>
    <col min="14101" max="14101" width="42.453125" style="15" customWidth="1"/>
    <col min="14102" max="14102" width="15.453125" style="15" customWidth="1"/>
    <col min="14103" max="14103" width="19" style="15" customWidth="1"/>
    <col min="14104" max="14320" width="11.453125" style="15"/>
    <col min="14321" max="14321" width="2.453125" style="15" customWidth="1"/>
    <col min="14322" max="14322" width="40.26953125" style="15" customWidth="1"/>
    <col min="14323" max="14323" width="7.54296875" style="15" customWidth="1"/>
    <col min="14324" max="14324" width="4.26953125" style="15" customWidth="1"/>
    <col min="14325" max="14325" width="3" style="15" customWidth="1"/>
    <col min="14326" max="14326" width="5.1796875" style="15" customWidth="1"/>
    <col min="14327" max="14327" width="1.1796875" style="15" customWidth="1"/>
    <col min="14328" max="14328" width="3.453125" style="15" customWidth="1"/>
    <col min="14329" max="14329" width="3" style="15" customWidth="1"/>
    <col min="14330" max="14330" width="4" style="15" customWidth="1"/>
    <col min="14331" max="14331" width="3.1796875" style="15" customWidth="1"/>
    <col min="14332" max="14332" width="6.1796875" style="15" customWidth="1"/>
    <col min="14333" max="14333" width="4.26953125" style="15" customWidth="1"/>
    <col min="14334" max="14334" width="1.7265625" style="15" customWidth="1"/>
    <col min="14335" max="14335" width="3.453125" style="15" customWidth="1"/>
    <col min="14336" max="14336" width="2.7265625" style="15" customWidth="1"/>
    <col min="14337" max="14337" width="3.453125" style="15" customWidth="1"/>
    <col min="14338" max="14338" width="3.1796875" style="15" customWidth="1"/>
    <col min="14339" max="14339" width="5" style="15" customWidth="1"/>
    <col min="14340" max="14340" width="1.7265625" style="15" customWidth="1"/>
    <col min="14341" max="14341" width="4.81640625" style="15" customWidth="1"/>
    <col min="14342" max="14342" width="1.26953125" style="15" customWidth="1"/>
    <col min="14343" max="14343" width="5.26953125" style="15" customWidth="1"/>
    <col min="14344" max="14344" width="0.81640625" style="15" customWidth="1"/>
    <col min="14345" max="14345" width="3" style="15" customWidth="1"/>
    <col min="14346" max="14346" width="3.453125" style="15" customWidth="1"/>
    <col min="14347" max="14347" width="10.81640625" style="15" customWidth="1"/>
    <col min="14348" max="14348" width="14" style="15" customWidth="1"/>
    <col min="14349" max="14349" width="17.1796875" style="15" customWidth="1"/>
    <col min="14350" max="14350" width="15.54296875" style="15" customWidth="1"/>
    <col min="14351" max="14351" width="13.26953125" style="15" customWidth="1"/>
    <col min="14352" max="14352" width="12.26953125" style="15" customWidth="1"/>
    <col min="14353" max="14353" width="13.453125" style="15" customWidth="1"/>
    <col min="14354" max="14354" width="51.1796875" style="15" customWidth="1"/>
    <col min="14355" max="14355" width="59" style="15" customWidth="1"/>
    <col min="14356" max="14356" width="60.81640625" style="15" customWidth="1"/>
    <col min="14357" max="14357" width="42.453125" style="15" customWidth="1"/>
    <col min="14358" max="14358" width="15.453125" style="15" customWidth="1"/>
    <col min="14359" max="14359" width="19" style="15" customWidth="1"/>
    <col min="14360" max="14576" width="11.453125" style="15"/>
    <col min="14577" max="14577" width="2.453125" style="15" customWidth="1"/>
    <col min="14578" max="14578" width="40.26953125" style="15" customWidth="1"/>
    <col min="14579" max="14579" width="7.54296875" style="15" customWidth="1"/>
    <col min="14580" max="14580" width="4.26953125" style="15" customWidth="1"/>
    <col min="14581" max="14581" width="3" style="15" customWidth="1"/>
    <col min="14582" max="14582" width="5.1796875" style="15" customWidth="1"/>
    <col min="14583" max="14583" width="1.1796875" style="15" customWidth="1"/>
    <col min="14584" max="14584" width="3.453125" style="15" customWidth="1"/>
    <col min="14585" max="14585" width="3" style="15" customWidth="1"/>
    <col min="14586" max="14586" width="4" style="15" customWidth="1"/>
    <col min="14587" max="14587" width="3.1796875" style="15" customWidth="1"/>
    <col min="14588" max="14588" width="6.1796875" style="15" customWidth="1"/>
    <col min="14589" max="14589" width="4.26953125" style="15" customWidth="1"/>
    <col min="14590" max="14590" width="1.7265625" style="15" customWidth="1"/>
    <col min="14591" max="14591" width="3.453125" style="15" customWidth="1"/>
    <col min="14592" max="14592" width="2.7265625" style="15" customWidth="1"/>
    <col min="14593" max="14593" width="3.453125" style="15" customWidth="1"/>
    <col min="14594" max="14594" width="3.1796875" style="15" customWidth="1"/>
    <col min="14595" max="14595" width="5" style="15" customWidth="1"/>
    <col min="14596" max="14596" width="1.7265625" style="15" customWidth="1"/>
    <col min="14597" max="14597" width="4.81640625" style="15" customWidth="1"/>
    <col min="14598" max="14598" width="1.26953125" style="15" customWidth="1"/>
    <col min="14599" max="14599" width="5.26953125" style="15" customWidth="1"/>
    <col min="14600" max="14600" width="0.81640625" style="15" customWidth="1"/>
    <col min="14601" max="14601" width="3" style="15" customWidth="1"/>
    <col min="14602" max="14602" width="3.453125" style="15" customWidth="1"/>
    <col min="14603" max="14603" width="10.81640625" style="15" customWidth="1"/>
    <col min="14604" max="14604" width="14" style="15" customWidth="1"/>
    <col min="14605" max="14605" width="17.1796875" style="15" customWidth="1"/>
    <col min="14606" max="14606" width="15.54296875" style="15" customWidth="1"/>
    <col min="14607" max="14607" width="13.26953125" style="15" customWidth="1"/>
    <col min="14608" max="14608" width="12.26953125" style="15" customWidth="1"/>
    <col min="14609" max="14609" width="13.453125" style="15" customWidth="1"/>
    <col min="14610" max="14610" width="51.1796875" style="15" customWidth="1"/>
    <col min="14611" max="14611" width="59" style="15" customWidth="1"/>
    <col min="14612" max="14612" width="60.81640625" style="15" customWidth="1"/>
    <col min="14613" max="14613" width="42.453125" style="15" customWidth="1"/>
    <col min="14614" max="14614" width="15.453125" style="15" customWidth="1"/>
    <col min="14615" max="14615" width="19" style="15" customWidth="1"/>
    <col min="14616" max="14832" width="11.453125" style="15"/>
    <col min="14833" max="14833" width="2.453125" style="15" customWidth="1"/>
    <col min="14834" max="14834" width="40.26953125" style="15" customWidth="1"/>
    <col min="14835" max="14835" width="7.54296875" style="15" customWidth="1"/>
    <col min="14836" max="14836" width="4.26953125" style="15" customWidth="1"/>
    <col min="14837" max="14837" width="3" style="15" customWidth="1"/>
    <col min="14838" max="14838" width="5.1796875" style="15" customWidth="1"/>
    <col min="14839" max="14839" width="1.1796875" style="15" customWidth="1"/>
    <col min="14840" max="14840" width="3.453125" style="15" customWidth="1"/>
    <col min="14841" max="14841" width="3" style="15" customWidth="1"/>
    <col min="14842" max="14842" width="4" style="15" customWidth="1"/>
    <col min="14843" max="14843" width="3.1796875" style="15" customWidth="1"/>
    <col min="14844" max="14844" width="6.1796875" style="15" customWidth="1"/>
    <col min="14845" max="14845" width="4.26953125" style="15" customWidth="1"/>
    <col min="14846" max="14846" width="1.7265625" style="15" customWidth="1"/>
    <col min="14847" max="14847" width="3.453125" style="15" customWidth="1"/>
    <col min="14848" max="14848" width="2.7265625" style="15" customWidth="1"/>
    <col min="14849" max="14849" width="3.453125" style="15" customWidth="1"/>
    <col min="14850" max="14850" width="3.1796875" style="15" customWidth="1"/>
    <col min="14851" max="14851" width="5" style="15" customWidth="1"/>
    <col min="14852" max="14852" width="1.7265625" style="15" customWidth="1"/>
    <col min="14853" max="14853" width="4.81640625" style="15" customWidth="1"/>
    <col min="14854" max="14854" width="1.26953125" style="15" customWidth="1"/>
    <col min="14855" max="14855" width="5.26953125" style="15" customWidth="1"/>
    <col min="14856" max="14856" width="0.81640625" style="15" customWidth="1"/>
    <col min="14857" max="14857" width="3" style="15" customWidth="1"/>
    <col min="14858" max="14858" width="3.453125" style="15" customWidth="1"/>
    <col min="14859" max="14859" width="10.81640625" style="15" customWidth="1"/>
    <col min="14860" max="14860" width="14" style="15" customWidth="1"/>
    <col min="14861" max="14861" width="17.1796875" style="15" customWidth="1"/>
    <col min="14862" max="14862" width="15.54296875" style="15" customWidth="1"/>
    <col min="14863" max="14863" width="13.26953125" style="15" customWidth="1"/>
    <col min="14864" max="14864" width="12.26953125" style="15" customWidth="1"/>
    <col min="14865" max="14865" width="13.453125" style="15" customWidth="1"/>
    <col min="14866" max="14866" width="51.1796875" style="15" customWidth="1"/>
    <col min="14867" max="14867" width="59" style="15" customWidth="1"/>
    <col min="14868" max="14868" width="60.81640625" style="15" customWidth="1"/>
    <col min="14869" max="14869" width="42.453125" style="15" customWidth="1"/>
    <col min="14870" max="14870" width="15.453125" style="15" customWidth="1"/>
    <col min="14871" max="14871" width="19" style="15" customWidth="1"/>
    <col min="14872" max="15088" width="11.453125" style="15"/>
    <col min="15089" max="15089" width="2.453125" style="15" customWidth="1"/>
    <col min="15090" max="15090" width="40.26953125" style="15" customWidth="1"/>
    <col min="15091" max="15091" width="7.54296875" style="15" customWidth="1"/>
    <col min="15092" max="15092" width="4.26953125" style="15" customWidth="1"/>
    <col min="15093" max="15093" width="3" style="15" customWidth="1"/>
    <col min="15094" max="15094" width="5.1796875" style="15" customWidth="1"/>
    <col min="15095" max="15095" width="1.1796875" style="15" customWidth="1"/>
    <col min="15096" max="15096" width="3.453125" style="15" customWidth="1"/>
    <col min="15097" max="15097" width="3" style="15" customWidth="1"/>
    <col min="15098" max="15098" width="4" style="15" customWidth="1"/>
    <col min="15099" max="15099" width="3.1796875" style="15" customWidth="1"/>
    <col min="15100" max="15100" width="6.1796875" style="15" customWidth="1"/>
    <col min="15101" max="15101" width="4.26953125" style="15" customWidth="1"/>
    <col min="15102" max="15102" width="1.7265625" style="15" customWidth="1"/>
    <col min="15103" max="15103" width="3.453125" style="15" customWidth="1"/>
    <col min="15104" max="15104" width="2.7265625" style="15" customWidth="1"/>
    <col min="15105" max="15105" width="3.453125" style="15" customWidth="1"/>
    <col min="15106" max="15106" width="3.1796875" style="15" customWidth="1"/>
    <col min="15107" max="15107" width="5" style="15" customWidth="1"/>
    <col min="15108" max="15108" width="1.7265625" style="15" customWidth="1"/>
    <col min="15109" max="15109" width="4.81640625" style="15" customWidth="1"/>
    <col min="15110" max="15110" width="1.26953125" style="15" customWidth="1"/>
    <col min="15111" max="15111" width="5.26953125" style="15" customWidth="1"/>
    <col min="15112" max="15112" width="0.81640625" style="15" customWidth="1"/>
    <col min="15113" max="15113" width="3" style="15" customWidth="1"/>
    <col min="15114" max="15114" width="3.453125" style="15" customWidth="1"/>
    <col min="15115" max="15115" width="10.81640625" style="15" customWidth="1"/>
    <col min="15116" max="15116" width="14" style="15" customWidth="1"/>
    <col min="15117" max="15117" width="17.1796875" style="15" customWidth="1"/>
    <col min="15118" max="15118" width="15.54296875" style="15" customWidth="1"/>
    <col min="15119" max="15119" width="13.26953125" style="15" customWidth="1"/>
    <col min="15120" max="15120" width="12.26953125" style="15" customWidth="1"/>
    <col min="15121" max="15121" width="13.453125" style="15" customWidth="1"/>
    <col min="15122" max="15122" width="51.1796875" style="15" customWidth="1"/>
    <col min="15123" max="15123" width="59" style="15" customWidth="1"/>
    <col min="15124" max="15124" width="60.81640625" style="15" customWidth="1"/>
    <col min="15125" max="15125" width="42.453125" style="15" customWidth="1"/>
    <col min="15126" max="15126" width="15.453125" style="15" customWidth="1"/>
    <col min="15127" max="15127" width="19" style="15" customWidth="1"/>
    <col min="15128" max="15344" width="11.453125" style="15"/>
    <col min="15345" max="15345" width="2.453125" style="15" customWidth="1"/>
    <col min="15346" max="15346" width="40.26953125" style="15" customWidth="1"/>
    <col min="15347" max="15347" width="7.54296875" style="15" customWidth="1"/>
    <col min="15348" max="15348" width="4.26953125" style="15" customWidth="1"/>
    <col min="15349" max="15349" width="3" style="15" customWidth="1"/>
    <col min="15350" max="15350" width="5.1796875" style="15" customWidth="1"/>
    <col min="15351" max="15351" width="1.1796875" style="15" customWidth="1"/>
    <col min="15352" max="15352" width="3.453125" style="15" customWidth="1"/>
    <col min="15353" max="15353" width="3" style="15" customWidth="1"/>
    <col min="15354" max="15354" width="4" style="15" customWidth="1"/>
    <col min="15355" max="15355" width="3.1796875" style="15" customWidth="1"/>
    <col min="15356" max="15356" width="6.1796875" style="15" customWidth="1"/>
    <col min="15357" max="15357" width="4.26953125" style="15" customWidth="1"/>
    <col min="15358" max="15358" width="1.7265625" style="15" customWidth="1"/>
    <col min="15359" max="15359" width="3.453125" style="15" customWidth="1"/>
    <col min="15360" max="15360" width="2.7265625" style="15" customWidth="1"/>
    <col min="15361" max="15361" width="3.453125" style="15" customWidth="1"/>
    <col min="15362" max="15362" width="3.1796875" style="15" customWidth="1"/>
    <col min="15363" max="15363" width="5" style="15" customWidth="1"/>
    <col min="15364" max="15364" width="1.7265625" style="15" customWidth="1"/>
    <col min="15365" max="15365" width="4.81640625" style="15" customWidth="1"/>
    <col min="15366" max="15366" width="1.26953125" style="15" customWidth="1"/>
    <col min="15367" max="15367" width="5.26953125" style="15" customWidth="1"/>
    <col min="15368" max="15368" width="0.81640625" style="15" customWidth="1"/>
    <col min="15369" max="15369" width="3" style="15" customWidth="1"/>
    <col min="15370" max="15370" width="3.453125" style="15" customWidth="1"/>
    <col min="15371" max="15371" width="10.81640625" style="15" customWidth="1"/>
    <col min="15372" max="15372" width="14" style="15" customWidth="1"/>
    <col min="15373" max="15373" width="17.1796875" style="15" customWidth="1"/>
    <col min="15374" max="15374" width="15.54296875" style="15" customWidth="1"/>
    <col min="15375" max="15375" width="13.26953125" style="15" customWidth="1"/>
    <col min="15376" max="15376" width="12.26953125" style="15" customWidth="1"/>
    <col min="15377" max="15377" width="13.453125" style="15" customWidth="1"/>
    <col min="15378" max="15378" width="51.1796875" style="15" customWidth="1"/>
    <col min="15379" max="15379" width="59" style="15" customWidth="1"/>
    <col min="15380" max="15380" width="60.81640625" style="15" customWidth="1"/>
    <col min="15381" max="15381" width="42.453125" style="15" customWidth="1"/>
    <col min="15382" max="15382" width="15.453125" style="15" customWidth="1"/>
    <col min="15383" max="15383" width="19" style="15" customWidth="1"/>
    <col min="15384" max="15600" width="11.453125" style="15"/>
    <col min="15601" max="15601" width="2.453125" style="15" customWidth="1"/>
    <col min="15602" max="15602" width="40.26953125" style="15" customWidth="1"/>
    <col min="15603" max="15603" width="7.54296875" style="15" customWidth="1"/>
    <col min="15604" max="15604" width="4.26953125" style="15" customWidth="1"/>
    <col min="15605" max="15605" width="3" style="15" customWidth="1"/>
    <col min="15606" max="15606" width="5.1796875" style="15" customWidth="1"/>
    <col min="15607" max="15607" width="1.1796875" style="15" customWidth="1"/>
    <col min="15608" max="15608" width="3.453125" style="15" customWidth="1"/>
    <col min="15609" max="15609" width="3" style="15" customWidth="1"/>
    <col min="15610" max="15610" width="4" style="15" customWidth="1"/>
    <col min="15611" max="15611" width="3.1796875" style="15" customWidth="1"/>
    <col min="15612" max="15612" width="6.1796875" style="15" customWidth="1"/>
    <col min="15613" max="15613" width="4.26953125" style="15" customWidth="1"/>
    <col min="15614" max="15614" width="1.7265625" style="15" customWidth="1"/>
    <col min="15615" max="15615" width="3.453125" style="15" customWidth="1"/>
    <col min="15616" max="15616" width="2.7265625" style="15" customWidth="1"/>
    <col min="15617" max="15617" width="3.453125" style="15" customWidth="1"/>
    <col min="15618" max="15618" width="3.1796875" style="15" customWidth="1"/>
    <col min="15619" max="15619" width="5" style="15" customWidth="1"/>
    <col min="15620" max="15620" width="1.7265625" style="15" customWidth="1"/>
    <col min="15621" max="15621" width="4.81640625" style="15" customWidth="1"/>
    <col min="15622" max="15622" width="1.26953125" style="15" customWidth="1"/>
    <col min="15623" max="15623" width="5.26953125" style="15" customWidth="1"/>
    <col min="15624" max="15624" width="0.81640625" style="15" customWidth="1"/>
    <col min="15625" max="15625" width="3" style="15" customWidth="1"/>
    <col min="15626" max="15626" width="3.453125" style="15" customWidth="1"/>
    <col min="15627" max="15627" width="10.81640625" style="15" customWidth="1"/>
    <col min="15628" max="15628" width="14" style="15" customWidth="1"/>
    <col min="15629" max="15629" width="17.1796875" style="15" customWidth="1"/>
    <col min="15630" max="15630" width="15.54296875" style="15" customWidth="1"/>
    <col min="15631" max="15631" width="13.26953125" style="15" customWidth="1"/>
    <col min="15632" max="15632" width="12.26953125" style="15" customWidth="1"/>
    <col min="15633" max="15633" width="13.453125" style="15" customWidth="1"/>
    <col min="15634" max="15634" width="51.1796875" style="15" customWidth="1"/>
    <col min="15635" max="15635" width="59" style="15" customWidth="1"/>
    <col min="15636" max="15636" width="60.81640625" style="15" customWidth="1"/>
    <col min="15637" max="15637" width="42.453125" style="15" customWidth="1"/>
    <col min="15638" max="15638" width="15.453125" style="15" customWidth="1"/>
    <col min="15639" max="15639" width="19" style="15" customWidth="1"/>
    <col min="15640" max="15856" width="11.453125" style="15"/>
    <col min="15857" max="15857" width="2.453125" style="15" customWidth="1"/>
    <col min="15858" max="15858" width="40.26953125" style="15" customWidth="1"/>
    <col min="15859" max="15859" width="7.54296875" style="15" customWidth="1"/>
    <col min="15860" max="15860" width="4.26953125" style="15" customWidth="1"/>
    <col min="15861" max="15861" width="3" style="15" customWidth="1"/>
    <col min="15862" max="15862" width="5.1796875" style="15" customWidth="1"/>
    <col min="15863" max="15863" width="1.1796875" style="15" customWidth="1"/>
    <col min="15864" max="15864" width="3.453125" style="15" customWidth="1"/>
    <col min="15865" max="15865" width="3" style="15" customWidth="1"/>
    <col min="15866" max="15866" width="4" style="15" customWidth="1"/>
    <col min="15867" max="15867" width="3.1796875" style="15" customWidth="1"/>
    <col min="15868" max="15868" width="6.1796875" style="15" customWidth="1"/>
    <col min="15869" max="15869" width="4.26953125" style="15" customWidth="1"/>
    <col min="15870" max="15870" width="1.7265625" style="15" customWidth="1"/>
    <col min="15871" max="15871" width="3.453125" style="15" customWidth="1"/>
    <col min="15872" max="15872" width="2.7265625" style="15" customWidth="1"/>
    <col min="15873" max="15873" width="3.453125" style="15" customWidth="1"/>
    <col min="15874" max="15874" width="3.1796875" style="15" customWidth="1"/>
    <col min="15875" max="15875" width="5" style="15" customWidth="1"/>
    <col min="15876" max="15876" width="1.7265625" style="15" customWidth="1"/>
    <col min="15877" max="15877" width="4.81640625" style="15" customWidth="1"/>
    <col min="15878" max="15878" width="1.26953125" style="15" customWidth="1"/>
    <col min="15879" max="15879" width="5.26953125" style="15" customWidth="1"/>
    <col min="15880" max="15880" width="0.81640625" style="15" customWidth="1"/>
    <col min="15881" max="15881" width="3" style="15" customWidth="1"/>
    <col min="15882" max="15882" width="3.453125" style="15" customWidth="1"/>
    <col min="15883" max="15883" width="10.81640625" style="15" customWidth="1"/>
    <col min="15884" max="15884" width="14" style="15" customWidth="1"/>
    <col min="15885" max="15885" width="17.1796875" style="15" customWidth="1"/>
    <col min="15886" max="15886" width="15.54296875" style="15" customWidth="1"/>
    <col min="15887" max="15887" width="13.26953125" style="15" customWidth="1"/>
    <col min="15888" max="15888" width="12.26953125" style="15" customWidth="1"/>
    <col min="15889" max="15889" width="13.453125" style="15" customWidth="1"/>
    <col min="15890" max="15890" width="51.1796875" style="15" customWidth="1"/>
    <col min="15891" max="15891" width="59" style="15" customWidth="1"/>
    <col min="15892" max="15892" width="60.81640625" style="15" customWidth="1"/>
    <col min="15893" max="15893" width="42.453125" style="15" customWidth="1"/>
    <col min="15894" max="15894" width="15.453125" style="15" customWidth="1"/>
    <col min="15895" max="15895" width="19" style="15" customWidth="1"/>
    <col min="15896" max="16112" width="11.453125" style="15"/>
    <col min="16113" max="16113" width="2.453125" style="15" customWidth="1"/>
    <col min="16114" max="16114" width="40.26953125" style="15" customWidth="1"/>
    <col min="16115" max="16115" width="7.54296875" style="15" customWidth="1"/>
    <col min="16116" max="16116" width="4.26953125" style="15" customWidth="1"/>
    <col min="16117" max="16117" width="3" style="15" customWidth="1"/>
    <col min="16118" max="16118" width="5.1796875" style="15" customWidth="1"/>
    <col min="16119" max="16119" width="1.1796875" style="15" customWidth="1"/>
    <col min="16120" max="16120" width="3.453125" style="15" customWidth="1"/>
    <col min="16121" max="16121" width="3" style="15" customWidth="1"/>
    <col min="16122" max="16122" width="4" style="15" customWidth="1"/>
    <col min="16123" max="16123" width="3.1796875" style="15" customWidth="1"/>
    <col min="16124" max="16124" width="6.1796875" style="15" customWidth="1"/>
    <col min="16125" max="16125" width="4.26953125" style="15" customWidth="1"/>
    <col min="16126" max="16126" width="1.7265625" style="15" customWidth="1"/>
    <col min="16127" max="16127" width="3.453125" style="15" customWidth="1"/>
    <col min="16128" max="16128" width="2.7265625" style="15" customWidth="1"/>
    <col min="16129" max="16129" width="3.453125" style="15" customWidth="1"/>
    <col min="16130" max="16130" width="3.1796875" style="15" customWidth="1"/>
    <col min="16131" max="16131" width="5" style="15" customWidth="1"/>
    <col min="16132" max="16132" width="1.7265625" style="15" customWidth="1"/>
    <col min="16133" max="16133" width="4.81640625" style="15" customWidth="1"/>
    <col min="16134" max="16134" width="1.26953125" style="15" customWidth="1"/>
    <col min="16135" max="16135" width="5.26953125" style="15" customWidth="1"/>
    <col min="16136" max="16136" width="0.81640625" style="15" customWidth="1"/>
    <col min="16137" max="16137" width="3" style="15" customWidth="1"/>
    <col min="16138" max="16138" width="3.453125" style="15" customWidth="1"/>
    <col min="16139" max="16139" width="10.81640625" style="15" customWidth="1"/>
    <col min="16140" max="16140" width="14" style="15" customWidth="1"/>
    <col min="16141" max="16141" width="17.1796875" style="15" customWidth="1"/>
    <col min="16142" max="16142" width="15.54296875" style="15" customWidth="1"/>
    <col min="16143" max="16143" width="13.26953125" style="15" customWidth="1"/>
    <col min="16144" max="16144" width="12.26953125" style="15" customWidth="1"/>
    <col min="16145" max="16145" width="13.453125" style="15" customWidth="1"/>
    <col min="16146" max="16146" width="51.1796875" style="15" customWidth="1"/>
    <col min="16147" max="16147" width="59" style="15" customWidth="1"/>
    <col min="16148" max="16148" width="60.81640625" style="15" customWidth="1"/>
    <col min="16149" max="16149" width="42.453125" style="15" customWidth="1"/>
    <col min="16150" max="16150" width="15.453125" style="15" customWidth="1"/>
    <col min="16151" max="16151" width="19" style="15" customWidth="1"/>
    <col min="16152" max="16384" width="9.1796875" style="15"/>
  </cols>
  <sheetData>
    <row r="1" spans="1:39" ht="56.5" customHeight="1" x14ac:dyDescent="0.3">
      <c r="B1" s="183" t="s">
        <v>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5"/>
    </row>
    <row r="2" spans="1:39" ht="20.25" customHeight="1" x14ac:dyDescent="0.3">
      <c r="B2" s="16"/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9"/>
      <c r="R2" s="19"/>
      <c r="S2" s="20"/>
      <c r="T2" s="20"/>
      <c r="U2" s="21"/>
      <c r="V2" s="1"/>
      <c r="W2" s="1"/>
      <c r="X2" s="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55.5" customHeight="1" x14ac:dyDescent="0.3">
      <c r="B3" s="22" t="s">
        <v>1</v>
      </c>
      <c r="C3" s="164" t="s">
        <v>2</v>
      </c>
      <c r="D3" s="165"/>
      <c r="E3" s="165"/>
      <c r="F3" s="165"/>
      <c r="G3" s="165"/>
      <c r="H3" s="165"/>
      <c r="I3" s="165"/>
      <c r="J3" s="165"/>
      <c r="K3" s="165"/>
      <c r="L3" s="166"/>
      <c r="M3" s="179" t="s">
        <v>3</v>
      </c>
      <c r="N3" s="179"/>
      <c r="O3" s="186" t="s">
        <v>4</v>
      </c>
      <c r="P3" s="186"/>
      <c r="Q3" s="186"/>
      <c r="R3" s="186"/>
      <c r="S3" s="186"/>
      <c r="T3" s="186"/>
      <c r="U3" s="186"/>
      <c r="V3" s="186"/>
      <c r="W3" s="186"/>
      <c r="X3" s="187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1.15" customHeight="1" x14ac:dyDescent="0.3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3"/>
      <c r="R4" s="23"/>
      <c r="S4" s="23"/>
      <c r="T4" s="23"/>
      <c r="U4" s="25"/>
    </row>
    <row r="5" spans="1:39" s="29" customFormat="1" ht="39" x14ac:dyDescent="0.3">
      <c r="A5" s="15"/>
      <c r="B5" s="89" t="s">
        <v>5</v>
      </c>
      <c r="C5" s="90" t="s">
        <v>6</v>
      </c>
      <c r="D5" s="90" t="s">
        <v>7</v>
      </c>
      <c r="E5" s="90" t="s">
        <v>8</v>
      </c>
      <c r="F5" s="90" t="s">
        <v>9</v>
      </c>
      <c r="G5" s="90" t="s">
        <v>10</v>
      </c>
      <c r="H5" s="90" t="s">
        <v>11</v>
      </c>
      <c r="I5" s="90" t="s">
        <v>12</v>
      </c>
      <c r="J5" s="90" t="s">
        <v>13</v>
      </c>
      <c r="K5" s="90" t="s">
        <v>14</v>
      </c>
      <c r="L5" s="90" t="s">
        <v>15</v>
      </c>
      <c r="M5" s="90" t="s">
        <v>16</v>
      </c>
      <c r="N5" s="90" t="s">
        <v>17</v>
      </c>
      <c r="O5" s="90" t="s">
        <v>18</v>
      </c>
      <c r="P5" s="91" t="s">
        <v>19</v>
      </c>
      <c r="Q5" s="92" t="s">
        <v>20</v>
      </c>
      <c r="R5" s="93" t="s">
        <v>21</v>
      </c>
      <c r="S5" s="94" t="s">
        <v>22</v>
      </c>
      <c r="T5" s="93" t="s">
        <v>23</v>
      </c>
      <c r="U5" s="28" t="s">
        <v>24</v>
      </c>
      <c r="V5" s="68" t="s">
        <v>25</v>
      </c>
      <c r="W5" s="27" t="s">
        <v>26</v>
      </c>
      <c r="X5" s="77" t="s">
        <v>27</v>
      </c>
      <c r="Y5" s="83" t="s">
        <v>28</v>
      </c>
      <c r="Z5" s="20"/>
      <c r="AA5" s="20"/>
    </row>
    <row r="6" spans="1:39" s="29" customFormat="1" x14ac:dyDescent="0.3">
      <c r="A6" s="15"/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98" t="s">
        <v>29</v>
      </c>
      <c r="Q6" s="98">
        <v>243412000</v>
      </c>
      <c r="R6" s="99"/>
      <c r="S6" s="99"/>
      <c r="T6" s="99"/>
      <c r="U6" s="88"/>
      <c r="V6" s="85"/>
      <c r="W6" s="84"/>
      <c r="X6" s="85"/>
      <c r="Y6" s="83"/>
      <c r="Z6" s="20"/>
      <c r="AA6" s="20"/>
    </row>
    <row r="7" spans="1:39" ht="13" customHeight="1" x14ac:dyDescent="0.3">
      <c r="B7" s="95" t="s">
        <v>30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P7" s="98"/>
      <c r="Q7" s="98"/>
      <c r="R7" s="99"/>
      <c r="S7" s="99"/>
      <c r="T7" s="99"/>
      <c r="U7" s="69"/>
      <c r="V7" s="33"/>
      <c r="W7" s="33"/>
      <c r="X7" s="33"/>
      <c r="Y7" s="73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5" customHeight="1" x14ac:dyDescent="0.3">
      <c r="B8" s="137" t="s">
        <v>31</v>
      </c>
      <c r="C8" s="34"/>
      <c r="D8" s="70">
        <v>1</v>
      </c>
      <c r="E8" s="34"/>
      <c r="F8" s="70">
        <v>1</v>
      </c>
      <c r="G8" s="34"/>
      <c r="H8" s="70">
        <v>1</v>
      </c>
      <c r="I8" s="35"/>
      <c r="J8" s="34"/>
      <c r="K8" s="34"/>
      <c r="L8" s="34"/>
      <c r="M8" s="36">
        <v>1</v>
      </c>
      <c r="N8" s="34"/>
      <c r="O8" s="131">
        <v>30</v>
      </c>
      <c r="P8" s="117">
        <v>8000000</v>
      </c>
      <c r="Q8" s="117">
        <v>4000000</v>
      </c>
      <c r="R8" s="117"/>
      <c r="S8" s="105"/>
      <c r="T8" s="117"/>
      <c r="U8" s="117"/>
      <c r="V8" s="117"/>
      <c r="W8" s="146"/>
      <c r="X8" s="152"/>
      <c r="Y8" s="74"/>
    </row>
    <row r="9" spans="1:39" ht="39.65" customHeight="1" x14ac:dyDescent="0.3">
      <c r="B9" s="138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45"/>
      <c r="P9" s="118"/>
      <c r="Q9" s="118"/>
      <c r="R9" s="118"/>
      <c r="S9" s="106"/>
      <c r="T9" s="118"/>
      <c r="U9" s="119"/>
      <c r="V9" s="119"/>
      <c r="W9" s="147"/>
      <c r="X9" s="153"/>
      <c r="Y9" s="75"/>
    </row>
    <row r="10" spans="1:39" ht="39.65" customHeight="1" x14ac:dyDescent="0.3">
      <c r="B10" s="140" t="s">
        <v>32</v>
      </c>
      <c r="C10" s="34"/>
      <c r="D10" s="36">
        <v>1</v>
      </c>
      <c r="E10" s="34"/>
      <c r="F10" s="36">
        <v>1</v>
      </c>
      <c r="G10" s="34"/>
      <c r="H10" s="36">
        <v>1</v>
      </c>
      <c r="I10" s="34"/>
      <c r="J10" s="36">
        <v>1</v>
      </c>
      <c r="K10" s="34"/>
      <c r="L10" s="36">
        <v>1</v>
      </c>
      <c r="M10" s="36">
        <v>1</v>
      </c>
      <c r="N10" s="34"/>
      <c r="O10" s="142" t="s">
        <v>33</v>
      </c>
      <c r="P10" s="118"/>
      <c r="Q10" s="118"/>
      <c r="R10" s="118"/>
      <c r="S10" s="106"/>
      <c r="T10" s="118"/>
      <c r="U10" s="146"/>
      <c r="V10" s="146"/>
      <c r="W10" s="146"/>
      <c r="X10" s="148"/>
      <c r="Y10" s="75"/>
    </row>
    <row r="11" spans="1:39" ht="39.65" customHeight="1" x14ac:dyDescent="0.3">
      <c r="B11" s="141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42"/>
      <c r="P11" s="118"/>
      <c r="Q11" s="118"/>
      <c r="R11" s="118"/>
      <c r="S11" s="106"/>
      <c r="T11" s="118"/>
      <c r="U11" s="147"/>
      <c r="V11" s="147"/>
      <c r="W11" s="147"/>
      <c r="X11" s="149"/>
      <c r="Y11" s="75"/>
    </row>
    <row r="12" spans="1:39" ht="39.65" customHeight="1" x14ac:dyDescent="0.3">
      <c r="B12" s="140" t="s">
        <v>34</v>
      </c>
      <c r="C12" s="34"/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7"/>
      <c r="O12" s="142" t="s">
        <v>33</v>
      </c>
      <c r="P12" s="118"/>
      <c r="Q12" s="118"/>
      <c r="R12" s="118"/>
      <c r="S12" s="106"/>
      <c r="T12" s="118"/>
      <c r="U12" s="146"/>
      <c r="V12" s="146"/>
      <c r="W12" s="146"/>
      <c r="X12" s="148"/>
      <c r="Y12" s="75"/>
    </row>
    <row r="13" spans="1:39" ht="39.65" customHeight="1" x14ac:dyDescent="0.3">
      <c r="B13" s="141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42"/>
      <c r="P13" s="118"/>
      <c r="Q13" s="118"/>
      <c r="R13" s="118"/>
      <c r="S13" s="106"/>
      <c r="T13" s="118"/>
      <c r="U13" s="147"/>
      <c r="V13" s="147"/>
      <c r="W13" s="147"/>
      <c r="X13" s="149"/>
      <c r="Y13" s="75"/>
    </row>
    <row r="14" spans="1:39" ht="39.65" customHeight="1" x14ac:dyDescent="0.3">
      <c r="B14" s="140" t="s">
        <v>35</v>
      </c>
      <c r="C14" s="37"/>
      <c r="D14" s="36">
        <v>1</v>
      </c>
      <c r="E14" s="34"/>
      <c r="F14" s="36">
        <v>1</v>
      </c>
      <c r="G14" s="34"/>
      <c r="H14" s="36">
        <v>1</v>
      </c>
      <c r="I14" s="34"/>
      <c r="J14" s="36">
        <v>1</v>
      </c>
      <c r="K14" s="34"/>
      <c r="L14" s="36">
        <v>1</v>
      </c>
      <c r="M14" s="34"/>
      <c r="N14" s="37"/>
      <c r="O14" s="142" t="s">
        <v>33</v>
      </c>
      <c r="P14" s="118"/>
      <c r="Q14" s="118"/>
      <c r="R14" s="118"/>
      <c r="S14" s="106"/>
      <c r="T14" s="118"/>
      <c r="U14" s="146"/>
      <c r="V14" s="146"/>
      <c r="W14" s="146"/>
      <c r="X14" s="148"/>
      <c r="Y14" s="75"/>
    </row>
    <row r="15" spans="1:39" ht="39.65" customHeight="1" x14ac:dyDescent="0.3">
      <c r="B15" s="141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142"/>
      <c r="P15" s="119"/>
      <c r="Q15" s="119"/>
      <c r="R15" s="119"/>
      <c r="S15" s="107"/>
      <c r="T15" s="119"/>
      <c r="U15" s="147"/>
      <c r="V15" s="147"/>
      <c r="W15" s="147"/>
      <c r="X15" s="149"/>
      <c r="Y15" s="75"/>
    </row>
    <row r="16" spans="1:39" s="44" customFormat="1" x14ac:dyDescent="0.3">
      <c r="A16" s="15"/>
      <c r="B16" s="38" t="s">
        <v>36</v>
      </c>
      <c r="C16" s="39">
        <f>+C8+C10+C12+C14</f>
        <v>0</v>
      </c>
      <c r="D16" s="39">
        <f t="shared" ref="D16:N16" si="0">+D8+D10+D12+D14</f>
        <v>4</v>
      </c>
      <c r="E16" s="39">
        <f t="shared" si="0"/>
        <v>1</v>
      </c>
      <c r="F16" s="39">
        <f t="shared" si="0"/>
        <v>4</v>
      </c>
      <c r="G16" s="39">
        <f t="shared" si="0"/>
        <v>1</v>
      </c>
      <c r="H16" s="39">
        <f t="shared" si="0"/>
        <v>4</v>
      </c>
      <c r="I16" s="39">
        <f t="shared" si="0"/>
        <v>1</v>
      </c>
      <c r="J16" s="39">
        <f t="shared" si="0"/>
        <v>3</v>
      </c>
      <c r="K16" s="39">
        <f t="shared" si="0"/>
        <v>1</v>
      </c>
      <c r="L16" s="39">
        <f t="shared" si="0"/>
        <v>3</v>
      </c>
      <c r="M16" s="39">
        <f t="shared" si="0"/>
        <v>3</v>
      </c>
      <c r="N16" s="39">
        <f t="shared" si="0"/>
        <v>0</v>
      </c>
      <c r="O16" s="40"/>
      <c r="P16" s="41">
        <f>SUM(P8:P15)</f>
        <v>8000000</v>
      </c>
      <c r="Q16" s="41">
        <f>SUM(Q8:Q15)</f>
        <v>4000000</v>
      </c>
      <c r="R16" s="41"/>
      <c r="S16" s="42"/>
      <c r="T16" s="41"/>
      <c r="U16" s="43"/>
      <c r="V16" s="43"/>
      <c r="W16" s="43"/>
      <c r="X16" s="78"/>
      <c r="Y16" s="7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44" customFormat="1" x14ac:dyDescent="0.3">
      <c r="A17" s="15"/>
      <c r="B17" s="38" t="s">
        <v>37</v>
      </c>
      <c r="C17" s="39">
        <f>+C9+C11+C13+C15</f>
        <v>0</v>
      </c>
      <c r="D17" s="39">
        <f t="shared" ref="D17:N17" si="1">+D9+D11+D13+D15</f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9"/>
      <c r="P17" s="4"/>
      <c r="Q17" s="5"/>
      <c r="R17" s="5"/>
      <c r="S17" s="6"/>
      <c r="T17" s="6"/>
      <c r="U17" s="43"/>
      <c r="V17" s="43"/>
      <c r="W17" s="43"/>
      <c r="X17" s="78"/>
      <c r="Y17" s="76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x14ac:dyDescent="0.3">
      <c r="B18" s="45" t="s">
        <v>38</v>
      </c>
      <c r="C18" s="32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  <c r="P18" s="159"/>
      <c r="Q18" s="159"/>
      <c r="R18" s="159"/>
      <c r="S18" s="159"/>
      <c r="T18" s="159"/>
      <c r="U18" s="159"/>
      <c r="V18" s="159"/>
      <c r="W18" s="159"/>
      <c r="X18" s="159"/>
      <c r="Y18" s="7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32.15" customHeight="1" x14ac:dyDescent="0.3">
      <c r="B19" s="140" t="s">
        <v>39</v>
      </c>
      <c r="C19" s="34"/>
      <c r="D19" s="36">
        <v>1</v>
      </c>
      <c r="E19" s="101">
        <v>1</v>
      </c>
      <c r="F19" s="36">
        <v>1</v>
      </c>
      <c r="G19" s="34"/>
      <c r="H19" s="36">
        <v>1</v>
      </c>
      <c r="I19" s="34"/>
      <c r="J19" s="36">
        <v>1</v>
      </c>
      <c r="K19" s="34"/>
      <c r="L19" s="36">
        <v>1</v>
      </c>
      <c r="M19" s="34"/>
      <c r="N19" s="34"/>
      <c r="O19" s="142" t="s">
        <v>33</v>
      </c>
      <c r="P19" s="177">
        <v>0</v>
      </c>
      <c r="Q19" s="117">
        <v>0</v>
      </c>
      <c r="R19" s="117"/>
      <c r="S19" s="13"/>
      <c r="T19" s="13"/>
      <c r="U19" s="146"/>
      <c r="V19" s="146"/>
      <c r="W19" s="146"/>
      <c r="X19" s="160"/>
      <c r="Y19" s="75"/>
    </row>
    <row r="20" spans="1:39" ht="34.5" customHeight="1" x14ac:dyDescent="0.3">
      <c r="B20" s="141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142"/>
      <c r="P20" s="178"/>
      <c r="Q20" s="118"/>
      <c r="R20" s="118"/>
      <c r="S20" s="14"/>
      <c r="T20" s="14"/>
      <c r="U20" s="147"/>
      <c r="V20" s="147"/>
      <c r="W20" s="147"/>
      <c r="X20" s="161"/>
      <c r="Y20" s="75"/>
    </row>
    <row r="21" spans="1:39" s="44" customFormat="1" x14ac:dyDescent="0.3">
      <c r="A21" s="15"/>
      <c r="B21" s="38" t="s">
        <v>36</v>
      </c>
      <c r="C21" s="39">
        <f>+C19</f>
        <v>0</v>
      </c>
      <c r="D21" s="39">
        <f t="shared" ref="D21:N21" si="2">+D19</f>
        <v>1</v>
      </c>
      <c r="E21" s="39">
        <f t="shared" si="2"/>
        <v>1</v>
      </c>
      <c r="F21" s="39">
        <f t="shared" si="2"/>
        <v>1</v>
      </c>
      <c r="G21" s="39">
        <f t="shared" si="2"/>
        <v>0</v>
      </c>
      <c r="H21" s="39">
        <f t="shared" si="2"/>
        <v>1</v>
      </c>
      <c r="I21" s="39">
        <f t="shared" si="2"/>
        <v>0</v>
      </c>
      <c r="J21" s="39">
        <f t="shared" si="2"/>
        <v>1</v>
      </c>
      <c r="K21" s="39">
        <f t="shared" si="2"/>
        <v>0</v>
      </c>
      <c r="L21" s="39">
        <f t="shared" si="2"/>
        <v>1</v>
      </c>
      <c r="M21" s="39">
        <f t="shared" si="2"/>
        <v>0</v>
      </c>
      <c r="N21" s="39">
        <f t="shared" si="2"/>
        <v>0</v>
      </c>
      <c r="O21" s="39"/>
      <c r="P21" s="4">
        <f>SUM(P19)</f>
        <v>0</v>
      </c>
      <c r="Q21" s="4">
        <f>SUM(Q19)</f>
        <v>0</v>
      </c>
      <c r="R21" s="5"/>
      <c r="S21" s="6"/>
      <c r="T21" s="6"/>
      <c r="U21" s="43"/>
      <c r="V21" s="43"/>
      <c r="W21" s="43"/>
      <c r="X21" s="78"/>
      <c r="Y21" s="76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44" customFormat="1" x14ac:dyDescent="0.3">
      <c r="A22" s="15"/>
      <c r="B22" s="38" t="s">
        <v>37</v>
      </c>
      <c r="C22" s="39">
        <f>+C20</f>
        <v>0</v>
      </c>
      <c r="D22" s="39">
        <f t="shared" ref="D22:N22" si="3">+D20</f>
        <v>0</v>
      </c>
      <c r="E22" s="39">
        <f t="shared" si="3"/>
        <v>0</v>
      </c>
      <c r="F22" s="39">
        <f t="shared" si="3"/>
        <v>0</v>
      </c>
      <c r="G22" s="39">
        <f t="shared" si="3"/>
        <v>0</v>
      </c>
      <c r="H22" s="39">
        <f t="shared" si="3"/>
        <v>0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39">
        <f t="shared" si="3"/>
        <v>0</v>
      </c>
      <c r="O22" s="39"/>
      <c r="P22" s="41"/>
      <c r="Q22" s="39"/>
      <c r="R22" s="39"/>
      <c r="S22" s="42"/>
      <c r="T22" s="39"/>
      <c r="U22" s="43"/>
      <c r="V22" s="43"/>
      <c r="W22" s="43"/>
      <c r="X22" s="78"/>
      <c r="Y22" s="76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3">
      <c r="B23" s="30" t="s">
        <v>40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158"/>
      <c r="Q23" s="158"/>
      <c r="R23" s="159"/>
      <c r="S23" s="159"/>
      <c r="T23" s="159"/>
      <c r="U23" s="159"/>
      <c r="V23" s="159"/>
      <c r="W23" s="159"/>
      <c r="X23" s="159"/>
      <c r="Y23" s="73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21" customHeight="1" x14ac:dyDescent="0.3">
      <c r="B24" s="137" t="s">
        <v>41</v>
      </c>
      <c r="C24" s="34"/>
      <c r="D24" s="70">
        <v>1</v>
      </c>
      <c r="E24" s="34"/>
      <c r="F24" s="36">
        <v>1</v>
      </c>
      <c r="G24" s="34"/>
      <c r="H24" s="34"/>
      <c r="I24" s="34"/>
      <c r="J24" s="36">
        <v>1</v>
      </c>
      <c r="K24" s="34"/>
      <c r="L24" s="34"/>
      <c r="M24" s="34"/>
      <c r="N24" s="34"/>
      <c r="O24" s="129">
        <v>30</v>
      </c>
      <c r="P24" s="126">
        <v>11000000</v>
      </c>
      <c r="Q24" s="126">
        <v>27912000</v>
      </c>
      <c r="R24" s="120"/>
      <c r="S24" s="13"/>
      <c r="T24" s="117"/>
      <c r="U24" s="117"/>
      <c r="V24" s="146"/>
      <c r="W24" s="146"/>
      <c r="X24" s="152"/>
      <c r="Y24" s="75"/>
    </row>
    <row r="25" spans="1:39" ht="14.5" customHeight="1" x14ac:dyDescent="0.3">
      <c r="B25" s="13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30"/>
      <c r="P25" s="126"/>
      <c r="Q25" s="126"/>
      <c r="R25" s="121"/>
      <c r="S25" s="118"/>
      <c r="T25" s="118"/>
      <c r="U25" s="119"/>
      <c r="V25" s="147"/>
      <c r="W25" s="147"/>
      <c r="X25" s="153"/>
      <c r="Y25" s="75"/>
    </row>
    <row r="26" spans="1:39" ht="17.25" customHeight="1" x14ac:dyDescent="0.3">
      <c r="B26" s="137" t="s">
        <v>42</v>
      </c>
      <c r="C26" s="34"/>
      <c r="D26" s="35"/>
      <c r="E26" s="70">
        <v>1</v>
      </c>
      <c r="F26" s="34"/>
      <c r="G26" s="35"/>
      <c r="H26" s="36">
        <v>1</v>
      </c>
      <c r="I26" s="34"/>
      <c r="J26" s="35"/>
      <c r="K26" s="34"/>
      <c r="L26" s="34"/>
      <c r="M26" s="35"/>
      <c r="N26" s="34"/>
      <c r="O26" s="157" t="s">
        <v>33</v>
      </c>
      <c r="P26" s="126"/>
      <c r="Q26" s="126"/>
      <c r="R26" s="121"/>
      <c r="S26" s="118"/>
      <c r="T26" s="118"/>
      <c r="U26" s="117"/>
      <c r="V26" s="117"/>
      <c r="W26" s="146"/>
      <c r="X26" s="152"/>
      <c r="Y26" s="75"/>
    </row>
    <row r="27" spans="1:39" ht="17.25" customHeight="1" x14ac:dyDescent="0.3">
      <c r="B27" s="13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57"/>
      <c r="P27" s="126"/>
      <c r="Q27" s="126"/>
      <c r="R27" s="121"/>
      <c r="S27" s="118"/>
      <c r="T27" s="118"/>
      <c r="U27" s="119"/>
      <c r="V27" s="119"/>
      <c r="W27" s="147"/>
      <c r="X27" s="153"/>
      <c r="Y27" s="75"/>
    </row>
    <row r="28" spans="1:39" ht="24.65" customHeight="1" x14ac:dyDescent="0.3">
      <c r="B28" s="140" t="s">
        <v>43</v>
      </c>
      <c r="C28" s="34"/>
      <c r="D28" s="34"/>
      <c r="E28" s="34"/>
      <c r="F28" s="36">
        <v>1</v>
      </c>
      <c r="G28" s="34"/>
      <c r="H28" s="34"/>
      <c r="I28" s="34"/>
      <c r="J28" s="34"/>
      <c r="K28" s="34"/>
      <c r="L28" s="34"/>
      <c r="M28" s="34"/>
      <c r="N28" s="34"/>
      <c r="O28" s="157" t="s">
        <v>33</v>
      </c>
      <c r="P28" s="126"/>
      <c r="Q28" s="126"/>
      <c r="R28" s="121"/>
      <c r="S28" s="118"/>
      <c r="T28" s="118"/>
      <c r="U28" s="117"/>
      <c r="V28" s="146"/>
      <c r="W28" s="150"/>
      <c r="X28" s="162"/>
      <c r="Y28" s="75"/>
    </row>
    <row r="29" spans="1:39" ht="29.15" customHeight="1" x14ac:dyDescent="0.3">
      <c r="B29" s="141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157"/>
      <c r="P29" s="126"/>
      <c r="Q29" s="126"/>
      <c r="R29" s="121"/>
      <c r="S29" s="118"/>
      <c r="T29" s="118"/>
      <c r="U29" s="119"/>
      <c r="V29" s="147"/>
      <c r="W29" s="151"/>
      <c r="X29" s="163"/>
      <c r="Y29" s="75"/>
    </row>
    <row r="30" spans="1:39" ht="22.5" customHeight="1" x14ac:dyDescent="0.3">
      <c r="B30" s="140" t="s">
        <v>44</v>
      </c>
      <c r="C30" s="34"/>
      <c r="D30" s="34"/>
      <c r="E30" s="34"/>
      <c r="F30" s="34"/>
      <c r="G30" s="34"/>
      <c r="H30" s="36">
        <v>1</v>
      </c>
      <c r="I30" s="34"/>
      <c r="J30" s="36">
        <v>1</v>
      </c>
      <c r="K30" s="34"/>
      <c r="L30" s="34"/>
      <c r="M30" s="34"/>
      <c r="N30" s="34"/>
      <c r="O30" s="157" t="s">
        <v>33</v>
      </c>
      <c r="P30" s="126"/>
      <c r="Q30" s="126"/>
      <c r="R30" s="121"/>
      <c r="S30" s="118"/>
      <c r="T30" s="118"/>
      <c r="U30" s="117"/>
      <c r="V30" s="146"/>
      <c r="W30" s="146"/>
      <c r="X30" s="152"/>
      <c r="Y30" s="75"/>
    </row>
    <row r="31" spans="1:39" ht="25" customHeight="1" x14ac:dyDescent="0.3">
      <c r="B31" s="141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157"/>
      <c r="P31" s="126"/>
      <c r="Q31" s="126"/>
      <c r="R31" s="121"/>
      <c r="S31" s="118"/>
      <c r="T31" s="118"/>
      <c r="U31" s="119"/>
      <c r="V31" s="147"/>
      <c r="W31" s="147"/>
      <c r="X31" s="153"/>
      <c r="Y31" s="75"/>
    </row>
    <row r="32" spans="1:39" x14ac:dyDescent="0.3">
      <c r="B32" s="140" t="s">
        <v>45</v>
      </c>
      <c r="C32" s="34"/>
      <c r="D32" s="34"/>
      <c r="E32" s="34"/>
      <c r="F32" s="34"/>
      <c r="G32" s="34"/>
      <c r="H32" s="36">
        <v>1</v>
      </c>
      <c r="I32" s="34"/>
      <c r="J32" s="34"/>
      <c r="K32" s="34"/>
      <c r="L32" s="34"/>
      <c r="M32" s="34"/>
      <c r="N32" s="34"/>
      <c r="O32" s="157" t="s">
        <v>33</v>
      </c>
      <c r="P32" s="126"/>
      <c r="Q32" s="126"/>
      <c r="R32" s="121"/>
      <c r="S32" s="118"/>
      <c r="T32" s="118"/>
      <c r="U32" s="117"/>
      <c r="V32" s="146"/>
      <c r="W32" s="146"/>
      <c r="X32" s="152"/>
      <c r="Y32" s="75"/>
    </row>
    <row r="33" spans="1:39" x14ac:dyDescent="0.3">
      <c r="B33" s="141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157"/>
      <c r="P33" s="126"/>
      <c r="Q33" s="126"/>
      <c r="R33" s="121"/>
      <c r="S33" s="118"/>
      <c r="T33" s="118"/>
      <c r="U33" s="119"/>
      <c r="V33" s="147"/>
      <c r="W33" s="147"/>
      <c r="X33" s="153"/>
      <c r="Y33" s="75"/>
    </row>
    <row r="34" spans="1:39" ht="12.75" customHeight="1" x14ac:dyDescent="0.3">
      <c r="B34" s="137" t="s">
        <v>46</v>
      </c>
      <c r="C34" s="34"/>
      <c r="D34" s="34"/>
      <c r="E34" s="35"/>
      <c r="F34" s="34"/>
      <c r="G34" s="34"/>
      <c r="H34" s="35"/>
      <c r="I34" s="34"/>
      <c r="J34" s="34"/>
      <c r="K34" s="36">
        <v>1</v>
      </c>
      <c r="L34" s="34"/>
      <c r="M34" s="35"/>
      <c r="N34" s="34"/>
      <c r="O34" s="129">
        <v>100</v>
      </c>
      <c r="P34" s="126"/>
      <c r="Q34" s="126"/>
      <c r="R34" s="121"/>
      <c r="S34" s="118"/>
      <c r="T34" s="118"/>
      <c r="U34" s="117"/>
      <c r="V34" s="146"/>
      <c r="W34" s="146"/>
      <c r="X34" s="152"/>
      <c r="Y34" s="75"/>
    </row>
    <row r="35" spans="1:39" ht="33" customHeight="1" x14ac:dyDescent="0.3">
      <c r="B35" s="138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30"/>
      <c r="P35" s="126"/>
      <c r="Q35" s="126"/>
      <c r="R35" s="121"/>
      <c r="S35" s="118"/>
      <c r="T35" s="118"/>
      <c r="U35" s="119"/>
      <c r="V35" s="147"/>
      <c r="W35" s="147"/>
      <c r="X35" s="153"/>
      <c r="Y35" s="75"/>
    </row>
    <row r="36" spans="1:39" ht="12.75" customHeight="1" x14ac:dyDescent="0.3">
      <c r="A36" s="15" t="s">
        <v>47</v>
      </c>
      <c r="B36" s="140" t="s">
        <v>48</v>
      </c>
      <c r="C36" s="34"/>
      <c r="D36" s="35"/>
      <c r="E36" s="35"/>
      <c r="F36" s="35"/>
      <c r="G36" s="35"/>
      <c r="H36" s="34"/>
      <c r="I36" s="70">
        <v>1</v>
      </c>
      <c r="J36" s="34"/>
      <c r="K36" s="36">
        <v>1</v>
      </c>
      <c r="L36" s="34"/>
      <c r="M36" s="34"/>
      <c r="N36" s="34"/>
      <c r="O36" s="157" t="s">
        <v>33</v>
      </c>
      <c r="P36" s="126"/>
      <c r="Q36" s="126"/>
      <c r="R36" s="121"/>
      <c r="S36" s="118"/>
      <c r="T36" s="118"/>
      <c r="U36" s="117"/>
      <c r="V36" s="146"/>
      <c r="W36" s="117"/>
      <c r="X36" s="152"/>
      <c r="Y36" s="75"/>
    </row>
    <row r="37" spans="1:39" x14ac:dyDescent="0.3">
      <c r="B37" s="141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157"/>
      <c r="P37" s="126"/>
      <c r="Q37" s="126"/>
      <c r="R37" s="121"/>
      <c r="S37" s="118"/>
      <c r="T37" s="118"/>
      <c r="U37" s="119"/>
      <c r="V37" s="147"/>
      <c r="W37" s="119"/>
      <c r="X37" s="153"/>
      <c r="Y37" s="75"/>
    </row>
    <row r="38" spans="1:39" ht="28" customHeight="1" x14ac:dyDescent="0.3">
      <c r="B38" s="137" t="s">
        <v>49</v>
      </c>
      <c r="C38" s="36">
        <v>1</v>
      </c>
      <c r="D38" s="34"/>
      <c r="E38" s="36">
        <v>1</v>
      </c>
      <c r="F38" s="34"/>
      <c r="G38" s="36">
        <v>1</v>
      </c>
      <c r="H38" s="34"/>
      <c r="I38" s="36">
        <v>1</v>
      </c>
      <c r="J38" s="34"/>
      <c r="K38" s="36">
        <v>1</v>
      </c>
      <c r="L38" s="34"/>
      <c r="M38" s="36">
        <v>1</v>
      </c>
      <c r="N38" s="34"/>
      <c r="O38" s="157" t="s">
        <v>33</v>
      </c>
      <c r="P38" s="126"/>
      <c r="Q38" s="126"/>
      <c r="R38" s="121"/>
      <c r="S38" s="118"/>
      <c r="T38" s="118"/>
      <c r="U38" s="146"/>
      <c r="V38" s="146"/>
      <c r="W38" s="146"/>
      <c r="X38" s="152"/>
      <c r="Y38" s="73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22" customHeight="1" x14ac:dyDescent="0.3">
      <c r="B39" s="138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57"/>
      <c r="P39" s="126"/>
      <c r="Q39" s="126"/>
      <c r="R39" s="121"/>
      <c r="S39" s="118"/>
      <c r="T39" s="118"/>
      <c r="U39" s="147"/>
      <c r="V39" s="147"/>
      <c r="W39" s="147"/>
      <c r="X39" s="153"/>
      <c r="Y39" s="73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57.75" customHeight="1" x14ac:dyDescent="0.3">
      <c r="B40" s="137" t="s">
        <v>50</v>
      </c>
      <c r="C40" s="34"/>
      <c r="D40" s="34"/>
      <c r="E40" s="36">
        <v>1</v>
      </c>
      <c r="F40" s="36">
        <v>1</v>
      </c>
      <c r="G40" s="36">
        <v>1</v>
      </c>
      <c r="H40" s="36">
        <v>1</v>
      </c>
      <c r="I40" s="36">
        <v>1</v>
      </c>
      <c r="J40" s="36">
        <v>1</v>
      </c>
      <c r="K40" s="36">
        <v>1</v>
      </c>
      <c r="L40" s="36">
        <v>1</v>
      </c>
      <c r="M40" s="36">
        <v>1</v>
      </c>
      <c r="N40" s="34"/>
      <c r="O40" s="157" t="s">
        <v>33</v>
      </c>
      <c r="P40" s="126"/>
      <c r="Q40" s="126"/>
      <c r="R40" s="121"/>
      <c r="S40" s="118"/>
      <c r="T40" s="118"/>
      <c r="U40" s="64"/>
      <c r="V40" s="66"/>
      <c r="W40" s="64"/>
      <c r="X40" s="79"/>
      <c r="Y40" s="75"/>
    </row>
    <row r="41" spans="1:39" ht="39" customHeight="1" x14ac:dyDescent="0.3">
      <c r="B41" s="13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157"/>
      <c r="P41" s="126"/>
      <c r="Q41" s="126"/>
      <c r="R41" s="121"/>
      <c r="S41" s="118"/>
      <c r="T41" s="118"/>
      <c r="U41" s="64"/>
      <c r="V41" s="66"/>
      <c r="W41" s="64"/>
      <c r="X41" s="79"/>
      <c r="Y41" s="75"/>
    </row>
    <row r="42" spans="1:39" ht="29.5" customHeight="1" x14ac:dyDescent="0.3">
      <c r="B42" s="174" t="s">
        <v>51</v>
      </c>
      <c r="C42" s="34"/>
      <c r="D42" s="34"/>
      <c r="E42" s="65">
        <v>1</v>
      </c>
      <c r="F42" s="34"/>
      <c r="G42" s="34"/>
      <c r="H42" s="34"/>
      <c r="I42" s="34"/>
      <c r="J42" s="34"/>
      <c r="K42" s="34"/>
      <c r="L42" s="34"/>
      <c r="M42" s="65">
        <v>1</v>
      </c>
      <c r="N42" s="34"/>
      <c r="O42" s="157" t="s">
        <v>33</v>
      </c>
      <c r="P42" s="126"/>
      <c r="Q42" s="126"/>
      <c r="R42" s="121"/>
      <c r="S42" s="118"/>
      <c r="T42" s="118"/>
      <c r="U42" s="146"/>
      <c r="V42" s="146"/>
      <c r="W42" s="146"/>
      <c r="X42" s="152"/>
      <c r="Y42" s="73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29.5" customHeight="1" x14ac:dyDescent="0.3">
      <c r="B43" s="17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157"/>
      <c r="P43" s="126"/>
      <c r="Q43" s="126"/>
      <c r="R43" s="121"/>
      <c r="S43" s="118"/>
      <c r="T43" s="118"/>
      <c r="U43" s="147"/>
      <c r="V43" s="147"/>
      <c r="W43" s="147"/>
      <c r="X43" s="153"/>
      <c r="Y43" s="73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28.5" customHeight="1" x14ac:dyDescent="0.3">
      <c r="B44" s="182" t="s">
        <v>52</v>
      </c>
      <c r="C44" s="34"/>
      <c r="D44" s="34"/>
      <c r="E44" s="34"/>
      <c r="F44" s="34"/>
      <c r="G44" s="34"/>
      <c r="H44" s="36">
        <v>1</v>
      </c>
      <c r="I44" s="34"/>
      <c r="J44" s="34"/>
      <c r="K44" s="34"/>
      <c r="L44" s="34"/>
      <c r="M44" s="34"/>
      <c r="N44" s="34"/>
      <c r="O44" s="157" t="s">
        <v>33</v>
      </c>
      <c r="P44" s="126"/>
      <c r="Q44" s="126"/>
      <c r="R44" s="121"/>
      <c r="S44" s="118"/>
      <c r="T44" s="118"/>
      <c r="U44" s="66"/>
      <c r="V44" s="66"/>
      <c r="W44" s="66"/>
      <c r="X44" s="79"/>
      <c r="Y44" s="7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28.5" customHeight="1" x14ac:dyDescent="0.3">
      <c r="B45" s="182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157"/>
      <c r="P45" s="126"/>
      <c r="Q45" s="126"/>
      <c r="R45" s="121"/>
      <c r="S45" s="118"/>
      <c r="T45" s="118"/>
      <c r="U45" s="66"/>
      <c r="V45" s="66"/>
      <c r="W45" s="66"/>
      <c r="X45" s="79"/>
      <c r="Y45" s="73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28.5" customHeight="1" x14ac:dyDescent="0.3">
      <c r="B46" s="133" t="s">
        <v>53</v>
      </c>
      <c r="C46" s="34"/>
      <c r="D46" s="34"/>
      <c r="E46" s="34"/>
      <c r="F46" s="34"/>
      <c r="G46" s="34"/>
      <c r="H46" s="34"/>
      <c r="I46" s="34"/>
      <c r="J46" s="34"/>
      <c r="K46" s="36">
        <v>1</v>
      </c>
      <c r="L46" s="34"/>
      <c r="M46" s="34"/>
      <c r="N46" s="34"/>
      <c r="O46" s="157" t="s">
        <v>33</v>
      </c>
      <c r="P46" s="126"/>
      <c r="Q46" s="126"/>
      <c r="R46" s="121"/>
      <c r="S46" s="118"/>
      <c r="T46" s="118"/>
      <c r="U46" s="66"/>
      <c r="V46" s="66"/>
      <c r="W46" s="66"/>
      <c r="X46" s="79"/>
      <c r="Y46" s="73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28.5" customHeight="1" x14ac:dyDescent="0.3">
      <c r="B47" s="1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157"/>
      <c r="P47" s="126"/>
      <c r="Q47" s="126"/>
      <c r="R47" s="122"/>
      <c r="S47" s="119"/>
      <c r="T47" s="119"/>
      <c r="U47" s="66"/>
      <c r="V47" s="66"/>
      <c r="W47" s="66"/>
      <c r="X47" s="79"/>
      <c r="Y47" s="7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44" customFormat="1" x14ac:dyDescent="0.3">
      <c r="A48" s="15"/>
      <c r="B48" s="38" t="s">
        <v>36</v>
      </c>
      <c r="C48" s="39">
        <f>SUM(C24,C26,C28,C30,C32,C34,C36,C38,C40,C42,C44,C46)</f>
        <v>1</v>
      </c>
      <c r="D48" s="39">
        <f t="shared" ref="D48:N48" si="4">SUM(D24,D26,D28,D30,D32,D34,D36,D38,D40,D42,D44,D46)</f>
        <v>1</v>
      </c>
      <c r="E48" s="39">
        <f t="shared" si="4"/>
        <v>4</v>
      </c>
      <c r="F48" s="39">
        <f t="shared" si="4"/>
        <v>3</v>
      </c>
      <c r="G48" s="39">
        <f t="shared" si="4"/>
        <v>2</v>
      </c>
      <c r="H48" s="39">
        <f t="shared" si="4"/>
        <v>5</v>
      </c>
      <c r="I48" s="39">
        <f t="shared" si="4"/>
        <v>3</v>
      </c>
      <c r="J48" s="39">
        <f t="shared" si="4"/>
        <v>3</v>
      </c>
      <c r="K48" s="39">
        <f t="shared" si="4"/>
        <v>5</v>
      </c>
      <c r="L48" s="39">
        <f t="shared" si="4"/>
        <v>1</v>
      </c>
      <c r="M48" s="39">
        <f t="shared" si="4"/>
        <v>3</v>
      </c>
      <c r="N48" s="39">
        <f t="shared" si="4"/>
        <v>0</v>
      </c>
      <c r="O48" s="39"/>
      <c r="P48" s="104">
        <f>SUM(P24:P47)</f>
        <v>11000000</v>
      </c>
      <c r="Q48" s="104">
        <f>SUM(Q24:Q47)</f>
        <v>27912000</v>
      </c>
      <c r="R48" s="41"/>
      <c r="S48" s="42"/>
      <c r="T48" s="41"/>
      <c r="U48" s="43"/>
      <c r="V48" s="43"/>
      <c r="W48" s="43"/>
      <c r="X48" s="78"/>
      <c r="Y48" s="76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44" customFormat="1" x14ac:dyDescent="0.3">
      <c r="A49" s="15"/>
      <c r="B49" s="38" t="s">
        <v>37</v>
      </c>
      <c r="C49" s="39">
        <f>SUM(C25,C27,C29,C31,C33,C35,C37,C39,C41,C43,C45,C47)</f>
        <v>0</v>
      </c>
      <c r="D49" s="39">
        <f t="shared" ref="D49:N49" si="5">SUM(D25,D27,D29,D31,D33,D35,D37,D39,D41,D43,D45,D47)</f>
        <v>0</v>
      </c>
      <c r="E49" s="39">
        <f t="shared" si="5"/>
        <v>0</v>
      </c>
      <c r="F49" s="39">
        <f t="shared" si="5"/>
        <v>0</v>
      </c>
      <c r="G49" s="39">
        <f t="shared" si="5"/>
        <v>0</v>
      </c>
      <c r="H49" s="39">
        <f t="shared" si="5"/>
        <v>0</v>
      </c>
      <c r="I49" s="39">
        <f t="shared" si="5"/>
        <v>0</v>
      </c>
      <c r="J49" s="39">
        <f t="shared" si="5"/>
        <v>0</v>
      </c>
      <c r="K49" s="39">
        <f t="shared" si="5"/>
        <v>0</v>
      </c>
      <c r="L49" s="39">
        <f t="shared" si="5"/>
        <v>0</v>
      </c>
      <c r="M49" s="39">
        <f t="shared" si="5"/>
        <v>0</v>
      </c>
      <c r="N49" s="39">
        <f t="shared" si="5"/>
        <v>0</v>
      </c>
      <c r="O49" s="39"/>
      <c r="P49" s="41"/>
      <c r="Q49" s="39"/>
      <c r="R49" s="39"/>
      <c r="S49" s="42"/>
      <c r="T49" s="39"/>
      <c r="U49" s="43"/>
      <c r="V49" s="43"/>
      <c r="W49" s="43"/>
      <c r="X49" s="78"/>
      <c r="Y49" s="76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3">
      <c r="B50" s="30" t="s">
        <v>54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/>
      <c r="P50" s="158"/>
      <c r="Q50" s="158"/>
      <c r="R50" s="158"/>
      <c r="S50" s="159"/>
      <c r="T50" s="159"/>
      <c r="U50" s="159"/>
      <c r="V50" s="159"/>
      <c r="W50" s="159"/>
      <c r="X50" s="159"/>
      <c r="Y50" s="73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37.5" customHeight="1" x14ac:dyDescent="0.3">
      <c r="B51" s="137" t="s">
        <v>55</v>
      </c>
      <c r="C51" s="34"/>
      <c r="D51" s="70">
        <v>1</v>
      </c>
      <c r="E51" s="34"/>
      <c r="F51" s="34"/>
      <c r="G51" s="36">
        <v>1</v>
      </c>
      <c r="H51" s="35"/>
      <c r="I51" s="34"/>
      <c r="J51" s="34"/>
      <c r="K51" s="34"/>
      <c r="L51" s="34"/>
      <c r="M51" s="36">
        <v>1</v>
      </c>
      <c r="N51" s="34"/>
      <c r="O51" s="129">
        <v>160</v>
      </c>
      <c r="P51" s="154">
        <v>47760000</v>
      </c>
      <c r="Q51" s="126">
        <v>107000000</v>
      </c>
      <c r="R51" s="123"/>
      <c r="S51" s="103"/>
      <c r="T51" s="13"/>
      <c r="U51" s="117"/>
      <c r="V51" s="146"/>
      <c r="W51" s="150"/>
      <c r="X51" s="152"/>
      <c r="Y51" s="75"/>
    </row>
    <row r="52" spans="1:39" ht="37.5" customHeight="1" x14ac:dyDescent="0.3">
      <c r="B52" s="138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130"/>
      <c r="P52" s="154"/>
      <c r="Q52" s="126"/>
      <c r="R52" s="124"/>
      <c r="S52" s="121"/>
      <c r="T52" s="118"/>
      <c r="U52" s="119"/>
      <c r="V52" s="147"/>
      <c r="W52" s="151"/>
      <c r="X52" s="153"/>
      <c r="Y52" s="75"/>
    </row>
    <row r="53" spans="1:39" ht="37.5" customHeight="1" x14ac:dyDescent="0.3">
      <c r="B53" s="137" t="s">
        <v>56</v>
      </c>
      <c r="C53" s="34"/>
      <c r="D53" s="34"/>
      <c r="E53" s="34"/>
      <c r="F53" s="36">
        <v>1</v>
      </c>
      <c r="G53" s="34"/>
      <c r="H53" s="34"/>
      <c r="I53" s="34"/>
      <c r="J53" s="34"/>
      <c r="K53" s="34"/>
      <c r="L53" s="36">
        <v>1</v>
      </c>
      <c r="M53" s="34"/>
      <c r="N53" s="34"/>
      <c r="O53" s="129">
        <v>100</v>
      </c>
      <c r="P53" s="154"/>
      <c r="Q53" s="126"/>
      <c r="R53" s="124"/>
      <c r="S53" s="121"/>
      <c r="T53" s="118"/>
      <c r="U53" s="117"/>
      <c r="V53" s="146"/>
      <c r="W53" s="117"/>
      <c r="X53" s="152"/>
      <c r="Y53" s="75"/>
    </row>
    <row r="54" spans="1:39" ht="27.75" customHeight="1" x14ac:dyDescent="0.3">
      <c r="B54" s="138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155"/>
      <c r="P54" s="154"/>
      <c r="Q54" s="126"/>
      <c r="R54" s="124"/>
      <c r="S54" s="121"/>
      <c r="T54" s="118"/>
      <c r="U54" s="119"/>
      <c r="V54" s="147"/>
      <c r="W54" s="119"/>
      <c r="X54" s="153"/>
      <c r="Y54" s="75"/>
    </row>
    <row r="55" spans="1:39" x14ac:dyDescent="0.3">
      <c r="B55" s="137" t="s">
        <v>57</v>
      </c>
      <c r="C55" s="34"/>
      <c r="D55" s="34"/>
      <c r="E55" s="34"/>
      <c r="F55" s="34"/>
      <c r="G55" s="34"/>
      <c r="H55" s="34"/>
      <c r="I55" s="34"/>
      <c r="J55" s="34"/>
      <c r="K55" s="34"/>
      <c r="L55" s="36">
        <v>1</v>
      </c>
      <c r="M55" s="34"/>
      <c r="N55" s="34"/>
      <c r="O55" s="156">
        <v>30</v>
      </c>
      <c r="P55" s="154"/>
      <c r="Q55" s="126"/>
      <c r="R55" s="124"/>
      <c r="S55" s="121"/>
      <c r="T55" s="118"/>
      <c r="U55" s="117"/>
      <c r="V55" s="146"/>
      <c r="W55" s="117"/>
      <c r="X55" s="152"/>
      <c r="Y55" s="75"/>
    </row>
    <row r="56" spans="1:39" x14ac:dyDescent="0.3">
      <c r="B56" s="138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56"/>
      <c r="P56" s="154"/>
      <c r="Q56" s="126"/>
      <c r="R56" s="124"/>
      <c r="S56" s="121"/>
      <c r="T56" s="118"/>
      <c r="U56" s="119"/>
      <c r="V56" s="147"/>
      <c r="W56" s="119"/>
      <c r="X56" s="153"/>
      <c r="Y56" s="75"/>
    </row>
    <row r="57" spans="1:39" x14ac:dyDescent="0.3">
      <c r="B57" s="137" t="s">
        <v>58</v>
      </c>
      <c r="C57" s="34"/>
      <c r="D57" s="34"/>
      <c r="E57" s="34"/>
      <c r="F57" s="35"/>
      <c r="G57" s="34"/>
      <c r="H57" s="34"/>
      <c r="I57" s="36">
        <v>1</v>
      </c>
      <c r="J57" s="34"/>
      <c r="K57" s="34"/>
      <c r="L57" s="35"/>
      <c r="M57" s="36">
        <v>1</v>
      </c>
      <c r="N57" s="34"/>
      <c r="O57" s="156">
        <v>30</v>
      </c>
      <c r="P57" s="154"/>
      <c r="Q57" s="126"/>
      <c r="R57" s="124"/>
      <c r="S57" s="121"/>
      <c r="T57" s="118"/>
      <c r="U57" s="117"/>
      <c r="V57" s="146"/>
      <c r="W57" s="117"/>
      <c r="X57" s="152"/>
      <c r="Y57" s="75"/>
    </row>
    <row r="58" spans="1:39" x14ac:dyDescent="0.3">
      <c r="B58" s="138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156"/>
      <c r="P58" s="154"/>
      <c r="Q58" s="126"/>
      <c r="R58" s="124"/>
      <c r="S58" s="121"/>
      <c r="T58" s="118"/>
      <c r="U58" s="119"/>
      <c r="V58" s="147"/>
      <c r="W58" s="119"/>
      <c r="X58" s="153"/>
      <c r="Y58" s="75"/>
    </row>
    <row r="59" spans="1:39" x14ac:dyDescent="0.3">
      <c r="B59" s="137" t="s">
        <v>59</v>
      </c>
      <c r="C59" s="70">
        <v>1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6">
        <v>1</v>
      </c>
      <c r="O59" s="155">
        <v>60</v>
      </c>
      <c r="P59" s="154"/>
      <c r="Q59" s="126"/>
      <c r="R59" s="124"/>
      <c r="S59" s="121"/>
      <c r="T59" s="118"/>
      <c r="U59" s="117"/>
      <c r="V59" s="146"/>
      <c r="W59" s="117"/>
      <c r="X59" s="152"/>
      <c r="Y59" s="75"/>
    </row>
    <row r="60" spans="1:39" x14ac:dyDescent="0.3">
      <c r="B60" s="138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130"/>
      <c r="P60" s="154"/>
      <c r="Q60" s="126"/>
      <c r="R60" s="124"/>
      <c r="S60" s="121"/>
      <c r="T60" s="118"/>
      <c r="U60" s="119"/>
      <c r="V60" s="147"/>
      <c r="W60" s="119"/>
      <c r="X60" s="153"/>
      <c r="Y60" s="75"/>
    </row>
    <row r="61" spans="1:39" ht="24.75" customHeight="1" x14ac:dyDescent="0.3">
      <c r="B61" s="137" t="s">
        <v>60</v>
      </c>
      <c r="C61" s="34"/>
      <c r="D61" s="34"/>
      <c r="E61" s="34"/>
      <c r="F61" s="34"/>
      <c r="G61" s="36">
        <v>1</v>
      </c>
      <c r="H61" s="34"/>
      <c r="I61" s="34"/>
      <c r="J61" s="36">
        <v>1</v>
      </c>
      <c r="K61" s="34"/>
      <c r="L61" s="34"/>
      <c r="M61" s="34"/>
      <c r="N61" s="34"/>
      <c r="O61" s="157" t="s">
        <v>33</v>
      </c>
      <c r="P61" s="154"/>
      <c r="Q61" s="126"/>
      <c r="R61" s="124"/>
      <c r="S61" s="121"/>
      <c r="T61" s="118"/>
      <c r="U61" s="117"/>
      <c r="V61" s="146"/>
      <c r="W61" s="150"/>
      <c r="X61" s="152"/>
      <c r="Y61" s="75"/>
    </row>
    <row r="62" spans="1:39" ht="55.5" customHeight="1" x14ac:dyDescent="0.3">
      <c r="B62" s="138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57"/>
      <c r="P62" s="154"/>
      <c r="Q62" s="126"/>
      <c r="R62" s="124"/>
      <c r="S62" s="121"/>
      <c r="T62" s="118"/>
      <c r="U62" s="119"/>
      <c r="V62" s="147"/>
      <c r="W62" s="151"/>
      <c r="X62" s="153"/>
      <c r="Y62" s="75"/>
    </row>
    <row r="63" spans="1:39" ht="12.75" customHeight="1" x14ac:dyDescent="0.3">
      <c r="B63" s="137" t="s">
        <v>61</v>
      </c>
      <c r="C63" s="34"/>
      <c r="D63" s="34"/>
      <c r="E63" s="34"/>
      <c r="F63" s="34"/>
      <c r="G63" s="34"/>
      <c r="H63" s="34"/>
      <c r="I63" s="36">
        <v>1</v>
      </c>
      <c r="J63" s="34"/>
      <c r="K63" s="34"/>
      <c r="L63" s="34"/>
      <c r="M63" s="34"/>
      <c r="N63" s="34"/>
      <c r="O63" s="129">
        <v>60</v>
      </c>
      <c r="P63" s="154"/>
      <c r="Q63" s="126"/>
      <c r="R63" s="124"/>
      <c r="S63" s="121"/>
      <c r="T63" s="118"/>
      <c r="U63" s="117"/>
      <c r="V63" s="146"/>
      <c r="W63" s="117"/>
      <c r="X63" s="152"/>
      <c r="Y63" s="75"/>
    </row>
    <row r="64" spans="1:39" ht="28" customHeight="1" x14ac:dyDescent="0.3">
      <c r="B64" s="138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130"/>
      <c r="P64" s="154"/>
      <c r="Q64" s="126"/>
      <c r="R64" s="124"/>
      <c r="S64" s="121"/>
      <c r="T64" s="118"/>
      <c r="U64" s="119"/>
      <c r="V64" s="147"/>
      <c r="W64" s="119"/>
      <c r="X64" s="153"/>
      <c r="Y64" s="75"/>
    </row>
    <row r="65" spans="1:39" ht="13" customHeight="1" x14ac:dyDescent="0.3">
      <c r="B65" s="137" t="s">
        <v>62</v>
      </c>
      <c r="C65" s="34"/>
      <c r="D65" s="34"/>
      <c r="E65" s="70">
        <v>1</v>
      </c>
      <c r="F65" s="34"/>
      <c r="G65" s="70">
        <v>1</v>
      </c>
      <c r="H65" s="34"/>
      <c r="I65" s="34"/>
      <c r="J65" s="36">
        <v>1</v>
      </c>
      <c r="K65" s="34"/>
      <c r="L65" s="36">
        <v>1</v>
      </c>
      <c r="M65" s="34"/>
      <c r="N65" s="34"/>
      <c r="O65" s="157">
        <v>50</v>
      </c>
      <c r="P65" s="154"/>
      <c r="Q65" s="126"/>
      <c r="R65" s="124"/>
      <c r="S65" s="121"/>
      <c r="T65" s="118"/>
      <c r="U65" s="117"/>
      <c r="V65" s="146"/>
      <c r="W65" s="117"/>
      <c r="X65" s="152"/>
      <c r="Y65" s="75"/>
    </row>
    <row r="66" spans="1:39" x14ac:dyDescent="0.3">
      <c r="B66" s="138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157"/>
      <c r="P66" s="154"/>
      <c r="Q66" s="126"/>
      <c r="R66" s="124"/>
      <c r="S66" s="121"/>
      <c r="T66" s="118"/>
      <c r="U66" s="119"/>
      <c r="V66" s="147"/>
      <c r="W66" s="119"/>
      <c r="X66" s="153"/>
      <c r="Y66" s="75"/>
    </row>
    <row r="67" spans="1:39" ht="12.75" customHeight="1" x14ac:dyDescent="0.3">
      <c r="B67" s="175" t="s">
        <v>63</v>
      </c>
      <c r="C67" s="34"/>
      <c r="D67" s="34"/>
      <c r="E67" s="34"/>
      <c r="F67" s="34"/>
      <c r="G67" s="36">
        <v>1</v>
      </c>
      <c r="H67" s="34"/>
      <c r="I67" s="34"/>
      <c r="J67" s="34"/>
      <c r="K67" s="34"/>
      <c r="L67" s="34"/>
      <c r="M67" s="34"/>
      <c r="N67" s="34"/>
      <c r="O67" s="130" t="s">
        <v>33</v>
      </c>
      <c r="P67" s="154"/>
      <c r="Q67" s="126"/>
      <c r="R67" s="124"/>
      <c r="S67" s="121"/>
      <c r="T67" s="118"/>
      <c r="U67" s="64"/>
      <c r="V67" s="66"/>
      <c r="W67" s="64"/>
      <c r="X67" s="79"/>
      <c r="Y67" s="75"/>
    </row>
    <row r="68" spans="1:39" ht="72.650000000000006" customHeight="1" x14ac:dyDescent="0.3">
      <c r="B68" s="176"/>
      <c r="C68" s="34"/>
      <c r="D68" s="34"/>
      <c r="E68" s="34"/>
      <c r="F68" s="34"/>
      <c r="G68" s="34"/>
      <c r="H68" s="34"/>
      <c r="I68" s="34"/>
      <c r="J68" s="34"/>
      <c r="K68" s="34"/>
      <c r="L68" s="36">
        <v>1</v>
      </c>
      <c r="M68" s="34"/>
      <c r="N68" s="34"/>
      <c r="O68" s="157"/>
      <c r="P68" s="154"/>
      <c r="Q68" s="126"/>
      <c r="R68" s="124"/>
      <c r="S68" s="121"/>
      <c r="T68" s="118"/>
      <c r="U68" s="64"/>
      <c r="V68" s="66"/>
      <c r="W68" s="64"/>
      <c r="X68" s="79"/>
      <c r="Y68" s="75"/>
    </row>
    <row r="69" spans="1:39" ht="12.75" customHeight="1" x14ac:dyDescent="0.3">
      <c r="B69" s="137" t="s">
        <v>64</v>
      </c>
      <c r="C69" s="34"/>
      <c r="D69" s="34"/>
      <c r="E69" s="34"/>
      <c r="F69" s="34"/>
      <c r="G69" s="34"/>
      <c r="H69" s="34"/>
      <c r="I69" s="34"/>
      <c r="J69" s="34"/>
      <c r="K69" s="36">
        <v>1</v>
      </c>
      <c r="L69" s="34"/>
      <c r="M69" s="34"/>
      <c r="N69" s="34"/>
      <c r="O69" s="129">
        <v>20</v>
      </c>
      <c r="P69" s="154"/>
      <c r="Q69" s="126"/>
      <c r="R69" s="124"/>
      <c r="S69" s="121"/>
      <c r="T69" s="118"/>
      <c r="U69" s="117"/>
      <c r="V69" s="146"/>
      <c r="W69" s="117"/>
      <c r="X69" s="167"/>
      <c r="Y69" s="75"/>
    </row>
    <row r="70" spans="1:39" x14ac:dyDescent="0.3">
      <c r="B70" s="138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130"/>
      <c r="P70" s="154"/>
      <c r="Q70" s="126"/>
      <c r="R70" s="124"/>
      <c r="S70" s="121"/>
      <c r="T70" s="118"/>
      <c r="U70" s="119"/>
      <c r="V70" s="147"/>
      <c r="W70" s="119"/>
      <c r="X70" s="168"/>
      <c r="Y70" s="75"/>
    </row>
    <row r="71" spans="1:39" ht="23.5" customHeight="1" x14ac:dyDescent="0.3">
      <c r="B71" s="137" t="s">
        <v>65</v>
      </c>
      <c r="C71" s="34"/>
      <c r="D71" s="36">
        <v>1</v>
      </c>
      <c r="E71" s="35"/>
      <c r="F71" s="35"/>
      <c r="G71" s="34"/>
      <c r="H71" s="34"/>
      <c r="I71" s="34"/>
      <c r="J71" s="36">
        <v>1</v>
      </c>
      <c r="K71" s="34"/>
      <c r="L71" s="34"/>
      <c r="M71" s="34"/>
      <c r="N71" s="34"/>
      <c r="O71" s="157" t="s">
        <v>33</v>
      </c>
      <c r="P71" s="154"/>
      <c r="Q71" s="126"/>
      <c r="R71" s="124"/>
      <c r="S71" s="121"/>
      <c r="T71" s="118"/>
      <c r="U71" s="117"/>
      <c r="V71" s="146"/>
      <c r="W71" s="146"/>
      <c r="X71" s="152"/>
      <c r="Y71" s="75"/>
    </row>
    <row r="72" spans="1:39" ht="23.5" customHeight="1" x14ac:dyDescent="0.3">
      <c r="B72" s="138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157"/>
      <c r="P72" s="154"/>
      <c r="Q72" s="126"/>
      <c r="R72" s="125"/>
      <c r="S72" s="122"/>
      <c r="T72" s="119"/>
      <c r="U72" s="119"/>
      <c r="V72" s="147"/>
      <c r="W72" s="147"/>
      <c r="X72" s="153"/>
      <c r="Y72" s="75"/>
    </row>
    <row r="73" spans="1:39" s="44" customFormat="1" x14ac:dyDescent="0.3">
      <c r="A73" s="15"/>
      <c r="B73" s="38" t="s">
        <v>36</v>
      </c>
      <c r="C73" s="39">
        <f t="shared" ref="C73:N73" si="6">+C51+C53+C55+C57+C59+C61+C63+C65+C69+C71</f>
        <v>1</v>
      </c>
      <c r="D73" s="39">
        <f t="shared" si="6"/>
        <v>2</v>
      </c>
      <c r="E73" s="39">
        <f t="shared" si="6"/>
        <v>1</v>
      </c>
      <c r="F73" s="39">
        <f t="shared" si="6"/>
        <v>1</v>
      </c>
      <c r="G73" s="39">
        <f t="shared" si="6"/>
        <v>3</v>
      </c>
      <c r="H73" s="39">
        <f t="shared" si="6"/>
        <v>0</v>
      </c>
      <c r="I73" s="39">
        <f t="shared" si="6"/>
        <v>2</v>
      </c>
      <c r="J73" s="39">
        <f t="shared" si="6"/>
        <v>3</v>
      </c>
      <c r="K73" s="39">
        <f t="shared" si="6"/>
        <v>1</v>
      </c>
      <c r="L73" s="39">
        <f t="shared" si="6"/>
        <v>3</v>
      </c>
      <c r="M73" s="39">
        <f t="shared" si="6"/>
        <v>2</v>
      </c>
      <c r="N73" s="39">
        <f t="shared" si="6"/>
        <v>1</v>
      </c>
      <c r="O73" s="39"/>
      <c r="P73" s="104">
        <f>SUM(P51:P72)</f>
        <v>47760000</v>
      </c>
      <c r="Q73" s="104">
        <f>SUM(Q51:Q72)</f>
        <v>107000000</v>
      </c>
      <c r="R73" s="104"/>
      <c r="S73" s="42"/>
      <c r="T73" s="41"/>
      <c r="U73" s="41"/>
      <c r="V73" s="46"/>
      <c r="W73" s="41"/>
      <c r="X73" s="80"/>
      <c r="Y73" s="76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</row>
    <row r="74" spans="1:39" s="44" customFormat="1" x14ac:dyDescent="0.3">
      <c r="A74" s="15"/>
      <c r="B74" s="38" t="s">
        <v>37</v>
      </c>
      <c r="C74" s="39">
        <f t="shared" ref="C74:N74" si="7">+C52+C54+C56+C58+C60+C62+C64+C66+C70+C72</f>
        <v>0</v>
      </c>
      <c r="D74" s="39">
        <f t="shared" si="7"/>
        <v>0</v>
      </c>
      <c r="E74" s="39">
        <f t="shared" si="7"/>
        <v>0</v>
      </c>
      <c r="F74" s="39">
        <f t="shared" si="7"/>
        <v>0</v>
      </c>
      <c r="G74" s="39">
        <f t="shared" si="7"/>
        <v>0</v>
      </c>
      <c r="H74" s="39">
        <f t="shared" si="7"/>
        <v>0</v>
      </c>
      <c r="I74" s="39">
        <f t="shared" si="7"/>
        <v>0</v>
      </c>
      <c r="J74" s="39">
        <f t="shared" si="7"/>
        <v>0</v>
      </c>
      <c r="K74" s="39">
        <f t="shared" si="7"/>
        <v>0</v>
      </c>
      <c r="L74" s="39">
        <f t="shared" si="7"/>
        <v>0</v>
      </c>
      <c r="M74" s="39">
        <f t="shared" si="7"/>
        <v>0</v>
      </c>
      <c r="N74" s="39">
        <f t="shared" si="7"/>
        <v>0</v>
      </c>
      <c r="O74" s="39">
        <f>+O52+O54+O56+O58+O60+O62+O64+O66+O70+O72</f>
        <v>0</v>
      </c>
      <c r="P74" s="41"/>
      <c r="Q74" s="39"/>
      <c r="R74" s="39"/>
      <c r="S74" s="42"/>
      <c r="T74" s="39"/>
      <c r="U74" s="39"/>
      <c r="V74" s="39"/>
      <c r="W74" s="39"/>
      <c r="X74" s="81"/>
      <c r="Y74" s="76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</row>
    <row r="75" spans="1:39" x14ac:dyDescent="0.3">
      <c r="B75" s="30" t="s">
        <v>66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47"/>
      <c r="O75" s="47"/>
      <c r="P75" s="8"/>
      <c r="Q75" s="9"/>
      <c r="R75" s="9"/>
      <c r="S75" s="9"/>
      <c r="T75" s="9"/>
      <c r="U75" s="9"/>
      <c r="V75" s="11"/>
      <c r="W75" s="9"/>
      <c r="X75" s="9"/>
      <c r="Y75" s="7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.75" customHeight="1" x14ac:dyDescent="0.3">
      <c r="B76" s="137" t="s">
        <v>67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6">
        <v>1</v>
      </c>
      <c r="N76" s="35"/>
      <c r="O76" s="142" t="s">
        <v>33</v>
      </c>
      <c r="P76" s="117">
        <v>42000000</v>
      </c>
      <c r="Q76" s="117">
        <v>42000000</v>
      </c>
      <c r="R76" s="117"/>
      <c r="S76" s="13"/>
      <c r="T76" s="13"/>
      <c r="U76" s="117"/>
      <c r="V76" s="146"/>
      <c r="W76" s="146"/>
      <c r="X76" s="148"/>
      <c r="Y76" s="75"/>
    </row>
    <row r="77" spans="1:39" ht="40.5" customHeight="1" x14ac:dyDescent="0.3">
      <c r="B77" s="138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142"/>
      <c r="P77" s="118"/>
      <c r="Q77" s="118"/>
      <c r="R77" s="118"/>
      <c r="S77" s="106"/>
      <c r="T77" s="118"/>
      <c r="U77" s="119"/>
      <c r="V77" s="147"/>
      <c r="W77" s="147"/>
      <c r="X77" s="149"/>
      <c r="Y77" s="75"/>
    </row>
    <row r="78" spans="1:39" ht="15" customHeight="1" x14ac:dyDescent="0.3">
      <c r="B78" s="150" t="s">
        <v>68</v>
      </c>
      <c r="C78" s="34"/>
      <c r="D78" s="34"/>
      <c r="E78" s="34"/>
      <c r="F78" s="34"/>
      <c r="G78" s="34"/>
      <c r="H78" s="34"/>
      <c r="I78" s="34"/>
      <c r="J78" s="34"/>
      <c r="K78" s="36">
        <v>1</v>
      </c>
      <c r="L78" s="34"/>
      <c r="M78" s="35"/>
      <c r="N78" s="34"/>
      <c r="O78" s="131">
        <v>160</v>
      </c>
      <c r="P78" s="118"/>
      <c r="Q78" s="118"/>
      <c r="R78" s="118"/>
      <c r="S78" s="106"/>
      <c r="T78" s="118"/>
      <c r="U78" s="117"/>
      <c r="V78" s="117"/>
      <c r="W78" s="146"/>
      <c r="X78" s="152"/>
      <c r="Y78" s="73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5" customHeight="1" x14ac:dyDescent="0.3">
      <c r="B79" s="151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145"/>
      <c r="P79" s="118"/>
      <c r="Q79" s="118"/>
      <c r="R79" s="118"/>
      <c r="S79" s="106"/>
      <c r="T79" s="118"/>
      <c r="U79" s="119"/>
      <c r="V79" s="119"/>
      <c r="W79" s="147"/>
      <c r="X79" s="153"/>
      <c r="Y79" s="73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25.5" customHeight="1" x14ac:dyDescent="0.3">
      <c r="B80" s="150" t="s">
        <v>69</v>
      </c>
      <c r="C80" s="34"/>
      <c r="D80" s="34"/>
      <c r="E80" s="34"/>
      <c r="F80" s="34"/>
      <c r="G80" s="36">
        <v>1</v>
      </c>
      <c r="H80" s="36">
        <v>1</v>
      </c>
      <c r="I80" s="34"/>
      <c r="J80" s="34"/>
      <c r="K80" s="34"/>
      <c r="L80" s="34"/>
      <c r="M80" s="34"/>
      <c r="N80" s="34"/>
      <c r="O80" s="145"/>
      <c r="P80" s="118"/>
      <c r="Q80" s="118"/>
      <c r="R80" s="118"/>
      <c r="S80" s="106"/>
      <c r="T80" s="118"/>
      <c r="U80" s="117"/>
      <c r="V80" s="117"/>
      <c r="W80" s="146"/>
      <c r="X80" s="152"/>
      <c r="Y80" s="73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25.5" customHeight="1" x14ac:dyDescent="0.3">
      <c r="B81" s="151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132"/>
      <c r="P81" s="118"/>
      <c r="Q81" s="118"/>
      <c r="R81" s="118"/>
      <c r="S81" s="106"/>
      <c r="T81" s="118"/>
      <c r="U81" s="119"/>
      <c r="V81" s="119"/>
      <c r="W81" s="147"/>
      <c r="X81" s="153"/>
      <c r="Y81" s="73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30.65" customHeight="1" x14ac:dyDescent="0.3">
      <c r="B82" s="139" t="s">
        <v>70</v>
      </c>
      <c r="C82" s="34"/>
      <c r="D82" s="34"/>
      <c r="E82" s="34"/>
      <c r="F82" s="36">
        <v>1</v>
      </c>
      <c r="G82" s="34"/>
      <c r="H82" s="34"/>
      <c r="I82" s="36">
        <v>1</v>
      </c>
      <c r="J82" s="34"/>
      <c r="K82" s="36">
        <v>1</v>
      </c>
      <c r="L82" s="34"/>
      <c r="M82" s="34"/>
      <c r="N82" s="34"/>
      <c r="O82" s="142">
        <v>160</v>
      </c>
      <c r="P82" s="118"/>
      <c r="Q82" s="118"/>
      <c r="R82" s="118"/>
      <c r="S82" s="106"/>
      <c r="T82" s="118"/>
      <c r="U82" s="146"/>
      <c r="V82" s="117"/>
      <c r="W82" s="146"/>
      <c r="X82" s="148"/>
      <c r="Y82" s="75"/>
    </row>
    <row r="83" spans="1:39" ht="30.65" customHeight="1" x14ac:dyDescent="0.3">
      <c r="B83" s="139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142"/>
      <c r="P83" s="118"/>
      <c r="Q83" s="118"/>
      <c r="R83" s="118"/>
      <c r="S83" s="106"/>
      <c r="T83" s="118"/>
      <c r="U83" s="147"/>
      <c r="V83" s="119"/>
      <c r="W83" s="147"/>
      <c r="X83" s="149"/>
      <c r="Y83" s="75"/>
    </row>
    <row r="84" spans="1:39" ht="19.5" customHeight="1" x14ac:dyDescent="0.3">
      <c r="B84" s="181" t="s">
        <v>71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2">
        <v>1</v>
      </c>
      <c r="O84" s="142" t="s">
        <v>33</v>
      </c>
      <c r="P84" s="118"/>
      <c r="Q84" s="118"/>
      <c r="R84" s="118"/>
      <c r="S84" s="106"/>
      <c r="T84" s="118"/>
      <c r="U84" s="66"/>
      <c r="V84" s="64"/>
      <c r="W84" s="66"/>
      <c r="X84" s="82"/>
      <c r="Y84" s="75"/>
    </row>
    <row r="85" spans="1:39" ht="19.5" customHeight="1" x14ac:dyDescent="0.3">
      <c r="B85" s="176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142"/>
      <c r="P85" s="118"/>
      <c r="Q85" s="118"/>
      <c r="R85" s="118"/>
      <c r="S85" s="106"/>
      <c r="T85" s="118"/>
      <c r="U85" s="66"/>
      <c r="V85" s="64"/>
      <c r="W85" s="66"/>
      <c r="X85" s="82"/>
      <c r="Y85" s="75"/>
    </row>
    <row r="86" spans="1:39" ht="12.75" customHeight="1" x14ac:dyDescent="0.3">
      <c r="A86" s="180"/>
      <c r="B86" s="140" t="s">
        <v>72</v>
      </c>
      <c r="C86" s="34"/>
      <c r="D86" s="34"/>
      <c r="E86" s="34"/>
      <c r="F86" s="34"/>
      <c r="G86" s="34"/>
      <c r="H86" s="34"/>
      <c r="I86" s="34"/>
      <c r="J86" s="34"/>
      <c r="K86" s="34"/>
      <c r="L86" s="36">
        <v>1</v>
      </c>
      <c r="M86" s="34"/>
      <c r="N86" s="34"/>
      <c r="O86" s="142" t="s">
        <v>33</v>
      </c>
      <c r="P86" s="118"/>
      <c r="Q86" s="118"/>
      <c r="R86" s="118"/>
      <c r="S86" s="106"/>
      <c r="T86" s="118"/>
      <c r="U86" s="117"/>
      <c r="V86" s="146"/>
      <c r="W86" s="146"/>
      <c r="X86" s="152"/>
      <c r="Y86" s="75"/>
    </row>
    <row r="87" spans="1:39" x14ac:dyDescent="0.3">
      <c r="A87" s="180"/>
      <c r="B87" s="141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142"/>
      <c r="P87" s="119"/>
      <c r="Q87" s="119"/>
      <c r="R87" s="119"/>
      <c r="S87" s="14"/>
      <c r="T87" s="119"/>
      <c r="U87" s="119"/>
      <c r="V87" s="147"/>
      <c r="W87" s="147"/>
      <c r="X87" s="153"/>
      <c r="Y87" s="75"/>
    </row>
    <row r="88" spans="1:39" s="44" customFormat="1" x14ac:dyDescent="0.3">
      <c r="A88" s="15"/>
      <c r="B88" s="38" t="s">
        <v>36</v>
      </c>
      <c r="C88" s="39">
        <f>+C76+C78+C80+C82+C86</f>
        <v>0</v>
      </c>
      <c r="D88" s="39">
        <f t="shared" ref="D88:N88" si="8">+D76+D78+D80+D82+D86</f>
        <v>0</v>
      </c>
      <c r="E88" s="39">
        <f t="shared" si="8"/>
        <v>0</v>
      </c>
      <c r="F88" s="39">
        <f t="shared" si="8"/>
        <v>1</v>
      </c>
      <c r="G88" s="39">
        <f t="shared" si="8"/>
        <v>1</v>
      </c>
      <c r="H88" s="39">
        <f t="shared" si="8"/>
        <v>1</v>
      </c>
      <c r="I88" s="39">
        <f t="shared" si="8"/>
        <v>1</v>
      </c>
      <c r="J88" s="39">
        <f t="shared" si="8"/>
        <v>0</v>
      </c>
      <c r="K88" s="39">
        <f t="shared" si="8"/>
        <v>2</v>
      </c>
      <c r="L88" s="39">
        <f t="shared" si="8"/>
        <v>1</v>
      </c>
      <c r="M88" s="39">
        <f t="shared" si="8"/>
        <v>1</v>
      </c>
      <c r="N88" s="39">
        <f t="shared" si="8"/>
        <v>0</v>
      </c>
      <c r="O88" s="39"/>
      <c r="P88" s="41">
        <f>SUM(P76:P87)</f>
        <v>42000000</v>
      </c>
      <c r="Q88" s="41">
        <f>SUM(Q76:Q87)</f>
        <v>42000000</v>
      </c>
      <c r="R88" s="41"/>
      <c r="S88" s="42"/>
      <c r="T88" s="41"/>
      <c r="U88" s="41"/>
      <c r="V88" s="46"/>
      <c r="W88" s="41"/>
      <c r="X88" s="80"/>
      <c r="Y88" s="76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</row>
    <row r="89" spans="1:39" s="44" customFormat="1" x14ac:dyDescent="0.3">
      <c r="A89" s="15"/>
      <c r="B89" s="38" t="s">
        <v>37</v>
      </c>
      <c r="C89" s="39">
        <f>+C77+C79+C81+C83+C87</f>
        <v>0</v>
      </c>
      <c r="D89" s="39">
        <f t="shared" ref="D89:N89" si="9">+D77+D79+D81+D83+D87</f>
        <v>0</v>
      </c>
      <c r="E89" s="39">
        <f t="shared" si="9"/>
        <v>0</v>
      </c>
      <c r="F89" s="39">
        <f t="shared" si="9"/>
        <v>0</v>
      </c>
      <c r="G89" s="39">
        <f t="shared" si="9"/>
        <v>0</v>
      </c>
      <c r="H89" s="39">
        <f t="shared" si="9"/>
        <v>0</v>
      </c>
      <c r="I89" s="39">
        <f t="shared" si="9"/>
        <v>0</v>
      </c>
      <c r="J89" s="39">
        <f t="shared" si="9"/>
        <v>0</v>
      </c>
      <c r="K89" s="39">
        <f t="shared" si="9"/>
        <v>0</v>
      </c>
      <c r="L89" s="39">
        <f t="shared" si="9"/>
        <v>0</v>
      </c>
      <c r="M89" s="39">
        <f t="shared" si="9"/>
        <v>0</v>
      </c>
      <c r="N89" s="39">
        <f t="shared" si="9"/>
        <v>0</v>
      </c>
      <c r="O89" s="39"/>
      <c r="P89" s="41"/>
      <c r="Q89" s="39"/>
      <c r="R89" s="39"/>
      <c r="S89" s="42"/>
      <c r="T89" s="39"/>
      <c r="U89" s="39"/>
      <c r="V89" s="39"/>
      <c r="W89" s="39"/>
      <c r="X89" s="81"/>
      <c r="Y89" s="76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</row>
    <row r="90" spans="1:39" x14ac:dyDescent="0.3">
      <c r="B90" s="30" t="s">
        <v>73</v>
      </c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108"/>
      <c r="Q90" s="108"/>
      <c r="R90" s="115"/>
      <c r="S90" s="115"/>
      <c r="T90" s="10"/>
      <c r="U90" s="10"/>
      <c r="V90" s="12"/>
      <c r="W90" s="10"/>
      <c r="X90" s="10"/>
      <c r="Y90" s="73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.75" customHeight="1" x14ac:dyDescent="0.3">
      <c r="B91" s="137" t="s">
        <v>74</v>
      </c>
      <c r="C91" s="34"/>
      <c r="D91" s="34"/>
      <c r="E91" s="35"/>
      <c r="F91" s="34"/>
      <c r="G91" s="34"/>
      <c r="H91" s="70">
        <v>1</v>
      </c>
      <c r="I91" s="34"/>
      <c r="J91" s="35"/>
      <c r="K91" s="34"/>
      <c r="L91" s="34"/>
      <c r="M91" s="34"/>
      <c r="N91" s="36">
        <v>1</v>
      </c>
      <c r="O91" s="157" t="s">
        <v>33</v>
      </c>
      <c r="P91" s="154">
        <v>30500000</v>
      </c>
      <c r="Q91" s="126">
        <v>51000000</v>
      </c>
      <c r="R91" s="126"/>
      <c r="S91" s="102"/>
      <c r="T91" s="103"/>
      <c r="U91" s="150"/>
      <c r="V91" s="150"/>
      <c r="W91" s="150"/>
      <c r="X91" s="152"/>
      <c r="Y91" s="75"/>
    </row>
    <row r="92" spans="1:39" x14ac:dyDescent="0.3">
      <c r="B92" s="138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157"/>
      <c r="P92" s="154"/>
      <c r="Q92" s="126"/>
      <c r="R92" s="126"/>
      <c r="S92" s="126"/>
      <c r="T92" s="127"/>
      <c r="U92" s="151"/>
      <c r="V92" s="151"/>
      <c r="W92" s="151"/>
      <c r="X92" s="153"/>
      <c r="Y92" s="75"/>
    </row>
    <row r="93" spans="1:39" ht="32.5" customHeight="1" x14ac:dyDescent="0.3">
      <c r="B93" s="137" t="s">
        <v>75</v>
      </c>
      <c r="C93" s="34"/>
      <c r="D93" s="34"/>
      <c r="E93" s="36">
        <v>1</v>
      </c>
      <c r="F93" s="34"/>
      <c r="G93" s="34"/>
      <c r="H93" s="34"/>
      <c r="I93" s="34"/>
      <c r="J93" s="34"/>
      <c r="K93" s="34"/>
      <c r="L93" s="34"/>
      <c r="M93" s="34"/>
      <c r="N93" s="34"/>
      <c r="O93" s="157" t="s">
        <v>33</v>
      </c>
      <c r="P93" s="154"/>
      <c r="Q93" s="126"/>
      <c r="R93" s="126"/>
      <c r="S93" s="126"/>
      <c r="T93" s="127"/>
      <c r="U93" s="150"/>
      <c r="V93" s="150"/>
      <c r="W93" s="150"/>
      <c r="X93" s="152"/>
      <c r="Y93" s="75"/>
    </row>
    <row r="94" spans="1:39" ht="32.5" customHeight="1" x14ac:dyDescent="0.3">
      <c r="B94" s="138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157"/>
      <c r="P94" s="154"/>
      <c r="Q94" s="126"/>
      <c r="R94" s="126"/>
      <c r="S94" s="126"/>
      <c r="T94" s="127"/>
      <c r="U94" s="151"/>
      <c r="V94" s="151"/>
      <c r="W94" s="151"/>
      <c r="X94" s="153"/>
      <c r="Y94" s="75"/>
    </row>
    <row r="95" spans="1:39" ht="21.75" customHeight="1" x14ac:dyDescent="0.3">
      <c r="B95" s="137" t="s">
        <v>76</v>
      </c>
      <c r="C95" s="34"/>
      <c r="D95" s="34"/>
      <c r="E95" s="67">
        <v>1</v>
      </c>
      <c r="F95" s="34"/>
      <c r="G95" s="34"/>
      <c r="H95" s="34"/>
      <c r="I95" s="34"/>
      <c r="J95" s="34"/>
      <c r="K95" s="34"/>
      <c r="L95" s="34"/>
      <c r="M95" s="34"/>
      <c r="N95" s="34"/>
      <c r="O95" s="129">
        <v>100</v>
      </c>
      <c r="P95" s="154"/>
      <c r="Q95" s="126"/>
      <c r="R95" s="126"/>
      <c r="S95" s="126"/>
      <c r="T95" s="127"/>
      <c r="U95" s="150"/>
      <c r="V95" s="150"/>
      <c r="W95" s="150"/>
      <c r="X95" s="152"/>
      <c r="Y95" s="75"/>
    </row>
    <row r="96" spans="1:39" ht="42" customHeight="1" x14ac:dyDescent="0.3">
      <c r="B96" s="138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130"/>
      <c r="P96" s="154"/>
      <c r="Q96" s="126"/>
      <c r="R96" s="126"/>
      <c r="S96" s="126"/>
      <c r="T96" s="127"/>
      <c r="U96" s="151"/>
      <c r="V96" s="151"/>
      <c r="W96" s="151"/>
      <c r="X96" s="153"/>
      <c r="Y96" s="75"/>
    </row>
    <row r="97" spans="2:24" ht="43" customHeight="1" x14ac:dyDescent="0.3">
      <c r="B97" s="137" t="s">
        <v>77</v>
      </c>
      <c r="C97" s="34"/>
      <c r="D97" s="34"/>
      <c r="E97" s="67">
        <v>1</v>
      </c>
      <c r="F97" s="34"/>
      <c r="G97" s="34"/>
      <c r="H97" s="34"/>
      <c r="I97" s="34"/>
      <c r="J97" s="34"/>
      <c r="K97" s="34"/>
      <c r="L97" s="34"/>
      <c r="M97" s="34"/>
      <c r="N97" s="34"/>
      <c r="O97" s="129">
        <v>100</v>
      </c>
      <c r="P97" s="154"/>
      <c r="Q97" s="126"/>
      <c r="R97" s="126"/>
      <c r="S97" s="126"/>
      <c r="T97" s="127"/>
      <c r="U97" s="150"/>
      <c r="V97" s="150"/>
      <c r="W97" s="150"/>
      <c r="X97" s="117"/>
    </row>
    <row r="98" spans="2:24" ht="20.25" customHeight="1" x14ac:dyDescent="0.3">
      <c r="B98" s="138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130"/>
      <c r="P98" s="154"/>
      <c r="Q98" s="126"/>
      <c r="R98" s="126"/>
      <c r="S98" s="126"/>
      <c r="T98" s="127"/>
      <c r="U98" s="151"/>
      <c r="V98" s="151"/>
      <c r="W98" s="151"/>
      <c r="X98" s="119"/>
    </row>
    <row r="99" spans="2:24" ht="32.25" customHeight="1" x14ac:dyDescent="0.3">
      <c r="B99" s="137" t="s">
        <v>78</v>
      </c>
      <c r="C99" s="34"/>
      <c r="D99" s="34"/>
      <c r="E99" s="34"/>
      <c r="F99" s="36">
        <v>1</v>
      </c>
      <c r="G99" s="34"/>
      <c r="H99" s="34"/>
      <c r="I99" s="34"/>
      <c r="J99" s="34"/>
      <c r="K99" s="34"/>
      <c r="L99" s="34"/>
      <c r="M99" s="34"/>
      <c r="N99" s="34"/>
      <c r="O99" s="129">
        <v>20</v>
      </c>
      <c r="P99" s="154"/>
      <c r="Q99" s="126"/>
      <c r="R99" s="126"/>
      <c r="S99" s="126"/>
      <c r="T99" s="127"/>
      <c r="U99" s="150"/>
      <c r="V99" s="150"/>
      <c r="W99" s="150"/>
      <c r="X99" s="117"/>
    </row>
    <row r="100" spans="2:24" ht="32.25" customHeight="1" x14ac:dyDescent="0.3">
      <c r="B100" s="138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130"/>
      <c r="P100" s="154"/>
      <c r="Q100" s="126"/>
      <c r="R100" s="126"/>
      <c r="S100" s="126"/>
      <c r="T100" s="127"/>
      <c r="U100" s="151"/>
      <c r="V100" s="151"/>
      <c r="W100" s="151"/>
      <c r="X100" s="119"/>
    </row>
    <row r="101" spans="2:24" ht="21.75" customHeight="1" x14ac:dyDescent="0.3">
      <c r="B101" s="137" t="s">
        <v>79</v>
      </c>
      <c r="C101" s="34"/>
      <c r="D101" s="34"/>
      <c r="E101" s="34"/>
      <c r="F101" s="34"/>
      <c r="G101" s="36">
        <v>1</v>
      </c>
      <c r="H101" s="34"/>
      <c r="I101" s="34"/>
      <c r="J101" s="34"/>
      <c r="K101" s="34"/>
      <c r="L101" s="34"/>
      <c r="M101" s="34"/>
      <c r="N101" s="34"/>
      <c r="O101" s="129">
        <v>100</v>
      </c>
      <c r="P101" s="154"/>
      <c r="Q101" s="126"/>
      <c r="R101" s="126"/>
      <c r="S101" s="126"/>
      <c r="T101" s="127"/>
      <c r="U101" s="150"/>
      <c r="V101" s="150"/>
      <c r="W101" s="117"/>
      <c r="X101" s="117"/>
    </row>
    <row r="102" spans="2:24" ht="21.75" customHeight="1" x14ac:dyDescent="0.3">
      <c r="B102" s="138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130"/>
      <c r="P102" s="154"/>
      <c r="Q102" s="126"/>
      <c r="R102" s="126"/>
      <c r="S102" s="126"/>
      <c r="T102" s="127"/>
      <c r="U102" s="151"/>
      <c r="V102" s="151"/>
      <c r="W102" s="119"/>
      <c r="X102" s="119"/>
    </row>
    <row r="103" spans="2:24" ht="15" customHeight="1" x14ac:dyDescent="0.3">
      <c r="B103" s="137" t="s">
        <v>80</v>
      </c>
      <c r="C103" s="34"/>
      <c r="D103" s="34"/>
      <c r="E103" s="34"/>
      <c r="F103" s="34"/>
      <c r="G103" s="34"/>
      <c r="H103" s="36">
        <v>1</v>
      </c>
      <c r="I103" s="34"/>
      <c r="J103" s="34"/>
      <c r="K103" s="34"/>
      <c r="L103" s="34"/>
      <c r="M103" s="34"/>
      <c r="N103" s="34"/>
      <c r="O103" s="129">
        <v>100</v>
      </c>
      <c r="P103" s="154"/>
      <c r="Q103" s="126"/>
      <c r="R103" s="126"/>
      <c r="S103" s="126"/>
      <c r="T103" s="127"/>
      <c r="U103" s="150"/>
      <c r="V103" s="150"/>
      <c r="W103" s="117"/>
      <c r="X103" s="117"/>
    </row>
    <row r="104" spans="2:24" ht="15" customHeight="1" x14ac:dyDescent="0.3">
      <c r="B104" s="138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130"/>
      <c r="P104" s="154"/>
      <c r="Q104" s="126"/>
      <c r="R104" s="126"/>
      <c r="S104" s="126"/>
      <c r="T104" s="127"/>
      <c r="U104" s="151"/>
      <c r="V104" s="151"/>
      <c r="W104" s="119"/>
      <c r="X104" s="119"/>
    </row>
    <row r="105" spans="2:24" ht="12.75" customHeight="1" x14ac:dyDescent="0.3">
      <c r="B105" s="137" t="s">
        <v>81</v>
      </c>
      <c r="C105" s="34"/>
      <c r="D105" s="34"/>
      <c r="E105" s="34"/>
      <c r="F105" s="34"/>
      <c r="G105" s="34"/>
      <c r="H105" s="34"/>
      <c r="I105" s="36">
        <v>1</v>
      </c>
      <c r="J105" s="34"/>
      <c r="K105" s="34"/>
      <c r="L105" s="34"/>
      <c r="M105" s="34"/>
      <c r="N105" s="34"/>
      <c r="O105" s="129">
        <v>20</v>
      </c>
      <c r="P105" s="154"/>
      <c r="Q105" s="126"/>
      <c r="R105" s="126"/>
      <c r="S105" s="126"/>
      <c r="T105" s="127"/>
      <c r="U105" s="150"/>
      <c r="V105" s="150"/>
      <c r="W105" s="117"/>
      <c r="X105" s="117"/>
    </row>
    <row r="106" spans="2:24" x14ac:dyDescent="0.3">
      <c r="B106" s="138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130"/>
      <c r="P106" s="154"/>
      <c r="Q106" s="126"/>
      <c r="R106" s="126"/>
      <c r="S106" s="126"/>
      <c r="T106" s="127"/>
      <c r="U106" s="151"/>
      <c r="V106" s="151"/>
      <c r="W106" s="119"/>
      <c r="X106" s="119"/>
    </row>
    <row r="107" spans="2:24" ht="12.75" customHeight="1" x14ac:dyDescent="0.3">
      <c r="B107" s="137" t="s">
        <v>82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6">
        <v>1</v>
      </c>
      <c r="M107" s="34"/>
      <c r="N107" s="34"/>
      <c r="O107" s="129">
        <v>50</v>
      </c>
      <c r="P107" s="154"/>
      <c r="Q107" s="126"/>
      <c r="R107" s="126"/>
      <c r="S107" s="126"/>
      <c r="T107" s="127"/>
      <c r="U107" s="150"/>
      <c r="V107" s="150"/>
      <c r="W107" s="150"/>
      <c r="X107" s="117"/>
    </row>
    <row r="108" spans="2:24" x14ac:dyDescent="0.3">
      <c r="B108" s="138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130"/>
      <c r="P108" s="154"/>
      <c r="Q108" s="126"/>
      <c r="R108" s="126"/>
      <c r="S108" s="126"/>
      <c r="T108" s="127"/>
      <c r="U108" s="151"/>
      <c r="V108" s="151"/>
      <c r="W108" s="151"/>
      <c r="X108" s="119"/>
    </row>
    <row r="109" spans="2:24" ht="20.25" customHeight="1" x14ac:dyDescent="0.3">
      <c r="B109" s="137" t="s">
        <v>83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6">
        <v>1</v>
      </c>
      <c r="M109" s="34"/>
      <c r="N109" s="34"/>
      <c r="O109" s="129">
        <v>100</v>
      </c>
      <c r="P109" s="154"/>
      <c r="Q109" s="126"/>
      <c r="R109" s="126"/>
      <c r="S109" s="126"/>
      <c r="T109" s="127"/>
      <c r="U109" s="150"/>
      <c r="V109" s="150"/>
      <c r="W109" s="150"/>
      <c r="X109" s="117"/>
    </row>
    <row r="110" spans="2:24" ht="20.25" customHeight="1" x14ac:dyDescent="0.3">
      <c r="B110" s="138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130"/>
      <c r="P110" s="154"/>
      <c r="Q110" s="126"/>
      <c r="R110" s="126"/>
      <c r="S110" s="126"/>
      <c r="T110" s="127"/>
      <c r="U110" s="151"/>
      <c r="V110" s="151"/>
      <c r="W110" s="151"/>
      <c r="X110" s="119"/>
    </row>
    <row r="111" spans="2:24" ht="12.75" customHeight="1" x14ac:dyDescent="0.3">
      <c r="B111" s="137" t="s">
        <v>84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6">
        <v>1</v>
      </c>
      <c r="N111" s="34"/>
      <c r="O111" s="129">
        <v>100</v>
      </c>
      <c r="P111" s="154"/>
      <c r="Q111" s="126"/>
      <c r="R111" s="126"/>
      <c r="S111" s="126"/>
      <c r="T111" s="127"/>
      <c r="U111" s="150"/>
      <c r="V111" s="150"/>
      <c r="W111" s="150"/>
      <c r="X111" s="117"/>
    </row>
    <row r="112" spans="2:24" ht="32.15" customHeight="1" x14ac:dyDescent="0.3">
      <c r="B112" s="138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130"/>
      <c r="P112" s="154"/>
      <c r="Q112" s="126"/>
      <c r="R112" s="126"/>
      <c r="S112" s="126"/>
      <c r="T112" s="127"/>
      <c r="U112" s="151"/>
      <c r="V112" s="151"/>
      <c r="W112" s="151"/>
      <c r="X112" s="119"/>
    </row>
    <row r="113" spans="1:39" ht="22.5" customHeight="1" x14ac:dyDescent="0.3">
      <c r="B113" s="137" t="s">
        <v>85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6">
        <v>1</v>
      </c>
      <c r="N113" s="34"/>
      <c r="O113" s="129">
        <v>100</v>
      </c>
      <c r="P113" s="154"/>
      <c r="Q113" s="126"/>
      <c r="R113" s="126"/>
      <c r="S113" s="126"/>
      <c r="T113" s="127"/>
      <c r="U113" s="150"/>
      <c r="V113" s="150"/>
      <c r="W113" s="150"/>
      <c r="X113" s="117"/>
    </row>
    <row r="114" spans="1:39" ht="36.65" customHeight="1" x14ac:dyDescent="0.3">
      <c r="B114" s="138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155"/>
      <c r="P114" s="154"/>
      <c r="Q114" s="126"/>
      <c r="R114" s="126"/>
      <c r="S114" s="126"/>
      <c r="T114" s="127"/>
      <c r="U114" s="151"/>
      <c r="V114" s="151"/>
      <c r="W114" s="151"/>
      <c r="X114" s="119"/>
    </row>
    <row r="115" spans="1:39" ht="42" customHeight="1" x14ac:dyDescent="0.3">
      <c r="B115" s="137" t="s">
        <v>86</v>
      </c>
      <c r="C115" s="34"/>
      <c r="D115" s="35"/>
      <c r="E115" s="34"/>
      <c r="F115" s="34"/>
      <c r="G115" s="35"/>
      <c r="H115" s="36">
        <v>1</v>
      </c>
      <c r="I115" s="34"/>
      <c r="J115" s="35"/>
      <c r="K115" s="34"/>
      <c r="L115" s="34"/>
      <c r="M115" s="35"/>
      <c r="N115" s="36">
        <v>1</v>
      </c>
      <c r="O115" s="156" t="s">
        <v>87</v>
      </c>
      <c r="P115" s="154"/>
      <c r="Q115" s="126"/>
      <c r="R115" s="126"/>
      <c r="S115" s="126"/>
      <c r="T115" s="127"/>
      <c r="U115" s="150"/>
      <c r="V115" s="150"/>
      <c r="W115" s="146"/>
      <c r="X115" s="146"/>
    </row>
    <row r="116" spans="1:39" ht="42" customHeight="1" x14ac:dyDescent="0.3">
      <c r="B116" s="138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156"/>
      <c r="P116" s="154"/>
      <c r="Q116" s="126"/>
      <c r="R116" s="126"/>
      <c r="S116" s="126"/>
      <c r="T116" s="127"/>
      <c r="U116" s="151"/>
      <c r="V116" s="151"/>
      <c r="W116" s="147"/>
      <c r="X116" s="147"/>
    </row>
    <row r="117" spans="1:39" ht="26.25" customHeight="1" x14ac:dyDescent="0.3">
      <c r="B117" s="137" t="s">
        <v>88</v>
      </c>
      <c r="C117" s="34"/>
      <c r="D117" s="34"/>
      <c r="E117" s="70">
        <v>1</v>
      </c>
      <c r="F117" s="34"/>
      <c r="G117" s="34"/>
      <c r="H117" s="34"/>
      <c r="I117" s="34"/>
      <c r="J117" s="34"/>
      <c r="K117" s="35"/>
      <c r="L117" s="34"/>
      <c r="M117" s="34"/>
      <c r="N117" s="34"/>
      <c r="O117" s="156">
        <v>30</v>
      </c>
      <c r="P117" s="154"/>
      <c r="Q117" s="126"/>
      <c r="R117" s="126"/>
      <c r="S117" s="126"/>
      <c r="T117" s="127"/>
      <c r="U117" s="150"/>
      <c r="V117" s="150"/>
      <c r="W117" s="117"/>
      <c r="X117" s="117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26.25" customHeight="1" x14ac:dyDescent="0.3">
      <c r="B118" s="138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156"/>
      <c r="P118" s="154"/>
      <c r="Q118" s="126"/>
      <c r="R118" s="126"/>
      <c r="S118" s="126"/>
      <c r="T118" s="127"/>
      <c r="U118" s="151"/>
      <c r="V118" s="151"/>
      <c r="W118" s="119"/>
      <c r="X118" s="119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24" customHeight="1" x14ac:dyDescent="0.3">
      <c r="B119" s="137" t="s">
        <v>89</v>
      </c>
      <c r="C119" s="34"/>
      <c r="D119" s="34"/>
      <c r="E119" s="34"/>
      <c r="F119" s="34"/>
      <c r="G119" s="34"/>
      <c r="H119" s="36">
        <v>1</v>
      </c>
      <c r="I119" s="34"/>
      <c r="J119" s="34"/>
      <c r="K119" s="34"/>
      <c r="L119" s="34"/>
      <c r="M119" s="34"/>
      <c r="N119" s="34"/>
      <c r="O119" s="155">
        <v>100</v>
      </c>
      <c r="P119" s="154"/>
      <c r="Q119" s="126"/>
      <c r="R119" s="126"/>
      <c r="S119" s="126"/>
      <c r="T119" s="127"/>
      <c r="U119" s="150"/>
      <c r="V119" s="150"/>
      <c r="W119" s="150"/>
      <c r="X119" s="150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24" customHeight="1" x14ac:dyDescent="0.3">
      <c r="B120" s="138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130"/>
      <c r="P120" s="154"/>
      <c r="Q120" s="126"/>
      <c r="R120" s="126"/>
      <c r="S120" s="126"/>
      <c r="T120" s="127"/>
      <c r="U120" s="151"/>
      <c r="V120" s="151"/>
      <c r="W120" s="151"/>
      <c r="X120" s="151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31.5" customHeight="1" x14ac:dyDescent="0.3">
      <c r="B121" s="137" t="s">
        <v>90</v>
      </c>
      <c r="C121" s="34"/>
      <c r="D121" s="34"/>
      <c r="E121" s="34"/>
      <c r="F121" s="70">
        <v>1</v>
      </c>
      <c r="G121" s="34"/>
      <c r="H121" s="34"/>
      <c r="I121" s="34"/>
      <c r="J121" s="70">
        <v>1</v>
      </c>
      <c r="K121" s="34"/>
      <c r="L121" s="34"/>
      <c r="M121" s="34"/>
      <c r="N121" s="34"/>
      <c r="O121" s="129">
        <v>20</v>
      </c>
      <c r="P121" s="154"/>
      <c r="Q121" s="126"/>
      <c r="R121" s="126"/>
      <c r="S121" s="126"/>
      <c r="T121" s="127"/>
      <c r="U121" s="150"/>
      <c r="V121" s="150"/>
      <c r="W121" s="150"/>
      <c r="X121" s="117"/>
    </row>
    <row r="122" spans="1:39" ht="31.5" customHeight="1" x14ac:dyDescent="0.3">
      <c r="B122" s="138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130"/>
      <c r="P122" s="154"/>
      <c r="Q122" s="126"/>
      <c r="R122" s="126"/>
      <c r="S122" s="126"/>
      <c r="T122" s="127"/>
      <c r="U122" s="151"/>
      <c r="V122" s="151"/>
      <c r="W122" s="151"/>
      <c r="X122" s="119"/>
    </row>
    <row r="123" spans="1:39" ht="30.65" customHeight="1" x14ac:dyDescent="0.3">
      <c r="B123" s="137" t="s">
        <v>91</v>
      </c>
      <c r="C123" s="34"/>
      <c r="D123" s="34"/>
      <c r="E123" s="36">
        <v>1</v>
      </c>
      <c r="F123" s="34"/>
      <c r="G123" s="34"/>
      <c r="H123" s="35"/>
      <c r="I123" s="34"/>
      <c r="J123" s="36">
        <v>1</v>
      </c>
      <c r="K123" s="35"/>
      <c r="L123" s="34"/>
      <c r="M123" s="34"/>
      <c r="N123" s="35"/>
      <c r="O123" s="157" t="s">
        <v>33</v>
      </c>
      <c r="P123" s="154"/>
      <c r="Q123" s="126"/>
      <c r="R123" s="126"/>
      <c r="S123" s="126"/>
      <c r="T123" s="127"/>
      <c r="U123" s="150"/>
      <c r="V123" s="150"/>
      <c r="W123" s="150"/>
      <c r="X123" s="150"/>
    </row>
    <row r="124" spans="1:39" ht="30.65" customHeight="1" x14ac:dyDescent="0.3">
      <c r="B124" s="138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157"/>
      <c r="P124" s="154"/>
      <c r="Q124" s="126"/>
      <c r="R124" s="126"/>
      <c r="S124" s="126"/>
      <c r="T124" s="128"/>
      <c r="U124" s="151"/>
      <c r="V124" s="151"/>
      <c r="W124" s="151"/>
      <c r="X124" s="151"/>
    </row>
    <row r="125" spans="1:39" s="44" customFormat="1" x14ac:dyDescent="0.3">
      <c r="A125" s="15"/>
      <c r="B125" s="38" t="s">
        <v>36</v>
      </c>
      <c r="C125" s="39">
        <f>SUM(C91,C93,C95,C97,C99,C101,C103,C105,C107,C109,C111,C113,C115,C117,C119,C121,C123)</f>
        <v>0</v>
      </c>
      <c r="D125" s="39">
        <f t="shared" ref="D125:N125" si="10">SUM(D91,D93,D95,D97,D99,D101,D103,D105,D107,D109,D111,D113,D115,D117,D119,D121,D123)</f>
        <v>0</v>
      </c>
      <c r="E125" s="39">
        <f t="shared" si="10"/>
        <v>5</v>
      </c>
      <c r="F125" s="39">
        <f t="shared" si="10"/>
        <v>2</v>
      </c>
      <c r="G125" s="39">
        <f t="shared" si="10"/>
        <v>1</v>
      </c>
      <c r="H125" s="39">
        <f t="shared" si="10"/>
        <v>4</v>
      </c>
      <c r="I125" s="39">
        <f t="shared" si="10"/>
        <v>1</v>
      </c>
      <c r="J125" s="39">
        <f t="shared" si="10"/>
        <v>2</v>
      </c>
      <c r="K125" s="39">
        <f t="shared" si="10"/>
        <v>0</v>
      </c>
      <c r="L125" s="39">
        <f t="shared" si="10"/>
        <v>2</v>
      </c>
      <c r="M125" s="39">
        <f t="shared" si="10"/>
        <v>2</v>
      </c>
      <c r="N125" s="39">
        <f t="shared" si="10"/>
        <v>2</v>
      </c>
      <c r="O125" s="39"/>
      <c r="P125" s="104">
        <f>SUM(P91:P124)</f>
        <v>30500000</v>
      </c>
      <c r="Q125" s="104">
        <f>SUM(Q91:Q124)</f>
        <v>51000000</v>
      </c>
      <c r="R125" s="104"/>
      <c r="S125" s="116"/>
      <c r="T125" s="41"/>
      <c r="U125" s="41"/>
      <c r="V125" s="46"/>
      <c r="W125" s="41"/>
      <c r="X125" s="41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s="44" customFormat="1" x14ac:dyDescent="0.3">
      <c r="A126" s="15"/>
      <c r="B126" s="38" t="s">
        <v>37</v>
      </c>
      <c r="C126" s="39">
        <f>SUM(C92,C94,C96,C98,C100,C102,C104,C106,C108,C110,C112,C114,C116,C118,C120,C122,C124)</f>
        <v>0</v>
      </c>
      <c r="D126" s="39">
        <f t="shared" ref="D126:N126" si="11">SUM(D92,D94,D96,D98,D100,D102,D104,D106,D108,D110,D112,D114,D116,D118,D120,D122,D124)</f>
        <v>0</v>
      </c>
      <c r="E126" s="39">
        <f t="shared" si="11"/>
        <v>0</v>
      </c>
      <c r="F126" s="39">
        <f t="shared" si="11"/>
        <v>0</v>
      </c>
      <c r="G126" s="39">
        <f t="shared" si="11"/>
        <v>0</v>
      </c>
      <c r="H126" s="39">
        <f t="shared" si="11"/>
        <v>0</v>
      </c>
      <c r="I126" s="39">
        <f t="shared" si="11"/>
        <v>0</v>
      </c>
      <c r="J126" s="39">
        <f t="shared" si="11"/>
        <v>0</v>
      </c>
      <c r="K126" s="39">
        <f t="shared" si="11"/>
        <v>0</v>
      </c>
      <c r="L126" s="39">
        <f t="shared" si="11"/>
        <v>0</v>
      </c>
      <c r="M126" s="39">
        <f t="shared" si="11"/>
        <v>0</v>
      </c>
      <c r="N126" s="39">
        <f t="shared" si="11"/>
        <v>0</v>
      </c>
      <c r="O126" s="39"/>
      <c r="P126" s="41"/>
      <c r="Q126" s="39"/>
      <c r="R126" s="39"/>
      <c r="S126" s="42"/>
      <c r="T126" s="39"/>
      <c r="U126" s="39"/>
      <c r="V126" s="39"/>
      <c r="W126" s="39"/>
      <c r="X126" s="39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x14ac:dyDescent="0.3">
      <c r="B127" s="30" t="s">
        <v>92</v>
      </c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2"/>
      <c r="P127" s="159"/>
      <c r="Q127" s="159"/>
      <c r="R127" s="159"/>
      <c r="S127" s="159"/>
      <c r="T127" s="159"/>
      <c r="U127" s="159"/>
      <c r="V127" s="159"/>
      <c r="W127" s="159"/>
      <c r="X127" s="159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39.75" customHeight="1" x14ac:dyDescent="0.3">
      <c r="B128" s="140" t="s">
        <v>93</v>
      </c>
      <c r="C128" s="34"/>
      <c r="D128" s="34"/>
      <c r="E128" s="36">
        <v>1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143">
        <v>160</v>
      </c>
      <c r="P128" s="117">
        <v>10000000</v>
      </c>
      <c r="Q128" s="117">
        <v>10000000</v>
      </c>
      <c r="R128" s="117"/>
      <c r="S128" s="117"/>
      <c r="T128" s="117"/>
      <c r="U128" s="169"/>
      <c r="V128" s="170"/>
      <c r="W128" s="117"/>
      <c r="X128" s="117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39.75" customHeight="1" x14ac:dyDescent="0.3">
      <c r="B129" s="141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144"/>
      <c r="P129" s="118"/>
      <c r="Q129" s="118"/>
      <c r="R129" s="118"/>
      <c r="S129" s="118"/>
      <c r="T129" s="118"/>
      <c r="U129" s="169"/>
      <c r="V129" s="170"/>
      <c r="W129" s="119"/>
      <c r="X129" s="119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40.5" customHeight="1" x14ac:dyDescent="0.3">
      <c r="B130" s="140" t="s">
        <v>94</v>
      </c>
      <c r="C130" s="34"/>
      <c r="D130" s="34"/>
      <c r="E130" s="34"/>
      <c r="F130" s="34"/>
      <c r="G130" s="36">
        <v>1</v>
      </c>
      <c r="H130" s="34"/>
      <c r="I130" s="36">
        <v>1</v>
      </c>
      <c r="J130" s="34"/>
      <c r="K130" s="34"/>
      <c r="L130" s="34"/>
      <c r="M130" s="34"/>
      <c r="N130" s="34"/>
      <c r="O130" s="131">
        <v>160</v>
      </c>
      <c r="P130" s="118"/>
      <c r="Q130" s="118"/>
      <c r="R130" s="118"/>
      <c r="S130" s="118"/>
      <c r="T130" s="118"/>
      <c r="U130" s="169"/>
      <c r="V130" s="170"/>
      <c r="W130" s="169"/>
      <c r="X130" s="117"/>
    </row>
    <row r="131" spans="1:39" ht="40.5" customHeight="1" x14ac:dyDescent="0.3">
      <c r="B131" s="141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132"/>
      <c r="P131" s="119"/>
      <c r="Q131" s="119"/>
      <c r="R131" s="119"/>
      <c r="S131" s="119"/>
      <c r="T131" s="119"/>
      <c r="U131" s="169"/>
      <c r="V131" s="170"/>
      <c r="W131" s="169"/>
      <c r="X131" s="119"/>
    </row>
    <row r="132" spans="1:39" s="44" customFormat="1" x14ac:dyDescent="0.3">
      <c r="A132" s="15"/>
      <c r="B132" s="48" t="s">
        <v>36</v>
      </c>
      <c r="C132" s="39">
        <f>+C128+C130</f>
        <v>0</v>
      </c>
      <c r="D132" s="39">
        <f t="shared" ref="D132:M132" si="12">+D128+D130</f>
        <v>0</v>
      </c>
      <c r="E132" s="39">
        <f t="shared" si="12"/>
        <v>1</v>
      </c>
      <c r="F132" s="39">
        <f t="shared" si="12"/>
        <v>0</v>
      </c>
      <c r="G132" s="39">
        <f t="shared" si="12"/>
        <v>1</v>
      </c>
      <c r="H132" s="39">
        <f t="shared" si="12"/>
        <v>0</v>
      </c>
      <c r="I132" s="39">
        <f t="shared" si="12"/>
        <v>1</v>
      </c>
      <c r="J132" s="39">
        <f t="shared" si="12"/>
        <v>0</v>
      </c>
      <c r="K132" s="39">
        <f t="shared" si="12"/>
        <v>0</v>
      </c>
      <c r="L132" s="39">
        <f t="shared" si="12"/>
        <v>0</v>
      </c>
      <c r="M132" s="39">
        <f t="shared" si="12"/>
        <v>0</v>
      </c>
      <c r="N132" s="39">
        <f>+N128+N130</f>
        <v>0</v>
      </c>
      <c r="O132" s="39"/>
      <c r="P132" s="41">
        <f>SUM(P128:P131)</f>
        <v>10000000</v>
      </c>
      <c r="Q132" s="41">
        <f>SUM(Q128:Q131)</f>
        <v>10000000</v>
      </c>
      <c r="R132" s="41"/>
      <c r="S132" s="42"/>
      <c r="T132" s="41"/>
      <c r="U132" s="43"/>
      <c r="V132" s="43"/>
      <c r="W132" s="43"/>
      <c r="X132" s="4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</row>
    <row r="133" spans="1:39" s="44" customFormat="1" x14ac:dyDescent="0.3">
      <c r="A133" s="15"/>
      <c r="B133" s="48" t="s">
        <v>37</v>
      </c>
      <c r="C133" s="39">
        <f>+C129+C131</f>
        <v>0</v>
      </c>
      <c r="D133" s="39">
        <f t="shared" ref="D133:N133" si="13">+D129+D131</f>
        <v>0</v>
      </c>
      <c r="E133" s="39">
        <f t="shared" si="13"/>
        <v>0</v>
      </c>
      <c r="F133" s="39">
        <f t="shared" si="13"/>
        <v>0</v>
      </c>
      <c r="G133" s="39">
        <f t="shared" si="13"/>
        <v>0</v>
      </c>
      <c r="H133" s="39">
        <f t="shared" si="13"/>
        <v>0</v>
      </c>
      <c r="I133" s="39">
        <f t="shared" si="13"/>
        <v>0</v>
      </c>
      <c r="J133" s="39">
        <f t="shared" si="13"/>
        <v>0</v>
      </c>
      <c r="K133" s="39">
        <f t="shared" si="13"/>
        <v>0</v>
      </c>
      <c r="L133" s="39">
        <f t="shared" si="13"/>
        <v>0</v>
      </c>
      <c r="M133" s="39">
        <f t="shared" si="13"/>
        <v>0</v>
      </c>
      <c r="N133" s="39">
        <f t="shared" si="13"/>
        <v>0</v>
      </c>
      <c r="O133" s="110"/>
      <c r="P133" s="111"/>
      <c r="Q133" s="112"/>
      <c r="R133" s="112"/>
      <c r="S133" s="113"/>
      <c r="T133" s="113"/>
      <c r="U133" s="114"/>
      <c r="V133" s="114"/>
      <c r="W133" s="114"/>
      <c r="X133" s="114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</row>
    <row r="134" spans="1:39" x14ac:dyDescent="0.3">
      <c r="B134" s="30" t="s">
        <v>95</v>
      </c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109"/>
      <c r="P134" s="171"/>
      <c r="Q134" s="171"/>
      <c r="R134" s="171"/>
      <c r="S134" s="171"/>
      <c r="T134" s="171"/>
      <c r="U134" s="171"/>
      <c r="V134" s="171"/>
      <c r="W134" s="171"/>
      <c r="X134" s="171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21.75" customHeight="1" x14ac:dyDescent="0.3">
      <c r="B135" s="137" t="s">
        <v>96</v>
      </c>
      <c r="C135" s="34"/>
      <c r="D135" s="34"/>
      <c r="E135" s="34"/>
      <c r="F135" s="34"/>
      <c r="G135" s="34"/>
      <c r="H135" s="34"/>
      <c r="I135" s="34"/>
      <c r="J135" s="34"/>
      <c r="K135" s="36">
        <v>1</v>
      </c>
      <c r="L135" s="34"/>
      <c r="M135" s="34"/>
      <c r="N135" s="34"/>
      <c r="O135" s="145">
        <v>11</v>
      </c>
      <c r="P135" s="118">
        <v>9500000</v>
      </c>
      <c r="Q135" s="118">
        <v>1500000</v>
      </c>
      <c r="R135" s="118"/>
      <c r="S135" s="118"/>
      <c r="T135" s="118"/>
      <c r="U135" s="118"/>
      <c r="V135" s="118"/>
      <c r="W135" s="147"/>
      <c r="X135" s="172"/>
    </row>
    <row r="136" spans="1:39" ht="30.65" customHeight="1" x14ac:dyDescent="0.3">
      <c r="B136" s="138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132"/>
      <c r="P136" s="118"/>
      <c r="Q136" s="118"/>
      <c r="R136" s="118"/>
      <c r="S136" s="118"/>
      <c r="T136" s="118"/>
      <c r="U136" s="119"/>
      <c r="V136" s="119"/>
      <c r="W136" s="170"/>
      <c r="X136" s="173"/>
    </row>
    <row r="137" spans="1:39" ht="13" customHeight="1" x14ac:dyDescent="0.3">
      <c r="B137" s="137" t="s">
        <v>97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6">
        <v>1</v>
      </c>
      <c r="N137" s="34"/>
      <c r="O137" s="131">
        <v>5</v>
      </c>
      <c r="P137" s="118"/>
      <c r="Q137" s="118"/>
      <c r="R137" s="118"/>
      <c r="S137" s="118"/>
      <c r="T137" s="118"/>
      <c r="U137" s="117"/>
      <c r="V137" s="117"/>
      <c r="W137" s="170"/>
      <c r="X137" s="170"/>
    </row>
    <row r="138" spans="1:39" ht="13" customHeight="1" x14ac:dyDescent="0.3">
      <c r="B138" s="138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132"/>
      <c r="P138" s="118"/>
      <c r="Q138" s="118"/>
      <c r="R138" s="118"/>
      <c r="S138" s="118"/>
      <c r="T138" s="118"/>
      <c r="U138" s="119"/>
      <c r="V138" s="119"/>
      <c r="W138" s="170"/>
      <c r="X138" s="170"/>
    </row>
    <row r="139" spans="1:39" x14ac:dyDescent="0.3">
      <c r="B139" s="135" t="s">
        <v>98</v>
      </c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6">
        <v>1</v>
      </c>
      <c r="N139" s="34"/>
      <c r="O139" s="131">
        <v>30</v>
      </c>
      <c r="P139" s="118"/>
      <c r="Q139" s="118"/>
      <c r="R139" s="118"/>
      <c r="S139" s="118"/>
      <c r="T139" s="118"/>
      <c r="U139" s="117"/>
      <c r="V139" s="117"/>
      <c r="W139" s="170"/>
      <c r="X139" s="169"/>
    </row>
    <row r="140" spans="1:39" x14ac:dyDescent="0.3">
      <c r="B140" s="136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132"/>
      <c r="P140" s="118"/>
      <c r="Q140" s="118"/>
      <c r="R140" s="118"/>
      <c r="S140" s="118"/>
      <c r="T140" s="118"/>
      <c r="U140" s="119"/>
      <c r="V140" s="119"/>
      <c r="W140" s="170"/>
      <c r="X140" s="169"/>
    </row>
    <row r="141" spans="1:39" ht="12.75" customHeight="1" x14ac:dyDescent="0.3">
      <c r="B141" s="135" t="s">
        <v>99</v>
      </c>
      <c r="C141" s="34"/>
      <c r="D141" s="70">
        <v>1</v>
      </c>
      <c r="E141" s="34"/>
      <c r="F141" s="34"/>
      <c r="G141" s="34"/>
      <c r="H141" s="34"/>
      <c r="I141" s="34"/>
      <c r="J141" s="34"/>
      <c r="K141" s="34"/>
      <c r="L141" s="34"/>
      <c r="M141" s="36">
        <v>1</v>
      </c>
      <c r="N141" s="34"/>
      <c r="O141" s="131">
        <v>10</v>
      </c>
      <c r="P141" s="118"/>
      <c r="Q141" s="118"/>
      <c r="R141" s="118"/>
      <c r="S141" s="118"/>
      <c r="T141" s="118"/>
      <c r="U141" s="117"/>
      <c r="V141" s="117"/>
      <c r="W141" s="170"/>
      <c r="X141" s="169"/>
    </row>
    <row r="142" spans="1:39" ht="30.65" customHeight="1" x14ac:dyDescent="0.3">
      <c r="B142" s="136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132"/>
      <c r="P142" s="118"/>
      <c r="Q142" s="118"/>
      <c r="R142" s="118"/>
      <c r="S142" s="118"/>
      <c r="T142" s="118"/>
      <c r="U142" s="119"/>
      <c r="V142" s="119"/>
      <c r="W142" s="170"/>
      <c r="X142" s="169"/>
    </row>
    <row r="143" spans="1:39" x14ac:dyDescent="0.3">
      <c r="B143" s="137" t="s">
        <v>100</v>
      </c>
      <c r="C143" s="34"/>
      <c r="D143" s="34"/>
      <c r="E143" s="34"/>
      <c r="F143" s="34"/>
      <c r="G143" s="34"/>
      <c r="H143" s="34"/>
      <c r="I143" s="34"/>
      <c r="J143" s="34"/>
      <c r="K143" s="35"/>
      <c r="L143" s="34"/>
      <c r="M143" s="36">
        <v>1</v>
      </c>
      <c r="N143" s="34"/>
      <c r="O143" s="131">
        <v>11</v>
      </c>
      <c r="P143" s="118"/>
      <c r="Q143" s="118"/>
      <c r="R143" s="118"/>
      <c r="S143" s="118"/>
      <c r="T143" s="118"/>
      <c r="U143" s="117"/>
      <c r="V143" s="117"/>
      <c r="W143" s="170"/>
      <c r="X143" s="170"/>
    </row>
    <row r="144" spans="1:39" x14ac:dyDescent="0.3">
      <c r="B144" s="138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132"/>
      <c r="P144" s="118"/>
      <c r="Q144" s="118"/>
      <c r="R144" s="118"/>
      <c r="S144" s="118"/>
      <c r="T144" s="118"/>
      <c r="U144" s="119"/>
      <c r="V144" s="119"/>
      <c r="W144" s="170"/>
      <c r="X144" s="170"/>
    </row>
    <row r="145" spans="1:39" ht="13" customHeight="1" x14ac:dyDescent="0.3">
      <c r="B145" s="137" t="s">
        <v>101</v>
      </c>
      <c r="C145" s="34"/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  <c r="O145" s="131">
        <v>5</v>
      </c>
      <c r="P145" s="118"/>
      <c r="Q145" s="118"/>
      <c r="R145" s="118"/>
      <c r="S145" s="118"/>
      <c r="T145" s="118"/>
      <c r="U145" s="117"/>
      <c r="V145" s="117"/>
      <c r="W145" s="170"/>
      <c r="X145" s="170"/>
    </row>
    <row r="146" spans="1:39" ht="55.5" customHeight="1" x14ac:dyDescent="0.3">
      <c r="B146" s="138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132"/>
      <c r="P146" s="118"/>
      <c r="Q146" s="118"/>
      <c r="R146" s="118"/>
      <c r="S146" s="118"/>
      <c r="T146" s="118"/>
      <c r="U146" s="119"/>
      <c r="V146" s="119"/>
      <c r="W146" s="170"/>
      <c r="X146" s="170"/>
    </row>
    <row r="147" spans="1:39" ht="21" customHeight="1" x14ac:dyDescent="0.3">
      <c r="B147" s="137" t="s">
        <v>102</v>
      </c>
      <c r="C147" s="34"/>
      <c r="D147" s="70">
        <v>1</v>
      </c>
      <c r="E147" s="34"/>
      <c r="F147" s="34"/>
      <c r="G147" s="34"/>
      <c r="H147" s="34"/>
      <c r="I147" s="34"/>
      <c r="J147" s="34"/>
      <c r="K147" s="34"/>
      <c r="L147" s="34"/>
      <c r="M147" s="36">
        <v>1</v>
      </c>
      <c r="N147" s="34"/>
      <c r="O147" s="131">
        <v>30</v>
      </c>
      <c r="P147" s="118"/>
      <c r="Q147" s="118"/>
      <c r="R147" s="118"/>
      <c r="S147" s="118"/>
      <c r="T147" s="118"/>
      <c r="U147" s="117"/>
      <c r="V147" s="117"/>
      <c r="W147" s="170"/>
      <c r="X147" s="169"/>
    </row>
    <row r="148" spans="1:39" ht="25" customHeight="1" x14ac:dyDescent="0.3">
      <c r="B148" s="138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132"/>
      <c r="P148" s="118"/>
      <c r="Q148" s="118"/>
      <c r="R148" s="118"/>
      <c r="S148" s="118"/>
      <c r="T148" s="118"/>
      <c r="U148" s="119"/>
      <c r="V148" s="119"/>
      <c r="W148" s="170"/>
      <c r="X148" s="169"/>
    </row>
    <row r="149" spans="1:39" ht="22" customHeight="1" x14ac:dyDescent="0.3">
      <c r="B149" s="135" t="s">
        <v>103</v>
      </c>
      <c r="C149" s="34"/>
      <c r="D149" s="34"/>
      <c r="E149" s="36">
        <v>1</v>
      </c>
      <c r="F149" s="34"/>
      <c r="G149" s="34"/>
      <c r="H149" s="34"/>
      <c r="I149" s="34"/>
      <c r="J149" s="34"/>
      <c r="K149" s="34"/>
      <c r="L149" s="36">
        <v>1</v>
      </c>
      <c r="M149" s="34"/>
      <c r="N149" s="34"/>
      <c r="O149" s="131">
        <v>10</v>
      </c>
      <c r="P149" s="118"/>
      <c r="Q149" s="118"/>
      <c r="R149" s="118"/>
      <c r="S149" s="118"/>
      <c r="T149" s="118"/>
      <c r="U149" s="117"/>
      <c r="V149" s="117"/>
      <c r="W149" s="170"/>
      <c r="X149" s="169"/>
    </row>
    <row r="150" spans="1:39" ht="21.65" customHeight="1" x14ac:dyDescent="0.3">
      <c r="B150" s="136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132"/>
      <c r="P150" s="118"/>
      <c r="Q150" s="118"/>
      <c r="R150" s="118"/>
      <c r="S150" s="118"/>
      <c r="T150" s="118"/>
      <c r="U150" s="119"/>
      <c r="V150" s="119"/>
      <c r="W150" s="170"/>
      <c r="X150" s="169"/>
    </row>
    <row r="151" spans="1:39" ht="13" customHeight="1" x14ac:dyDescent="0.3">
      <c r="B151" s="135" t="s">
        <v>104</v>
      </c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6">
        <v>1</v>
      </c>
      <c r="N151" s="34"/>
      <c r="O151" s="131">
        <v>5</v>
      </c>
      <c r="P151" s="118"/>
      <c r="Q151" s="118"/>
      <c r="R151" s="118"/>
      <c r="S151" s="118"/>
      <c r="T151" s="118"/>
      <c r="U151" s="117"/>
      <c r="V151" s="117"/>
      <c r="W151" s="170"/>
      <c r="X151" s="170"/>
    </row>
    <row r="152" spans="1:39" ht="22.5" customHeight="1" x14ac:dyDescent="0.3">
      <c r="B152" s="136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132"/>
      <c r="P152" s="118"/>
      <c r="Q152" s="118"/>
      <c r="R152" s="118"/>
      <c r="S152" s="118"/>
      <c r="T152" s="118"/>
      <c r="U152" s="119"/>
      <c r="V152" s="119"/>
      <c r="W152" s="170"/>
      <c r="X152" s="170"/>
    </row>
    <row r="153" spans="1:39" ht="16" customHeight="1" x14ac:dyDescent="0.3">
      <c r="B153" s="135" t="s">
        <v>105</v>
      </c>
      <c r="C153" s="34"/>
      <c r="D153" s="34"/>
      <c r="E153" s="34"/>
      <c r="F153" s="34"/>
      <c r="G153" s="34"/>
      <c r="H153" s="36">
        <v>1</v>
      </c>
      <c r="I153" s="34"/>
      <c r="J153" s="34"/>
      <c r="K153" s="34"/>
      <c r="L153" s="34"/>
      <c r="M153" s="35"/>
      <c r="N153" s="35"/>
      <c r="O153" s="131">
        <v>10</v>
      </c>
      <c r="P153" s="118"/>
      <c r="Q153" s="118"/>
      <c r="R153" s="118"/>
      <c r="S153" s="118"/>
      <c r="T153" s="118"/>
      <c r="U153" s="117"/>
      <c r="V153" s="117"/>
      <c r="W153" s="170"/>
      <c r="X153" s="117"/>
    </row>
    <row r="154" spans="1:39" ht="16" customHeight="1" x14ac:dyDescent="0.3">
      <c r="B154" s="136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132"/>
      <c r="P154" s="119"/>
      <c r="Q154" s="119"/>
      <c r="R154" s="119"/>
      <c r="S154" s="119"/>
      <c r="T154" s="119"/>
      <c r="U154" s="119"/>
      <c r="V154" s="119"/>
      <c r="W154" s="170"/>
      <c r="X154" s="119"/>
    </row>
    <row r="155" spans="1:39" s="44" customFormat="1" x14ac:dyDescent="0.3">
      <c r="A155" s="15"/>
      <c r="B155" s="48" t="s">
        <v>36</v>
      </c>
      <c r="C155" s="39">
        <f>+C135+C137+C139+C141+C143+C145+C147+C149+C153+C151</f>
        <v>0</v>
      </c>
      <c r="D155" s="39">
        <f>+D135+D137+D139+D141+D143+D145+D147+D149+D153+D151</f>
        <v>3</v>
      </c>
      <c r="E155" s="39">
        <f t="shared" ref="E155:N155" si="14">+E135+E137+E139+E141+E143+E145+E147+E149+E153+E151</f>
        <v>2</v>
      </c>
      <c r="F155" s="39">
        <f t="shared" si="14"/>
        <v>1</v>
      </c>
      <c r="G155" s="39">
        <f t="shared" si="14"/>
        <v>1</v>
      </c>
      <c r="H155" s="39">
        <f t="shared" si="14"/>
        <v>2</v>
      </c>
      <c r="I155" s="39">
        <f t="shared" si="14"/>
        <v>1</v>
      </c>
      <c r="J155" s="39">
        <f t="shared" si="14"/>
        <v>1</v>
      </c>
      <c r="K155" s="39">
        <f t="shared" si="14"/>
        <v>2</v>
      </c>
      <c r="L155" s="39">
        <f t="shared" si="14"/>
        <v>2</v>
      </c>
      <c r="M155" s="39">
        <f t="shared" si="14"/>
        <v>7</v>
      </c>
      <c r="N155" s="39">
        <f t="shared" si="14"/>
        <v>1</v>
      </c>
      <c r="O155" s="39">
        <f t="shared" ref="O155" si="15">+O135+O137+O139+O141+O143+O145+O147+O149+O153+O151</f>
        <v>127</v>
      </c>
      <c r="P155" s="41">
        <f>SUM(P135:P154)</f>
        <v>9500000</v>
      </c>
      <c r="Q155" s="41">
        <f>SUM(Q135:Q154)</f>
        <v>1500000</v>
      </c>
      <c r="R155" s="7"/>
      <c r="S155" s="6"/>
      <c r="T155" s="6"/>
      <c r="U155" s="43"/>
      <c r="V155" s="43"/>
      <c r="W155" s="43"/>
      <c r="X155" s="4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</row>
    <row r="156" spans="1:39" s="44" customFormat="1" x14ac:dyDescent="0.3">
      <c r="A156" s="15"/>
      <c r="B156" s="48" t="s">
        <v>37</v>
      </c>
      <c r="C156" s="39">
        <f>+C136+C138+C140+C142+C144+C146+C148+C150+C154+C152</f>
        <v>0</v>
      </c>
      <c r="D156" s="39">
        <f>+D136+D138+D140+D142+D144+D146+D148+D150+D154+D152</f>
        <v>0</v>
      </c>
      <c r="E156" s="39">
        <f t="shared" ref="E156:N156" si="16">+E136+E138+E140+E142+E144+E146+E148+E150+E154+E152</f>
        <v>0</v>
      </c>
      <c r="F156" s="39">
        <f t="shared" si="16"/>
        <v>0</v>
      </c>
      <c r="G156" s="39">
        <f t="shared" si="16"/>
        <v>0</v>
      </c>
      <c r="H156" s="39">
        <f t="shared" si="16"/>
        <v>0</v>
      </c>
      <c r="I156" s="39">
        <f t="shared" si="16"/>
        <v>0</v>
      </c>
      <c r="J156" s="39">
        <f t="shared" si="16"/>
        <v>0</v>
      </c>
      <c r="K156" s="39">
        <f t="shared" si="16"/>
        <v>0</v>
      </c>
      <c r="L156" s="39">
        <f t="shared" si="16"/>
        <v>0</v>
      </c>
      <c r="M156" s="39">
        <f t="shared" si="16"/>
        <v>0</v>
      </c>
      <c r="N156" s="39">
        <f t="shared" si="16"/>
        <v>0</v>
      </c>
      <c r="O156" s="39"/>
      <c r="P156" s="41"/>
      <c r="Q156" s="5"/>
      <c r="R156" s="5"/>
      <c r="S156" s="6"/>
      <c r="T156" s="6"/>
      <c r="U156" s="43"/>
      <c r="V156" s="43"/>
      <c r="W156" s="49"/>
      <c r="X156" s="4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</row>
    <row r="157" spans="1:39" s="56" customFormat="1" ht="14.15" customHeight="1" x14ac:dyDescent="0.3">
      <c r="A157" s="15"/>
      <c r="B157" s="50" t="s">
        <v>106</v>
      </c>
      <c r="C157" s="51">
        <f>SUM(C16,C21,C48,C73,C88,C125,C132,C155)</f>
        <v>2</v>
      </c>
      <c r="D157" s="51">
        <f t="shared" ref="D157:N157" si="17">SUM(D16,D21,D48,D73,D88,D125,D132,D155)</f>
        <v>11</v>
      </c>
      <c r="E157" s="51">
        <f t="shared" si="17"/>
        <v>15</v>
      </c>
      <c r="F157" s="51">
        <f t="shared" si="17"/>
        <v>13</v>
      </c>
      <c r="G157" s="51">
        <f t="shared" si="17"/>
        <v>10</v>
      </c>
      <c r="H157" s="51">
        <f t="shared" si="17"/>
        <v>17</v>
      </c>
      <c r="I157" s="51">
        <f t="shared" si="17"/>
        <v>10</v>
      </c>
      <c r="J157" s="51">
        <f t="shared" si="17"/>
        <v>13</v>
      </c>
      <c r="K157" s="51">
        <f t="shared" si="17"/>
        <v>11</v>
      </c>
      <c r="L157" s="51">
        <f t="shared" si="17"/>
        <v>13</v>
      </c>
      <c r="M157" s="51">
        <f t="shared" si="17"/>
        <v>18</v>
      </c>
      <c r="N157" s="51">
        <f t="shared" si="17"/>
        <v>4</v>
      </c>
      <c r="O157" s="51">
        <f>SUM(C157:N157)</f>
        <v>137</v>
      </c>
      <c r="P157" s="52">
        <f>SUM(P135:P154,P130,P128,P115:P124,P95:P114,P93,P91,P76:P87,P59:P72,P51:P58,P38:P47,P24:P37,P19,P8:P15)</f>
        <v>158760000</v>
      </c>
      <c r="Q157" s="52">
        <f>SUM(Q135:Q154,Q130,Q128,Q115:Q124,Q95:Q114,Q93,Q91,Q76:Q87,Q59:Q72,Q51:Q58,Q38:Q47,Q24:Q37,Q19,Q8:Q15)</f>
        <v>243412000</v>
      </c>
      <c r="R157" s="52"/>
      <c r="S157" s="53"/>
      <c r="T157" s="52"/>
      <c r="U157" s="54"/>
      <c r="V157" s="55"/>
      <c r="W157" s="55"/>
      <c r="X157" s="55"/>
    </row>
    <row r="158" spans="1:39" s="56" customFormat="1" ht="14.15" customHeight="1" x14ac:dyDescent="0.3">
      <c r="A158" s="15"/>
      <c r="B158" s="50" t="s">
        <v>107</v>
      </c>
      <c r="C158" s="51">
        <f t="shared" ref="C158:O158" si="18">+C17+C22+C49+C74+C89+C126+C133+C156</f>
        <v>0</v>
      </c>
      <c r="D158" s="51">
        <f t="shared" si="18"/>
        <v>0</v>
      </c>
      <c r="E158" s="51">
        <f t="shared" si="18"/>
        <v>0</v>
      </c>
      <c r="F158" s="51">
        <f t="shared" si="18"/>
        <v>0</v>
      </c>
      <c r="G158" s="51">
        <f t="shared" si="18"/>
        <v>0</v>
      </c>
      <c r="H158" s="51">
        <f t="shared" si="18"/>
        <v>0</v>
      </c>
      <c r="I158" s="51">
        <f t="shared" si="18"/>
        <v>0</v>
      </c>
      <c r="J158" s="51">
        <f t="shared" si="18"/>
        <v>0</v>
      </c>
      <c r="K158" s="51">
        <f t="shared" si="18"/>
        <v>0</v>
      </c>
      <c r="L158" s="51">
        <f t="shared" si="18"/>
        <v>0</v>
      </c>
      <c r="M158" s="51">
        <f t="shared" si="18"/>
        <v>0</v>
      </c>
      <c r="N158" s="51">
        <f t="shared" si="18"/>
        <v>0</v>
      </c>
      <c r="O158" s="51">
        <f t="shared" si="18"/>
        <v>0</v>
      </c>
      <c r="P158" s="52"/>
      <c r="Q158" s="52"/>
      <c r="R158" s="52"/>
      <c r="S158" s="53"/>
      <c r="T158" s="52"/>
      <c r="U158" s="54"/>
      <c r="V158" s="55"/>
      <c r="W158" s="55"/>
      <c r="X158" s="55"/>
    </row>
    <row r="159" spans="1:39" ht="14.15" customHeight="1" x14ac:dyDescent="0.3">
      <c r="B159" s="57" t="s">
        <v>108</v>
      </c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8"/>
      <c r="V159" s="58"/>
      <c r="W159" s="58"/>
      <c r="X159" s="58"/>
    </row>
    <row r="160" spans="1:39" ht="14.15" customHeight="1" x14ac:dyDescent="0.3">
      <c r="B160" s="59"/>
      <c r="P160" s="100"/>
      <c r="Q160" s="100"/>
      <c r="R160" s="63">
        <v>1</v>
      </c>
    </row>
    <row r="161" spans="3:17" ht="14.15" hidden="1" customHeight="1" x14ac:dyDescent="0.3">
      <c r="P161" s="60">
        <f>+P157+Q157</f>
        <v>402172000</v>
      </c>
    </row>
    <row r="162" spans="3:17" hidden="1" x14ac:dyDescent="0.3"/>
    <row r="163" spans="3:17" hidden="1" x14ac:dyDescent="0.3">
      <c r="P163" s="60">
        <f>206000000+135000000</f>
        <v>341000000</v>
      </c>
    </row>
    <row r="164" spans="3:17" hidden="1" x14ac:dyDescent="0.3">
      <c r="P164" s="60">
        <f>+P163-P161</f>
        <v>-61172000</v>
      </c>
    </row>
    <row r="165" spans="3:17" hidden="1" x14ac:dyDescent="0.3">
      <c r="C165" s="15">
        <f>+C157+D157+E157</f>
        <v>28</v>
      </c>
      <c r="P165" s="15">
        <v>100</v>
      </c>
    </row>
    <row r="166" spans="3:17" hidden="1" x14ac:dyDescent="0.3">
      <c r="P166" s="15">
        <v>20</v>
      </c>
      <c r="Q166" s="15">
        <v>30</v>
      </c>
    </row>
    <row r="167" spans="3:17" hidden="1" x14ac:dyDescent="0.3">
      <c r="P167" s="15"/>
    </row>
    <row r="168" spans="3:17" hidden="1" x14ac:dyDescent="0.3"/>
    <row r="169" spans="3:17" hidden="1" x14ac:dyDescent="0.3"/>
    <row r="170" spans="3:17" x14ac:dyDescent="0.3">
      <c r="Q170" s="62"/>
    </row>
    <row r="171" spans="3:17" x14ac:dyDescent="0.3">
      <c r="F171" s="61"/>
      <c r="H171" s="61"/>
      <c r="I171" s="61"/>
      <c r="L171" s="61"/>
    </row>
    <row r="172" spans="3:17" x14ac:dyDescent="0.3">
      <c r="Q172" s="62"/>
    </row>
  </sheetData>
  <mergeCells count="403">
    <mergeCell ref="A86:A87"/>
    <mergeCell ref="B84:B85"/>
    <mergeCell ref="O84:O85"/>
    <mergeCell ref="W38:W39"/>
    <mergeCell ref="X38:X39"/>
    <mergeCell ref="B44:B45"/>
    <mergeCell ref="O44:O45"/>
    <mergeCell ref="W28:W29"/>
    <mergeCell ref="V55:V56"/>
    <mergeCell ref="V51:V52"/>
    <mergeCell ref="U38:U39"/>
    <mergeCell ref="V38:V39"/>
    <mergeCell ref="Q24:Q47"/>
    <mergeCell ref="Q51:Q72"/>
    <mergeCell ref="U82:U83"/>
    <mergeCell ref="U86:U87"/>
    <mergeCell ref="O36:O37"/>
    <mergeCell ref="M3:N3"/>
    <mergeCell ref="O10:O11"/>
    <mergeCell ref="O14:O15"/>
    <mergeCell ref="U24:U25"/>
    <mergeCell ref="U26:U27"/>
    <mergeCell ref="W30:W31"/>
    <mergeCell ref="B12:B13"/>
    <mergeCell ref="B26:B27"/>
    <mergeCell ref="O26:O27"/>
    <mergeCell ref="Q19:Q20"/>
    <mergeCell ref="O3:X3"/>
    <mergeCell ref="W8:W9"/>
    <mergeCell ref="V12:V13"/>
    <mergeCell ref="O12:O13"/>
    <mergeCell ref="P8:P15"/>
    <mergeCell ref="Q8:Q15"/>
    <mergeCell ref="P24:P47"/>
    <mergeCell ref="P19:P20"/>
    <mergeCell ref="U32:U33"/>
    <mergeCell ref="U34:U35"/>
    <mergeCell ref="P23:X23"/>
    <mergeCell ref="B24:B25"/>
    <mergeCell ref="O24:O25"/>
    <mergeCell ref="B30:B31"/>
    <mergeCell ref="O30:O31"/>
    <mergeCell ref="B10:B11"/>
    <mergeCell ref="O46:O47"/>
    <mergeCell ref="R19:R20"/>
    <mergeCell ref="B19:B20"/>
    <mergeCell ref="O19:O20"/>
    <mergeCell ref="B14:B15"/>
    <mergeCell ref="P18:X18"/>
    <mergeCell ref="B8:B9"/>
    <mergeCell ref="O8:O9"/>
    <mergeCell ref="B69:B70"/>
    <mergeCell ref="O82:O83"/>
    <mergeCell ref="B28:B29"/>
    <mergeCell ref="O28:O29"/>
    <mergeCell ref="O78:O81"/>
    <mergeCell ref="B78:B79"/>
    <mergeCell ref="B80:B81"/>
    <mergeCell ref="B67:B68"/>
    <mergeCell ref="B76:B77"/>
    <mergeCell ref="O69:O70"/>
    <mergeCell ref="B34:B35"/>
    <mergeCell ref="O34:O35"/>
    <mergeCell ref="B36:B37"/>
    <mergeCell ref="O71:O72"/>
    <mergeCell ref="B55:B56"/>
    <mergeCell ref="O55:O56"/>
    <mergeCell ref="B32:B33"/>
    <mergeCell ref="V105:V106"/>
    <mergeCell ref="W113:W114"/>
    <mergeCell ref="X103:X104"/>
    <mergeCell ref="U109:U110"/>
    <mergeCell ref="W105:W106"/>
    <mergeCell ref="V103:V104"/>
    <mergeCell ref="U101:U102"/>
    <mergeCell ref="U103:U104"/>
    <mergeCell ref="U105:U106"/>
    <mergeCell ref="U107:U108"/>
    <mergeCell ref="X111:X112"/>
    <mergeCell ref="X113:X114"/>
    <mergeCell ref="V101:V102"/>
    <mergeCell ref="X101:X102"/>
    <mergeCell ref="X107:X108"/>
    <mergeCell ref="X109:X110"/>
    <mergeCell ref="B42:B43"/>
    <mergeCell ref="O42:O43"/>
    <mergeCell ref="B40:B41"/>
    <mergeCell ref="B38:B39"/>
    <mergeCell ref="O38:O39"/>
    <mergeCell ref="B53:B54"/>
    <mergeCell ref="B121:B122"/>
    <mergeCell ref="B59:B60"/>
    <mergeCell ref="O59:O60"/>
    <mergeCell ref="O57:O58"/>
    <mergeCell ref="B61:B62"/>
    <mergeCell ref="B63:B64"/>
    <mergeCell ref="O63:O64"/>
    <mergeCell ref="B71:B72"/>
    <mergeCell ref="B65:B66"/>
    <mergeCell ref="O91:O92"/>
    <mergeCell ref="O95:O96"/>
    <mergeCell ref="B115:B116"/>
    <mergeCell ref="O101:O102"/>
    <mergeCell ref="O86:O87"/>
    <mergeCell ref="B86:B87"/>
    <mergeCell ref="O61:O62"/>
    <mergeCell ref="O97:O98"/>
    <mergeCell ref="B93:B94"/>
    <mergeCell ref="B153:B154"/>
    <mergeCell ref="O153:O154"/>
    <mergeCell ref="U153:U154"/>
    <mergeCell ref="V153:V154"/>
    <mergeCell ref="B151:B152"/>
    <mergeCell ref="U151:U152"/>
    <mergeCell ref="O149:O150"/>
    <mergeCell ref="T135:T154"/>
    <mergeCell ref="U149:U150"/>
    <mergeCell ref="U139:U140"/>
    <mergeCell ref="V139:V140"/>
    <mergeCell ref="U141:U142"/>
    <mergeCell ref="V141:V142"/>
    <mergeCell ref="B143:B144"/>
    <mergeCell ref="O143:O144"/>
    <mergeCell ref="V147:V148"/>
    <mergeCell ref="O147:O148"/>
    <mergeCell ref="B145:B146"/>
    <mergeCell ref="O145:O146"/>
    <mergeCell ref="B141:B142"/>
    <mergeCell ref="O141:O142"/>
    <mergeCell ref="B135:B136"/>
    <mergeCell ref="B137:B138"/>
    <mergeCell ref="B139:B140"/>
    <mergeCell ref="X117:X118"/>
    <mergeCell ref="W117:W118"/>
    <mergeCell ref="W137:W138"/>
    <mergeCell ref="X119:X120"/>
    <mergeCell ref="W123:W124"/>
    <mergeCell ref="U128:U129"/>
    <mergeCell ref="U130:U131"/>
    <mergeCell ref="X121:X122"/>
    <mergeCell ref="W139:W140"/>
    <mergeCell ref="X130:X131"/>
    <mergeCell ref="U123:U124"/>
    <mergeCell ref="U119:U120"/>
    <mergeCell ref="W135:W136"/>
    <mergeCell ref="X135:X136"/>
    <mergeCell ref="X139:X140"/>
    <mergeCell ref="X128:X129"/>
    <mergeCell ref="V128:V129"/>
    <mergeCell ref="W130:W131"/>
    <mergeCell ref="W128:W129"/>
    <mergeCell ref="V121:V122"/>
    <mergeCell ref="X153:X154"/>
    <mergeCell ref="W149:W150"/>
    <mergeCell ref="X149:X150"/>
    <mergeCell ref="V151:V152"/>
    <mergeCell ref="X151:X152"/>
    <mergeCell ref="U143:U144"/>
    <mergeCell ref="U145:U146"/>
    <mergeCell ref="W151:W152"/>
    <mergeCell ref="W153:W154"/>
    <mergeCell ref="V149:V150"/>
    <mergeCell ref="X147:X148"/>
    <mergeCell ref="V143:V144"/>
    <mergeCell ref="W143:W144"/>
    <mergeCell ref="X143:X144"/>
    <mergeCell ref="W145:W146"/>
    <mergeCell ref="X145:X146"/>
    <mergeCell ref="V145:V146"/>
    <mergeCell ref="X123:X124"/>
    <mergeCell ref="V119:V120"/>
    <mergeCell ref="W119:W120"/>
    <mergeCell ref="W147:W148"/>
    <mergeCell ref="W121:W122"/>
    <mergeCell ref="V130:V131"/>
    <mergeCell ref="P134:X134"/>
    <mergeCell ref="U147:U148"/>
    <mergeCell ref="P127:X127"/>
    <mergeCell ref="X141:X142"/>
    <mergeCell ref="W141:W142"/>
    <mergeCell ref="X137:X138"/>
    <mergeCell ref="U135:U136"/>
    <mergeCell ref="V135:V136"/>
    <mergeCell ref="U137:U138"/>
    <mergeCell ref="V137:V138"/>
    <mergeCell ref="V123:V124"/>
    <mergeCell ref="B1:X1"/>
    <mergeCell ref="C3:L3"/>
    <mergeCell ref="B91:B92"/>
    <mergeCell ref="B95:B96"/>
    <mergeCell ref="B97:B98"/>
    <mergeCell ref="B99:B100"/>
    <mergeCell ref="B101:B102"/>
    <mergeCell ref="B103:B104"/>
    <mergeCell ref="X93:X94"/>
    <mergeCell ref="V97:V98"/>
    <mergeCell ref="U93:U94"/>
    <mergeCell ref="U97:U98"/>
    <mergeCell ref="U99:U100"/>
    <mergeCell ref="V99:V100"/>
    <mergeCell ref="V93:V94"/>
    <mergeCell ref="B57:B58"/>
    <mergeCell ref="X69:X70"/>
    <mergeCell ref="W24:W25"/>
    <mergeCell ref="W10:W11"/>
    <mergeCell ref="W19:W20"/>
    <mergeCell ref="O93:O94"/>
    <mergeCell ref="O103:O104"/>
    <mergeCell ref="B51:B52"/>
    <mergeCell ref="W99:W100"/>
    <mergeCell ref="U121:U122"/>
    <mergeCell ref="U115:U116"/>
    <mergeCell ref="U111:U112"/>
    <mergeCell ref="V117:V118"/>
    <mergeCell ref="V113:V114"/>
    <mergeCell ref="V115:V116"/>
    <mergeCell ref="V107:V108"/>
    <mergeCell ref="V109:V110"/>
    <mergeCell ref="V111:V112"/>
    <mergeCell ref="U113:U114"/>
    <mergeCell ref="U117:U118"/>
    <mergeCell ref="W12:W13"/>
    <mergeCell ref="W26:W27"/>
    <mergeCell ref="W32:W33"/>
    <mergeCell ref="W51:W52"/>
    <mergeCell ref="W53:W54"/>
    <mergeCell ref="X51:X52"/>
    <mergeCell ref="V69:V70"/>
    <mergeCell ref="V76:V77"/>
    <mergeCell ref="V80:V81"/>
    <mergeCell ref="X78:X79"/>
    <mergeCell ref="W78:W79"/>
    <mergeCell ref="X80:X81"/>
    <mergeCell ref="W80:W81"/>
    <mergeCell ref="V78:V79"/>
    <mergeCell ref="V71:V72"/>
    <mergeCell ref="W14:W15"/>
    <mergeCell ref="V14:V15"/>
    <mergeCell ref="U28:U29"/>
    <mergeCell ref="U30:U31"/>
    <mergeCell ref="V26:V27"/>
    <mergeCell ref="X115:X116"/>
    <mergeCell ref="X97:X98"/>
    <mergeCell ref="X99:X100"/>
    <mergeCell ref="W97:W98"/>
    <mergeCell ref="V91:V92"/>
    <mergeCell ref="V95:V96"/>
    <mergeCell ref="W82:W83"/>
    <mergeCell ref="X86:X87"/>
    <mergeCell ref="W86:W87"/>
    <mergeCell ref="W115:W116"/>
    <mergeCell ref="W107:W108"/>
    <mergeCell ref="W109:W110"/>
    <mergeCell ref="W111:W112"/>
    <mergeCell ref="W95:W96"/>
    <mergeCell ref="W101:W102"/>
    <mergeCell ref="W103:W104"/>
    <mergeCell ref="W91:W92"/>
    <mergeCell ref="X105:X106"/>
    <mergeCell ref="V82:V83"/>
    <mergeCell ref="U8:U9"/>
    <mergeCell ref="U10:U11"/>
    <mergeCell ref="U12:U13"/>
    <mergeCell ref="U14:U15"/>
    <mergeCell ref="V10:V11"/>
    <mergeCell ref="V28:V29"/>
    <mergeCell ref="V30:V31"/>
    <mergeCell ref="U19:U20"/>
    <mergeCell ref="V8:V9"/>
    <mergeCell ref="V24:V25"/>
    <mergeCell ref="V19:V20"/>
    <mergeCell ref="X8:X9"/>
    <mergeCell ref="X12:X13"/>
    <mergeCell ref="X19:X20"/>
    <mergeCell ref="X24:X25"/>
    <mergeCell ref="X26:X27"/>
    <mergeCell ref="X28:X29"/>
    <mergeCell ref="X30:X31"/>
    <mergeCell ref="X32:X33"/>
    <mergeCell ref="X34:X35"/>
    <mergeCell ref="X10:X11"/>
    <mergeCell ref="X14:X15"/>
    <mergeCell ref="X71:X72"/>
    <mergeCell ref="W34:W35"/>
    <mergeCell ref="W36:W37"/>
    <mergeCell ref="V53:V54"/>
    <mergeCell ref="X57:X58"/>
    <mergeCell ref="W65:W66"/>
    <mergeCell ref="X61:X62"/>
    <mergeCell ref="W76:W77"/>
    <mergeCell ref="X76:X77"/>
    <mergeCell ref="W42:W43"/>
    <mergeCell ref="X36:X37"/>
    <mergeCell ref="V34:V35"/>
    <mergeCell ref="V36:V37"/>
    <mergeCell ref="O40:O41"/>
    <mergeCell ref="V65:V66"/>
    <mergeCell ref="V57:V58"/>
    <mergeCell ref="V59:V60"/>
    <mergeCell ref="V61:V62"/>
    <mergeCell ref="V63:V64"/>
    <mergeCell ref="O65:O66"/>
    <mergeCell ref="O32:O33"/>
    <mergeCell ref="P50:X50"/>
    <mergeCell ref="U36:U37"/>
    <mergeCell ref="V32:V33"/>
    <mergeCell ref="U42:U43"/>
    <mergeCell ref="Q91:Q124"/>
    <mergeCell ref="P51:P72"/>
    <mergeCell ref="U91:U92"/>
    <mergeCell ref="U53:U54"/>
    <mergeCell ref="U80:U81"/>
    <mergeCell ref="O105:O106"/>
    <mergeCell ref="O99:O100"/>
    <mergeCell ref="O109:O110"/>
    <mergeCell ref="O111:O112"/>
    <mergeCell ref="U71:U72"/>
    <mergeCell ref="U65:U66"/>
    <mergeCell ref="U69:U70"/>
    <mergeCell ref="U57:U58"/>
    <mergeCell ref="U55:U56"/>
    <mergeCell ref="O119:O120"/>
    <mergeCell ref="O117:O118"/>
    <mergeCell ref="O115:O116"/>
    <mergeCell ref="O113:O114"/>
    <mergeCell ref="O123:O124"/>
    <mergeCell ref="O51:O52"/>
    <mergeCell ref="O53:O54"/>
    <mergeCell ref="P91:P124"/>
    <mergeCell ref="U78:U79"/>
    <mergeCell ref="U63:U64"/>
    <mergeCell ref="V86:V87"/>
    <mergeCell ref="X82:X83"/>
    <mergeCell ref="U59:U60"/>
    <mergeCell ref="U95:U96"/>
    <mergeCell ref="X59:X60"/>
    <mergeCell ref="X65:X66"/>
    <mergeCell ref="W57:W58"/>
    <mergeCell ref="V42:V43"/>
    <mergeCell ref="X63:X64"/>
    <mergeCell ref="X53:X54"/>
    <mergeCell ref="X55:X56"/>
    <mergeCell ref="W61:W62"/>
    <mergeCell ref="U51:U52"/>
    <mergeCell ref="W55:W56"/>
    <mergeCell ref="W63:W64"/>
    <mergeCell ref="W59:W60"/>
    <mergeCell ref="U61:U62"/>
    <mergeCell ref="X42:X43"/>
    <mergeCell ref="X91:X92"/>
    <mergeCell ref="X95:X96"/>
    <mergeCell ref="W69:W70"/>
    <mergeCell ref="W71:W72"/>
    <mergeCell ref="W93:W94"/>
    <mergeCell ref="U76:U77"/>
    <mergeCell ref="O121:O122"/>
    <mergeCell ref="O151:O152"/>
    <mergeCell ref="B46:B47"/>
    <mergeCell ref="B149:B150"/>
    <mergeCell ref="B113:B114"/>
    <mergeCell ref="B82:B83"/>
    <mergeCell ref="B111:B112"/>
    <mergeCell ref="B105:B106"/>
    <mergeCell ref="B109:B110"/>
    <mergeCell ref="B147:B148"/>
    <mergeCell ref="B128:B129"/>
    <mergeCell ref="O76:O77"/>
    <mergeCell ref="O137:O138"/>
    <mergeCell ref="B123:B124"/>
    <mergeCell ref="O128:O129"/>
    <mergeCell ref="B119:B120"/>
    <mergeCell ref="B117:B118"/>
    <mergeCell ref="O139:O140"/>
    <mergeCell ref="B130:B131"/>
    <mergeCell ref="O130:O131"/>
    <mergeCell ref="O135:O136"/>
    <mergeCell ref="B107:B108"/>
    <mergeCell ref="O107:O108"/>
    <mergeCell ref="O67:O68"/>
    <mergeCell ref="P128:P131"/>
    <mergeCell ref="Q128:Q131"/>
    <mergeCell ref="P135:P154"/>
    <mergeCell ref="Q135:Q154"/>
    <mergeCell ref="R8:R15"/>
    <mergeCell ref="T8:T15"/>
    <mergeCell ref="R24:R47"/>
    <mergeCell ref="S25:S47"/>
    <mergeCell ref="T24:T47"/>
    <mergeCell ref="R51:R72"/>
    <mergeCell ref="S52:S72"/>
    <mergeCell ref="T52:T72"/>
    <mergeCell ref="R76:R87"/>
    <mergeCell ref="T77:T87"/>
    <mergeCell ref="R91:R124"/>
    <mergeCell ref="S92:S124"/>
    <mergeCell ref="T92:T124"/>
    <mergeCell ref="R128:R131"/>
    <mergeCell ref="S128:S131"/>
    <mergeCell ref="T128:T131"/>
    <mergeCell ref="R135:R154"/>
    <mergeCell ref="S135:S154"/>
    <mergeCell ref="P76:P87"/>
    <mergeCell ref="Q76:Q87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8e6f39-ddb5-48b9-87b5-72ba7198206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E8FAA731104541B7CAFE3BA1F2BE33" ma:contentTypeVersion="14" ma:contentTypeDescription="Crear nuevo documento." ma:contentTypeScope="" ma:versionID="18f9e16746f1350935af195ad34b0f40">
  <xsd:schema xmlns:xsd="http://www.w3.org/2001/XMLSchema" xmlns:xs="http://www.w3.org/2001/XMLSchema" xmlns:p="http://schemas.microsoft.com/office/2006/metadata/properties" xmlns:ns3="348e6f39-ddb5-48b9-87b5-72ba7198206b" xmlns:ns4="d9acbcc9-092e-43e3-9fe4-474a5222853f" targetNamespace="http://schemas.microsoft.com/office/2006/metadata/properties" ma:root="true" ma:fieldsID="d74d8d4310ac67e7d3b7c4512d8948f9" ns3:_="" ns4:_="">
    <xsd:import namespace="348e6f39-ddb5-48b9-87b5-72ba7198206b"/>
    <xsd:import namespace="d9acbcc9-092e-43e3-9fe4-474a522285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e6f39-ddb5-48b9-87b5-72ba71982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cbcc9-092e-43e3-9fe4-474a52228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4B857-725A-4962-9C3F-0E645A7CE2EF}">
  <ds:schemaRefs>
    <ds:schemaRef ds:uri="http://schemas.microsoft.com/office/2006/metadata/properties"/>
    <ds:schemaRef ds:uri="http://schemas.microsoft.com/office/infopath/2007/PartnerControls"/>
    <ds:schemaRef ds:uri="348e6f39-ddb5-48b9-87b5-72ba7198206b"/>
  </ds:schemaRefs>
</ds:datastoreItem>
</file>

<file path=customXml/itemProps2.xml><?xml version="1.0" encoding="utf-8"?>
<ds:datastoreItem xmlns:ds="http://schemas.openxmlformats.org/officeDocument/2006/customXml" ds:itemID="{A5FD6CCB-FFAC-4A44-801D-32F946083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8e6f39-ddb5-48b9-87b5-72ba7198206b"/>
    <ds:schemaRef ds:uri="d9acbcc9-092e-43e3-9fe4-474a52228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C67F2A-9574-4B98-A257-1B2A7B77C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Cronograma Bienestar 2023</vt:lpstr>
      <vt:lpstr>'Cronograma Bienestar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Sehidy Dayana Fula Bohorquez</dc:creator>
  <cp:keywords/>
  <dc:description/>
  <cp:lastModifiedBy>Solcity sas</cp:lastModifiedBy>
  <cp:revision/>
  <dcterms:created xsi:type="dcterms:W3CDTF">2016-05-04T04:52:36Z</dcterms:created>
  <dcterms:modified xsi:type="dcterms:W3CDTF">2023-01-31T22:01:56Z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2022-12-05T18:42:12Z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ca47573d-64d7-4b32-b876-b1d51c492f56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0x010100C8E8FAA731104541B7CAFE3BA1F2BE33</vt:lpwstr>
  </property>
</Properties>
</file>