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sandra.alvarados\Documents\"/>
    </mc:Choice>
  </mc:AlternateContent>
  <xr:revisionPtr revIDLastSave="0" documentId="8_{40762B59-AEAB-4C1A-93EE-CD74162F419B}" xr6:coauthVersionLast="47" xr6:coauthVersionMax="47" xr10:uidLastSave="{00000000-0000-0000-0000-000000000000}"/>
  <bookViews>
    <workbookView xWindow="-120" yWindow="-120" windowWidth="29040" windowHeight="15840" firstSheet="1" activeTab="1" xr2:uid="{AB14D69F-8BFB-41EE-AE08-FD426117AD61}"/>
  </bookViews>
  <sheets>
    <sheet name="Elaboración" sheetId="6" state="hidden" r:id="rId1"/>
    <sheet name="PAAC" sheetId="5" r:id="rId2"/>
    <sheet name="Hoja1" sheetId="8" state="hidden" r:id="rId3"/>
    <sheet name="Versiones" sheetId="7" r:id="rId4"/>
  </sheets>
  <definedNames>
    <definedName name="_xlnm._FilterDatabase" localSheetId="1" hidden="1">PAAC!$A$5:$R$11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8" l="1"/>
  <c r="D25" i="8"/>
  <c r="D24" i="8"/>
  <c r="D23" i="8"/>
  <c r="N100" i="5" l="1"/>
  <c r="N91" i="5"/>
  <c r="N88" i="5"/>
  <c r="N86" i="5"/>
  <c r="N84" i="5"/>
  <c r="N78" i="5"/>
  <c r="N74" i="5"/>
  <c r="N70" i="5"/>
  <c r="N67" i="5"/>
  <c r="N57" i="5"/>
  <c r="N55" i="5"/>
  <c r="N49" i="5"/>
  <c r="N40" i="5"/>
  <c r="N38" i="5"/>
  <c r="N33" i="5"/>
  <c r="M50" i="5"/>
  <c r="C8" i="8" l="1"/>
  <c r="C6" i="8"/>
  <c r="C7" i="8"/>
  <c r="C5" i="8"/>
  <c r="C9" i="8" s="1"/>
  <c r="F10" i="8"/>
  <c r="G13" i="8" s="1"/>
  <c r="H21" i="8"/>
  <c r="N52" i="5"/>
  <c r="D30" i="8" l="1"/>
  <c r="D43" i="8"/>
  <c r="D41" i="8"/>
  <c r="D42" i="8"/>
  <c r="D40" i="8"/>
  <c r="D39" i="8"/>
  <c r="D38" i="8"/>
  <c r="D37" i="8"/>
  <c r="D44" i="8" s="1"/>
  <c r="G12" i="8"/>
  <c r="G11" i="8"/>
  <c r="M10" i="5"/>
  <c r="N9" i="5" s="1"/>
  <c r="D33" i="8" l="1"/>
  <c r="D21" i="8"/>
  <c r="D31" i="8"/>
  <c r="D16" i="8"/>
  <c r="D13" i="8"/>
  <c r="D18" i="8" s="1"/>
  <c r="D29" i="8"/>
  <c r="D34" i="8" s="1"/>
  <c r="D17" i="8"/>
  <c r="D22" i="8"/>
  <c r="D15" i="8"/>
  <c r="D14" i="8"/>
  <c r="D26" i="8" l="1"/>
  <c r="N9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and sara</author>
  </authors>
  <commentList>
    <comment ref="O7" authorId="0" shapeId="0" xr:uid="{F4B39476-A03C-4EC2-9DCE-91A14AAED6EA}">
      <text>
        <r>
          <rPr>
            <b/>
            <sz val="9"/>
            <color indexed="81"/>
            <rFont val="Tahoma"/>
            <family val="2"/>
          </rPr>
          <t>Sandra 
Cada componente tiene un PESO de 16,6 del total del PAAC</t>
        </r>
      </text>
    </comment>
    <comment ref="M10" authorId="0" shapeId="0" xr:uid="{7B638E8D-BC53-4D9B-990C-69666AD41C8F}">
      <text>
        <r>
          <rPr>
            <b/>
            <sz val="9"/>
            <color indexed="81"/>
            <rFont val="Tahoma"/>
            <family val="2"/>
          </rPr>
          <t>Sandra and sara:</t>
        </r>
        <r>
          <rPr>
            <sz val="9"/>
            <color indexed="81"/>
            <rFont val="Tahoma"/>
            <family val="2"/>
          </rPr>
          <t xml:space="preserve">
100%3 (reportes trimestrales)
0.33/2= teniendo en cuenta el indicador</t>
        </r>
      </text>
    </comment>
  </commentList>
</comments>
</file>

<file path=xl/sharedStrings.xml><?xml version="1.0" encoding="utf-8"?>
<sst xmlns="http://schemas.openxmlformats.org/spreadsheetml/2006/main" count="945" uniqueCount="562">
  <si>
    <t>.</t>
  </si>
  <si>
    <t>PLAN ANTICORRUPCIÓN Y DE ATENCIÓN AL CIUDADANO - PAAC 2022
UNIDAD ADMINISTRATIVA ESPECIAL DE SERVICIOS PÚBLICOS - UAESP</t>
  </si>
  <si>
    <t xml:space="preserve">1. </t>
  </si>
  <si>
    <t>Objetivo General</t>
  </si>
  <si>
    <t>Consolidar e implementar la estrategia que integre los procesos y procedimientos de la entidad para garantizar la lucha contra la corrupción</t>
  </si>
  <si>
    <t>1.1</t>
  </si>
  <si>
    <t>Objetivos Específicos</t>
  </si>
  <si>
    <t>Articular los componentes del plan con los productos y servicios de la entidad</t>
  </si>
  <si>
    <t>Contar con la participación ciudadana en la formulación y seguimiento al plan en el marco del control social</t>
  </si>
  <si>
    <t>Garantizar el seguimiento a la implementación de los componentes que conforman la estrategia que desarrolla el plan</t>
  </si>
  <si>
    <t>2.</t>
  </si>
  <si>
    <t>Alcance</t>
  </si>
  <si>
    <t>Este documento aplica para todos los servidores públicos y contratistas de la Unidad.</t>
  </si>
  <si>
    <t>2.1</t>
  </si>
  <si>
    <t xml:space="preserve">Recursos </t>
  </si>
  <si>
    <t>La implementación del plan está articulado con el funcionamiento de la Unidad, incorporando los recursos financieros, operativos y de talento humano, permitiendo así, contar con los funcionarios y contratistas para el cumplimiento de las actividades y trabajando de manera articulada con todos los procesos durante la vigencia 2022.</t>
  </si>
  <si>
    <t>3.</t>
  </si>
  <si>
    <t>Elaboración</t>
  </si>
  <si>
    <r>
      <t xml:space="preserve">Documento elaborado en colaboración con las dependencias de la Unidad desde el mes de diciembre de 2021 y puesto a disposición de la Ciudadanía y los servidores públicos de la UAESP. Presentado y aprobado el día </t>
    </r>
    <r>
      <rPr>
        <sz val="12"/>
        <rFont val="Arial Narrow"/>
        <family val="2"/>
      </rPr>
      <t>xx de enero</t>
    </r>
    <r>
      <rPr>
        <sz val="12"/>
        <color theme="1"/>
        <rFont val="Arial Narrow"/>
        <family val="2"/>
      </rPr>
      <t xml:space="preserve"> de 2022 por el Comité Institucional de Gestión y Desempeño de la Unidad Administrativa Especial de Servicios Públicos</t>
    </r>
  </si>
  <si>
    <t>3.1</t>
  </si>
  <si>
    <t>Insumos para su desarrollo</t>
  </si>
  <si>
    <t xml:space="preserve">Se consideraron los siguientes insumos para la formulación del plan: reporte de PQRS, resultados de auditorías internas, reporte de consultas ciudadanas, informe de evaluación a los Planes Anticorrupción y de Atención al Ciudadano emitido por la  Oficina de Control Interno, resultado preliminar del Índice de Transparencia Activa - ITA, las recomendaciones para la formulación del plan anticorrupción y de atención al ciudadano (PAAC) 2021 de la Secretaría General de la Alcaldía Mayor de Bogotá D.C.. El presupuesto destinado para la implementación del plan se determina a partir de los recursos de talento humano contratado y los funcionarios que apoyan en las áreas responsables que adelantan cada componente. </t>
  </si>
  <si>
    <t>3.2</t>
  </si>
  <si>
    <t>Fuentes consultadas</t>
  </si>
  <si>
    <t>* Guía para la administración del riesgo y el diseño de controles en Entidades Públicas. Riesgos de gestión, corrupción y seguridad digital del 2018
* Guía Estrategias para la construcción del Plan anticorrupción y de atención al ciudadano, versión 2, emitida por el Departamento Administrativo de la Función Pública.
* Guía metodológica para la racionalización de trámites, emitida por el Departamento Administrativo de la Función Pública.
* Contexto Estratégico de la Entidad, contenido en el Plan Estratégico Intitucional 2020-2024</t>
  </si>
  <si>
    <t>3.3.</t>
  </si>
  <si>
    <t>Marco Normativo</t>
  </si>
  <si>
    <t>* Ley 962 de 2005 Por la cual se dictan disposiciones sobre racionalización de trámites y procedimientos administrativos de los organismos y entidades del Estado y de los particulares que ejercen funciones públicas o prestan servicios públicos.
* Ley 1474 de 2011 Por la cual se dictan normas orientadas a fortalecer los mecanismos de prevención, investigación y sanción de actos de corrupción y la efectividad del control de la gestión pública.
* Ley 1712 de 2014 Por medio de la cual se crea la Ley de Transparencia y del Derecho de Acceso a la Información Pública Nacional y se dictan otras disposiciones.
* Ley 1755 de 2015 Por medio de la cual se regula el Derecho Fundamental de Petición y se sustituye un título del Código de Procedimiento Administrativo y de lo Contencioso Administrativo.
* Ley 1757 de 2015 Por la cual se dictan disposiciones en materia de promoción y protección del derecho a la participación democrática.
* Decreto Ley 019 del 2012 Por el cual se dictan normas para suprimir o reformar regulaciones, procedimientos y trámites innecesarios existentes en la Administración Pública.
* Decreto 1081 de 2015 Por medio del cual se expide el Decreto Reglamentario Único del Sector Presidencia de la República.
* Decreto 2106 de 2019 Por el cual se dictan normas para simplificar, suprimir y reformar trámites, procesos y procedimientos innecesarios existentes en la administración pública.
* Decreto 847 de 2021 Establece y unifica lineamientos en materia de servicio a la ciudadanía y de implementación de la Política Pública Distrital de Servicio a la Ciudadanía, lográndose actualizar algunas de sus definiciones y fortaleciendo la figura del Defensor de la Ciudadanía para las entidades y organismos del Distrito Capital.
* Decreto Distrital 293 de 2021 Modifica lineamientos en materia de servicio a la ciudadanía y de implementación de la Política Pública Distrital de Servicio a la Ciudadanía, en el marco de la contingencia generada nivel nacional por la pandemia generada por el COVID-19.
* Resolución 455 del 2021 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
* Iniciativas para fortalecer el proceso participativo de formulación de Planes Anticorrupción y de Atención al Ciudadano - PAAC, elaborada por la Secretaría General de la Alcaldía Mayor de Bogotá.
* Protocolo de rendición de cuentas para las Entidades del Distrito Capital.</t>
  </si>
  <si>
    <t>4.</t>
  </si>
  <si>
    <t>Componentes del Plan Anticorrupción y de Atención al Ciudadano</t>
  </si>
  <si>
    <r>
      <t xml:space="preserve">El plan anticorrupción y de atención al ciudadano se integra por 6 componentes, los cuales se construyen de acuerdo con las metodologías definidas por el Departamento Administrativo y de la Función Pública, el Departamento Nacional de Planeación y la Secretaria de Transparencia de la Presidencia de la República, en respuesta a políticas, estrategias o iniciativas del orden nacional para la promoción de estándares de transparencia y de lucha contra la corrupción.
A continuación, se describe cada componente:
</t>
    </r>
    <r>
      <rPr>
        <b/>
        <sz val="12"/>
        <color theme="1"/>
        <rFont val="Arial Narrow"/>
        <family val="2"/>
      </rPr>
      <t xml:space="preserve">Gestión del Riesgo de Corrupción - Mapa de Riesgos de Corrupción: </t>
    </r>
    <r>
      <rPr>
        <sz val="12"/>
        <color theme="1"/>
        <rFont val="Arial Narrow"/>
        <family val="2"/>
      </rPr>
      <t xml:space="preserve">
Herramienta que le permite a la entidad identificar, analizar y controlar los posibles hechos generadores de corrupción, tanto internos como externos, a partir de la determinación de los riesgos de posibles actos de corrupción, causas y sus consecuencias se establecen las medidas orientadas a controlarlos.
</t>
    </r>
    <r>
      <rPr>
        <b/>
        <sz val="12"/>
        <color theme="1"/>
        <rFont val="Arial Narrow"/>
        <family val="2"/>
      </rPr>
      <t xml:space="preserve">Racionalización de Trámites: </t>
    </r>
    <r>
      <rPr>
        <sz val="12"/>
        <color theme="1"/>
        <rFont val="Arial Narrow"/>
        <family val="2"/>
      </rPr>
      <t xml:space="preserve">
Facilita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</si>
  <si>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r>
      <rPr>
        <b/>
        <sz val="12"/>
        <color theme="1"/>
        <rFont val="Arial Narrow"/>
        <family val="2"/>
      </rPr>
      <t>Rendición de Cuentas:</t>
    </r>
    <r>
      <rPr>
        <sz val="12"/>
        <color theme="1"/>
        <rFont val="Arial Narrow"/>
        <family val="2"/>
      </rPr>
      <t xml:space="preserve">
Expresión del control social que comprende acciones de petición de información, diálogos e incentivos. Busca la adopción de un proceso transversal permanente de interacción entre servidores públicos —entidades— ciudadanos y los actores interesados en la gestión de los procesos y sus resultados. Así mismo, busca la transparencia de la gestión de la Administración Pública para lograr la adopción de los principios de Buen Gobierno. 
</t>
    </r>
    <r>
      <rPr>
        <b/>
        <sz val="12"/>
        <color theme="1"/>
        <rFont val="Arial Narrow"/>
        <family val="2"/>
      </rPr>
      <t xml:space="preserve">Mecanismos para mejorar la Atención al Ciudadano:
</t>
    </r>
    <r>
      <rPr>
        <sz val="12"/>
        <color theme="1"/>
        <rFont val="Arial Narrow"/>
        <family val="2"/>
      </rPr>
      <t xml:space="preserve">Centra sus esfuerzos en garantizar el acceso de los ciudadanos a los trámites y servicios de la Administración Pública conforme a los principios de información completa, clara, consistente, con altos niveles de calidad, oportunidad en el servicio y ajuste a las necesidades, realidades y expectativas del ciudadano.
</t>
    </r>
    <r>
      <rPr>
        <b/>
        <sz val="12"/>
        <color theme="1"/>
        <rFont val="Arial Narrow"/>
        <family val="2"/>
      </rPr>
      <t>Mecanismos para la Transparencia y Acceso a la Información:</t>
    </r>
    <r>
      <rPr>
        <sz val="12"/>
        <color theme="1"/>
        <rFont val="Arial Narrow"/>
        <family val="2"/>
      </rPr>
      <t xml:space="preserve">
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 y clasificados.
</t>
    </r>
    <r>
      <rPr>
        <b/>
        <sz val="12"/>
        <color theme="1"/>
        <rFont val="Arial Narrow"/>
        <family val="2"/>
      </rPr>
      <t>Iniciativas Adicionales:</t>
    </r>
    <r>
      <rPr>
        <sz val="12"/>
        <color theme="1"/>
        <rFont val="Arial Narrow"/>
        <family val="2"/>
      </rPr>
      <t xml:space="preserve">
Se refiere a las iniciativas particulares de la entidad que contribuyen a combatir y prevenir la corrupción (Plan de gestión de la integridad).</t>
    </r>
  </si>
  <si>
    <t xml:space="preserve">5. </t>
  </si>
  <si>
    <t>Divulgación y promoción</t>
  </si>
  <si>
    <t>La Unidad promocionó y divulgó el proyecto del Plan Anticorrupción y de Atención al Ciudadano vigencia 2022, a través de la página web, redes sociales y por comunicación interna, publicando el informe global de observaciones realizadas al documento</t>
  </si>
  <si>
    <r>
      <rPr>
        <b/>
        <sz val="14"/>
        <color theme="9" tint="-0.249977111117893"/>
        <rFont val="Arial Narrow"/>
        <family val="2"/>
      </rPr>
      <t>Componente 1. Gestión de Riesgos de Corrupción</t>
    </r>
    <r>
      <rPr>
        <b/>
        <sz val="14"/>
        <color theme="4"/>
        <rFont val="Arial Narrow"/>
        <family val="2"/>
      </rPr>
      <t xml:space="preserve">
</t>
    </r>
    <r>
      <rPr>
        <b/>
        <sz val="14"/>
        <rFont val="Arial Narrow"/>
        <family val="2"/>
      </rPr>
      <t>Líder: Oficina Asesora de Planeación (Resolución 313 de 2020)</t>
    </r>
  </si>
  <si>
    <t>Componente</t>
  </si>
  <si>
    <t>Subcomponente</t>
  </si>
  <si>
    <t>N°</t>
  </si>
  <si>
    <t xml:space="preserve"> Actividades</t>
  </si>
  <si>
    <t>Meta o producto</t>
  </si>
  <si>
    <t>Indicador</t>
  </si>
  <si>
    <t>Proceso responsable</t>
  </si>
  <si>
    <t>Proceso que apoya</t>
  </si>
  <si>
    <t>Fecha inicio</t>
  </si>
  <si>
    <t>Fecha final</t>
  </si>
  <si>
    <t>Autoevaluación de la dependencia responsable</t>
  </si>
  <si>
    <t>Seguimiento de la Oficina de Control Interno</t>
  </si>
  <si>
    <t>Fecha</t>
  </si>
  <si>
    <t>Descripción de la autoevaluación</t>
  </si>
  <si>
    <t>Estado de la actividad (%)</t>
  </si>
  <si>
    <t>Avance por subcomponente (%)</t>
  </si>
  <si>
    <t>Avance por componente (%)</t>
  </si>
  <si>
    <t>Fecha del seguimiento</t>
  </si>
  <si>
    <t>Descripción del seguimiento</t>
  </si>
  <si>
    <t>Observaciones</t>
  </si>
  <si>
    <t>Componente 1. Gestión del Riesgo de Corrupción  -Mapa de Riesgos de Corrupción</t>
  </si>
  <si>
    <r>
      <rPr>
        <b/>
        <sz val="14"/>
        <rFont val="Arial Narrow"/>
        <family val="2"/>
      </rPr>
      <t xml:space="preserve">Subcomponente 1        </t>
    </r>
    <r>
      <rPr>
        <sz val="14"/>
        <rFont val="Arial Narrow"/>
        <family val="2"/>
      </rPr>
      <t xml:space="preserve"> Política de Administración de Riesgos de Corrupción - Actualización y divulgación </t>
    </r>
  </si>
  <si>
    <t>Socializar la política de gestión del riesgo en la entidad</t>
  </si>
  <si>
    <t xml:space="preserve">Política de Gestión del Riesgo socializada en la entidad </t>
  </si>
  <si>
    <t>Una socialización semestral</t>
  </si>
  <si>
    <t>Direccionamiento Estratégico</t>
  </si>
  <si>
    <t>Gestión de Comunicaciones</t>
  </si>
  <si>
    <r>
      <rPr>
        <b/>
        <sz val="14"/>
        <rFont val="Arial Narrow"/>
        <family val="2"/>
      </rPr>
      <t xml:space="preserve">Subcomponente 2
</t>
    </r>
    <r>
      <rPr>
        <sz val="14"/>
        <rFont val="Arial Narrow"/>
        <family val="2"/>
      </rPr>
      <t>Revisión de los riesgos de Corrupción</t>
    </r>
  </si>
  <si>
    <t>Revisar, actualizar e identificar los riesgos de corrupción para la vigencia 2022</t>
  </si>
  <si>
    <t>Riesgos de corrupción revisados y actualizados</t>
  </si>
  <si>
    <t>Total de procesos revisados/Total procesos de la Unidad X 100</t>
  </si>
  <si>
    <t>Líderes y gestores de proceso</t>
  </si>
  <si>
    <r>
      <rPr>
        <b/>
        <sz val="14"/>
        <rFont val="Arial Narrow"/>
        <family val="2"/>
      </rPr>
      <t>Subcomponente 3</t>
    </r>
    <r>
      <rPr>
        <sz val="14"/>
        <rFont val="Arial Narrow"/>
        <family val="2"/>
      </rPr>
      <t xml:space="preserve">  Monitoreo o revisión</t>
    </r>
  </si>
  <si>
    <t>Actualizar y publicar el mapa de riesgos Institucionales 2022</t>
  </si>
  <si>
    <t>Una actualización del mapa de riesgos institucionales</t>
  </si>
  <si>
    <t>Mapa de riesgos institucionales publicado</t>
  </si>
  <si>
    <t>OAP El mapa y plan de manejo de riesgos se publicó en la pagina web de la entidad en el siguiente link: https://www.uaesp.gov.co/transparencia/planeacion/planes - Plan Anticorrupción y Atención al Ciudadano - 2022 https://www.uaesp.gov.co/transparencia/planeacion/planes</t>
  </si>
  <si>
    <t>Reporte de monitoreo a las acciones establecidas para la mitigación de riesgos</t>
  </si>
  <si>
    <t>Reporte Trimestral del monitoreo por la segunda línea de defensa</t>
  </si>
  <si>
    <t>Reporte entregado al Comité Institucional de Gestión y Desempeño</t>
  </si>
  <si>
    <t>Todos los procesos</t>
  </si>
  <si>
    <t>30/03/2022
29/04/2022</t>
  </si>
  <si>
    <r>
      <rPr>
        <b/>
        <sz val="14"/>
        <rFont val="Arial Narrow"/>
        <family val="2"/>
      </rPr>
      <t xml:space="preserve">Subcomponente / proceso 4
</t>
    </r>
    <r>
      <rPr>
        <sz val="14"/>
        <rFont val="Arial Narrow"/>
        <family val="2"/>
      </rPr>
      <t>Seguimiento</t>
    </r>
  </si>
  <si>
    <t>4.1</t>
  </si>
  <si>
    <t xml:space="preserve">Realizar seguimiento cuatrimestral a las matrices de riesgos </t>
  </si>
  <si>
    <t>Tres informes de Seguimientos a la  gestión de riesgos de la UAESP</t>
  </si>
  <si>
    <t>No de seguimientos realizados/ No seguimientos programados</t>
  </si>
  <si>
    <t>Evaluación y mejora</t>
  </si>
  <si>
    <r>
      <rPr>
        <b/>
        <sz val="14"/>
        <color rgb="FF000000"/>
        <rFont val="Arial Narrow"/>
        <family val="2"/>
      </rPr>
      <t>1/03/2022 OCI:</t>
    </r>
    <r>
      <rPr>
        <sz val="14"/>
        <color rgb="FF000000"/>
        <rFont val="Arial Narrow"/>
        <family val="2"/>
      </rPr>
      <t xml:space="preserve"> El primer seguimiento a riesgos, de la actual vigencia, en la entidad, se desarrollará en mayo del 2022</t>
    </r>
  </si>
  <si>
    <t>Componente 2. Racionalización de Trámites
Líder: Oficina Asesora de Planeación (Resolución 313 de 2020)</t>
  </si>
  <si>
    <t>Servicios Funerarios</t>
  </si>
  <si>
    <t>Gestión TIC</t>
  </si>
  <si>
    <r>
      <rPr>
        <b/>
        <sz val="14"/>
        <color theme="9" tint="-0.249977111117893"/>
        <rFont val="Arial Narrow"/>
        <family val="2"/>
      </rPr>
      <t>Componente 3. Rendición de Cuentas</t>
    </r>
    <r>
      <rPr>
        <b/>
        <sz val="14"/>
        <color theme="1"/>
        <rFont val="Arial Narrow"/>
        <family val="2"/>
      </rPr>
      <t xml:space="preserve">
Líder: Oficina Asesora de Planeación (Resolución 313 de 2020)</t>
    </r>
  </si>
  <si>
    <r>
      <rPr>
        <b/>
        <sz val="14"/>
        <color theme="1"/>
        <rFont val="Arial Narrow"/>
        <family val="2"/>
      </rPr>
      <t>Componente 3.</t>
    </r>
    <r>
      <rPr>
        <sz val="14"/>
        <color theme="1"/>
        <rFont val="Arial Narrow"/>
        <family val="2"/>
      </rPr>
      <t xml:space="preserve"> 
Rendición de Cuentas</t>
    </r>
  </si>
  <si>
    <r>
      <rPr>
        <b/>
        <sz val="14"/>
        <color theme="1"/>
        <rFont val="Arial Narrow"/>
        <family val="2"/>
      </rPr>
      <t>Subcomponente 1</t>
    </r>
    <r>
      <rPr>
        <sz val="14"/>
        <color theme="1"/>
        <rFont val="Arial Narrow"/>
        <family val="2"/>
      </rPr>
      <t xml:space="preserve">
Identificación grupos de valor</t>
    </r>
  </si>
  <si>
    <t>Identificar los grupos priorizados para los ejercicios de rendición de cuentas de la entidad</t>
  </si>
  <si>
    <t>Identificar los grupos de interes y de valor priorizados</t>
  </si>
  <si>
    <t>Metodología de rendición de cuentas 2022</t>
  </si>
  <si>
    <t>OAP: Se realiza la formulación de la estrategia de rendición de cuentas, publicada en el link: https://www.uaesp.gov.co/sites/default/files/planeacion/Estrategia_de_Rendicion_de_Cuentas_2022.pdf  y la metodología de rendición de cuentas, publicada en el link: https://www.uaesp.gov.co/sites/default/files/planeacion/Metodologia_rendicion_de_cuentas_2022.pdf</t>
  </si>
  <si>
    <r>
      <rPr>
        <b/>
        <sz val="14"/>
        <color theme="1"/>
        <rFont val="Arial Narrow"/>
        <family val="2"/>
      </rPr>
      <t xml:space="preserve">Subcomponente 2 </t>
    </r>
    <r>
      <rPr>
        <sz val="14"/>
        <color theme="1"/>
        <rFont val="Arial Narrow"/>
        <family val="2"/>
      </rPr>
      <t xml:space="preserve">
Priorización información grupos de valor</t>
    </r>
  </si>
  <si>
    <t>Identificar la información institucional</t>
  </si>
  <si>
    <t>Informe de gestión de la vigencia 2021</t>
  </si>
  <si>
    <t>Informe de gestión 2021 publicado</t>
  </si>
  <si>
    <t>31/01/2022 En el mes de enero  la SAL  elaboró  y remitió  mediante correo del  26 de enero informe de gestión a la OAP . Actividad cumplida
OAP: Se realiza la publicación del informe, publicado en el link: https://www.uaesp.gov.co/sites/default/files/documentos/INFORME_DE_GESTION_UAESP_2021.pdf</t>
  </si>
  <si>
    <t>2.2.</t>
  </si>
  <si>
    <t>Identificar la información relevante</t>
  </si>
  <si>
    <t>Identificar información relevante incluyendo enfoque de genero y DDHH</t>
  </si>
  <si>
    <t>OAP Se formula en la metodología de rendición de cuentas, publicada en el link: https://www.uaesp.gov.co/sites/default/files/planeacion/Metodologia_rendicion_de_cuentas_2022.pdf</t>
  </si>
  <si>
    <t>Consultas ciudadanas</t>
  </si>
  <si>
    <t>No. consultas ciudadanas realizadas / No. consultas ciudadanas programadas</t>
  </si>
  <si>
    <t>OAP Se realizan consultas ciudadanas para la formulación, ejecución y seguimiento: Consulta informe de gestión, consulta priorización de temas, consulta estrategia y consulta evaluación del espacio</t>
  </si>
  <si>
    <r>
      <rPr>
        <b/>
        <sz val="14"/>
        <color theme="1"/>
        <rFont val="Arial Narrow"/>
        <family val="2"/>
      </rPr>
      <t xml:space="preserve">Subcomponente 3 </t>
    </r>
    <r>
      <rPr>
        <sz val="14"/>
        <color theme="1"/>
        <rFont val="Arial Narrow"/>
        <family val="2"/>
      </rPr>
      <t xml:space="preserve">
Planeación de los espacios de participación</t>
    </r>
  </si>
  <si>
    <t>Canales y mecanismos de divulgación y acceso a la información</t>
  </si>
  <si>
    <t>Canales identificados para la divulgación de los espacios de rendición de cuentas y de acceso a la información</t>
  </si>
  <si>
    <t>Canales identificados incluidos en la metodología de rendición de cuentas 2022</t>
  </si>
  <si>
    <t>Espacios de participación ciudadana</t>
  </si>
  <si>
    <t>Mecanismos de diálogo  identificados para la rendición de cuentas</t>
  </si>
  <si>
    <t>Mecanismos de diálogo incluidos en la metodología de rendición de cuentas 2022</t>
  </si>
  <si>
    <r>
      <rPr>
        <b/>
        <sz val="14"/>
        <color theme="1"/>
        <rFont val="Arial Narrow"/>
        <family val="2"/>
      </rPr>
      <t xml:space="preserve">Subcomponente 4         </t>
    </r>
    <r>
      <rPr>
        <sz val="14"/>
        <color theme="1"/>
        <rFont val="Arial Narrow"/>
        <family val="2"/>
      </rPr>
      <t xml:space="preserve">                                Actividades de los espacios de participación</t>
    </r>
  </si>
  <si>
    <t>Socializar los avances de la gestión de la entidad por medio de las TIC</t>
  </si>
  <si>
    <t>Dos campañas de socialización</t>
  </si>
  <si>
    <t>Dos (2) informes de campañas de socialización de la gestión de la entidad realizadas</t>
  </si>
  <si>
    <t>Gestión de las comunicaciones</t>
  </si>
  <si>
    <t xml:space="preserve">
30/03/2022
28/02/2022
31/01/2022</t>
  </si>
  <si>
    <t xml:space="preserve">
La Oficina Asesora de Comunicaciones y Relaciones interinstitucionales, realiza el reporte correspondiente al mes de enero a la utilizacion de una de las herramientas TIC, como lo son las redes sociales a travez de las cuales se han publicado las siguientes campañas:
La Oficina Asesora de Comunicaciones y Relaciones interinstitucionales, realiza el reporte correspondiente al mes de febrero a la utilizacion de una de las herramientas TIC, como lo son las redes sociales a travez de las cuales se han publicado las siguientes campañas:
La Oficina Asesora de Comunicaciones y Relaciones interinstitucionales, realiza el reporte correspondiente al mes de marzo a la utilizacion de una de las herramientas TIC, como lo son las redes sociales a travez de las cuales se han publicado las siguientes campañas:
#PilasConLaBolsaRoja          Enero-Febrero
#AlPlatoLoNecesario             Enero-Febrero-Marzo
#JuntosCuidamosBogotá      Enero-Febrero-Marzo  
#LaBasuraNoEsBasura         Enero-Febrero-Marzo
#LaBasuraNoEsBasura (Bolsa blanca)  Febrero
#DíaMundialDelReciclador    Marzo
</t>
  </si>
  <si>
    <t>4.2</t>
  </si>
  <si>
    <t>Activación de los espacios en los mecanismos de participación</t>
  </si>
  <si>
    <t>Desarrollo de actividades</t>
  </si>
  <si>
    <t>Actas de reunión con la memoria de los espacios en los mecanismos de participación</t>
  </si>
  <si>
    <r>
      <rPr>
        <b/>
        <sz val="14"/>
        <color theme="1"/>
        <rFont val="Arial Narrow"/>
        <family val="2"/>
      </rPr>
      <t>Subcomponente 5</t>
    </r>
    <r>
      <rPr>
        <sz val="14"/>
        <color theme="1"/>
        <rFont val="Arial Narrow"/>
        <family val="2"/>
      </rPr>
      <t xml:space="preserve">                           Mejora continua del proceso</t>
    </r>
  </si>
  <si>
    <t>5.1</t>
  </si>
  <si>
    <t>Seguimiento a la estrategia de rendición de cuentas</t>
  </si>
  <si>
    <t>Elaborar informe de seguimiento de rendición de cuentas</t>
  </si>
  <si>
    <t>Dos (2) Informes de rendición de cuentas</t>
  </si>
  <si>
    <t>OAP Informe de la audiencia pública de rendición de cuentas.</t>
  </si>
  <si>
    <t>5.2</t>
  </si>
  <si>
    <t>Identificar el impacto de la rendición de cuentas</t>
  </si>
  <si>
    <t>Analizar la contribución de los espacios de rendición de cuentas hacia los grupos de interés</t>
  </si>
  <si>
    <t>Informe del resultado de la encuesta de la audiencia pública de rendición de cuentas</t>
  </si>
  <si>
    <t>OAP Reporte de la consulta de persepción de la audiencia pública</t>
  </si>
  <si>
    <r>
      <rPr>
        <b/>
        <sz val="14"/>
        <color theme="9" tint="-0.249977111117893"/>
        <rFont val="Arial Narrow"/>
        <family val="2"/>
      </rPr>
      <t>Componente 4. Mecanismos para mejorar la atención al ciudadano</t>
    </r>
    <r>
      <rPr>
        <b/>
        <sz val="14"/>
        <color theme="1"/>
        <rFont val="Arial Narrow"/>
        <family val="2"/>
      </rPr>
      <t xml:space="preserve">
Líder: Subdirección Administrativa y Financiera (Resolución 313 de 2020)</t>
    </r>
  </si>
  <si>
    <t>Componente 4. Mecanismos para mejorar la atención al ciudadano</t>
  </si>
  <si>
    <r>
      <rPr>
        <b/>
        <sz val="14"/>
        <rFont val="Arial Narrow"/>
        <family val="2"/>
      </rPr>
      <t>Subcomponente 1</t>
    </r>
    <r>
      <rPr>
        <sz val="14"/>
        <rFont val="Arial Narrow"/>
        <family val="2"/>
      </rPr>
      <t xml:space="preserve">                 
Estructura administrativa y Direccionamiento estratégico </t>
    </r>
  </si>
  <si>
    <t>Fortalecer la atención al ciudadano a través de los diferentes canales de atención</t>
  </si>
  <si>
    <t>Socializar los procedimientos, protocolos y canales para la atención del servicio al ciudadano al personal de la entidad</t>
  </si>
  <si>
    <t>1 socialización de la Unidad en el semestre</t>
  </si>
  <si>
    <t xml:space="preserve">Servicio al Ciudadano
</t>
  </si>
  <si>
    <t>N.A.</t>
  </si>
  <si>
    <t>10/02/2022:
01/03/2022:
01/04/2022:</t>
  </si>
  <si>
    <t>10/02/2022: Pendiente por realizar.</t>
  </si>
  <si>
    <t>1.2</t>
  </si>
  <si>
    <t>Garantizar la calidad del servicio</t>
  </si>
  <si>
    <t>Evaluaciones mensuales a través de cliente incógnito del servicio a la atención del ciudadano</t>
  </si>
  <si>
    <t>1.3</t>
  </si>
  <si>
    <t>Realizar actividades de divulgación de los canales de atención, trámites y servicios de la entidad a los grupos de interés</t>
  </si>
  <si>
    <t>1 informe sobre las actividades de divulgación</t>
  </si>
  <si>
    <t>Gestión de Comunicaciones
Gestión TIC
Servicio al Ciudadano
Direccionamiento estratégico</t>
  </si>
  <si>
    <t>10/02/2022:
01/03/2022:
01/04/2022:
31/03/2022
28/02/2022
30/01/2022</t>
  </si>
  <si>
    <t xml:space="preserve">10/02/2022: Informacion del proceso de atencion al ciudadano actualizada           
 01/03/2022:Informacion del proceso de atencion al ciudadano actualizada
01/04/2022: Informacion del proceso de atencion al ciudadano actualizada
OACRI Realiza para el mes de enero publicaciones de divulgacion acerca de los canales de atencion.
OACRI Realiza para el mes de febrero publicaciones de divulgacion acerca de los canales de atencion.
OACRI Realiza para el mes de marzo publicaciones de divulgacion acerca de los canales de atencion.
</t>
  </si>
  <si>
    <r>
      <rPr>
        <b/>
        <sz val="14"/>
        <rFont val="Arial Narrow"/>
        <family val="2"/>
      </rPr>
      <t xml:space="preserve">Subcomponente 2 </t>
    </r>
    <r>
      <rPr>
        <sz val="14"/>
        <rFont val="Arial Narrow"/>
        <family val="2"/>
      </rPr>
      <t>Fortalecimiento de los canales de atención</t>
    </r>
  </si>
  <si>
    <t xml:space="preserve">Realizar cuatro (4) seguimientos al cumplimiento de criterios diferenciales de accesibilidad en los canales de atención de la Unidad. </t>
  </si>
  <si>
    <t>Garantizar la accesibilidad a la página web  de la Unidad Administrativa Especial de Servicios Públicos - UAESP</t>
  </si>
  <si>
    <t>(No informes de cumplimiento de los estándares de accesibilidad  de los canales de atención de la Unidad/No de informes programados)*100</t>
  </si>
  <si>
    <t>Gestión de Comunicaciones
Servicio al ciudadano</t>
  </si>
  <si>
    <t>10/02/2022
 01/03/2022
01/04/2022:
Se realizan los informes oorrespondientes:
*  https://www.uaesp.gov.co/transparencia/instrumentos-gestion-informacion-publica/Informe-pqr-denuncias-solicitudes
OTIC: 03/05/2022. Se presenta informe de acciones realizadas en la administración de la pagina web en cuanto a accesibilidad y usabilidad web</t>
  </si>
  <si>
    <t>2.2</t>
  </si>
  <si>
    <t>Verificar la coherencia de la información reportada de los trámites en los diferentes portales de información de trámites a nivel nacional y distrital.</t>
  </si>
  <si>
    <t>Portales de trámites actualizados.</t>
  </si>
  <si>
    <t>% de información actualizada y publicada</t>
  </si>
  <si>
    <t>Gestión Integral de Residuos Sólidos
Alumbrado Público
Servicios Funerarios</t>
  </si>
  <si>
    <t>Certificados de confiabilidad de GT&amp;S de enero a marzo</t>
  </si>
  <si>
    <t>2.3</t>
  </si>
  <si>
    <t>Capacitar a los servidores en el uso de herramientas de inclusión</t>
  </si>
  <si>
    <t>Socializar las herramientas de accesibilidad para personas en condición de discapacidad</t>
  </si>
  <si>
    <t>1 sensibilización a los servidores públicos de la Unidad en el semestre</t>
  </si>
  <si>
    <t>10/02/2022: No realizado en enero.
01/03/2022: No realizado en febrero.
01/04/2022: Se socializaron los procedimientos en  capacitacion virtual el dia 7 de marzo
https://uaespdc-my.sharepoint.com/:v:/r/personal/johanna_mendez_uaesp_gov_co/Documents/Grabaciones/Inducci%C3%B3n%20-%20Reinducci%C3%B3n%20Atenci%C3%B3n%20al%20ciudadano%20-%20Grupo%2018_20220307_130424.mp4?csf=1&amp;web=1&amp;e=Smm4CI</t>
  </si>
  <si>
    <r>
      <rPr>
        <b/>
        <sz val="14"/>
        <rFont val="Arial Narrow"/>
        <family val="2"/>
      </rPr>
      <t xml:space="preserve">Subcomponente 3                          </t>
    </r>
    <r>
      <rPr>
        <sz val="14"/>
        <rFont val="Arial Narrow"/>
        <family val="2"/>
      </rPr>
      <t xml:space="preserve"> 
Talento humano</t>
    </r>
  </si>
  <si>
    <t>Fortalecer las competencias de los servidores públicos en la atención del servicio al ciudadano</t>
  </si>
  <si>
    <t>Incluir en el Plan Institucional de capacitación temáticas relacionadas con el servicio al ciudadano</t>
  </si>
  <si>
    <t>(No actividades realizadas/ No actividades programadas) * 100</t>
  </si>
  <si>
    <t>Gestión de Talento Humano</t>
  </si>
  <si>
    <t>Servicio al Ciudadano</t>
  </si>
  <si>
    <t> </t>
  </si>
  <si>
    <t>Realizar capacitaciones sobre los procedimientos de trámites y servicios de la entidad para los funcionarios y contratistas que hacen atención al ciudadano</t>
  </si>
  <si>
    <t>(No capacitaciones realizadas/ No capacitaciones programadas) * 100</t>
  </si>
  <si>
    <t xml:space="preserve">Procesos Misionales
</t>
  </si>
  <si>
    <t>Capacitar a los funcionarios y contratistas en lenguaje claro</t>
  </si>
  <si>
    <t>(No funcionarios capacitados/ No funcionarios programados) * 100</t>
  </si>
  <si>
    <r>
      <rPr>
        <b/>
        <sz val="14"/>
        <rFont val="Arial Narrow"/>
        <family val="2"/>
      </rPr>
      <t xml:space="preserve">Subcomponente 4              </t>
    </r>
    <r>
      <rPr>
        <sz val="14"/>
        <rFont val="Arial Narrow"/>
        <family val="2"/>
      </rPr>
      <t xml:space="preserve"> 
Normativo y procedimental</t>
    </r>
  </si>
  <si>
    <t xml:space="preserve">
Realizar campañas informativas sobre la responsabilidad de los servidores públicos frente a los derechos de los ciudadanos.</t>
  </si>
  <si>
    <t xml:space="preserve"> Una (1) campaña informativa por semestre</t>
  </si>
  <si>
    <t>(No de campañas realizadas/ No de campañas programadas)*100</t>
  </si>
  <si>
    <t>Divulgar la carta de trato digno a los grupos de interés</t>
  </si>
  <si>
    <t xml:space="preserve"> Una (1) actividad de divulgación por semestre</t>
  </si>
  <si>
    <t>(No de actividades de divulgación realizadas / No de actividades programadas)* 100</t>
  </si>
  <si>
    <r>
      <rPr>
        <b/>
        <sz val="14"/>
        <rFont val="Arial Narrow"/>
        <family val="2"/>
      </rPr>
      <t xml:space="preserve">Subcomponente 5 </t>
    </r>
    <r>
      <rPr>
        <sz val="14"/>
        <rFont val="Arial Narrow"/>
        <family val="2"/>
      </rPr>
      <t xml:space="preserve">    
Relacionamiento con el ciudadano</t>
    </r>
  </si>
  <si>
    <t>Realizar seguimientos a los tiempos de respuesta a las PQRS y los compromisos suscritos en la respuesta al ciudadano.</t>
  </si>
  <si>
    <t>Reporte estadístico del tiempo de respuesta de las PQRS</t>
  </si>
  <si>
    <t>Reporte cuatrimestral</t>
  </si>
  <si>
    <t>01/04/2022: Se realizo plan de contingencia para mejorar la oportunidad de respuesta de la PQRS.</t>
  </si>
  <si>
    <t>Informe de seguimiento a los compromisos suscritos a a través de las respuestas a los ciudadanos</t>
  </si>
  <si>
    <t>Realizar la medición de satisfacción ciudadana para medir los criterios de calidad del servicio relacionados con las PQRS.</t>
  </si>
  <si>
    <t>Aplicar la encuesta mensualmente a la ciudadanía relacionada con la atención a PQRS</t>
  </si>
  <si>
    <t>(No de mediciones realizadas en el mes/ No mediciones programadas en el mes)* 100</t>
  </si>
  <si>
    <t>Aplicar la encuesta de la medición de la satisfacción de los servicios de la UAESP</t>
  </si>
  <si>
    <t>Realizar la medición de la satisfacción encuestas de trámites y servicios de la entidad</t>
  </si>
  <si>
    <t>Un (1) informe cuatrimestral</t>
  </si>
  <si>
    <t>Servicio al Ciudadano, Servicio Funerario, Alumbrado Público, Gestión Integral de Residuos Sólidos.</t>
  </si>
  <si>
    <t>Gestión tecnologías de la información</t>
  </si>
  <si>
    <t>29/04/2022
28 /04 2022</t>
  </si>
  <si>
    <t xml:space="preserve">29/04/2022 SRBL La Subdirección de RBL realizó encuesta sobre las satisfacción de los servicios, en las reuniones realizadas la comunidad. La encuesta de los meses de enero, febrero, y marzo  se han enviado a la oficina de TIC para consolidación. En el mes de mayo se enviarán las realizadas en abril para luego realizar el informe cutrimestral. Se sube al drive los correos enviados a TIC.
SSFAP mide el nivle de satisfacion mediante la aplicación de encuestas las cuales ya se realizaron para los mese de enero,febrey marzo, las de abril se consolidan y en la primera semana de mayo se enviara el consolidad a la oficina de atención al ciudadano para su publicacion </t>
  </si>
  <si>
    <t>5.3</t>
  </si>
  <si>
    <t>Identificar las necesidades de satisfacción de los usuarios con los trámites y servicios de la entidad</t>
  </si>
  <si>
    <t>Recopilar los resultados de las encuestas de satisfacción de los trámites y servicios de la entidad</t>
  </si>
  <si>
    <t>Índice cuatrimestral</t>
  </si>
  <si>
    <t>5.4</t>
  </si>
  <si>
    <t xml:space="preserve">Identificar las expectativas y experiencias de los servidores públicos frente al servicio al ciudadano </t>
  </si>
  <si>
    <t>Elaborar y aplicar la encuesta de percepción de los servidores públicos que interactúan con la ciudadanía, en el año</t>
  </si>
  <si>
    <t>Una (1) medición de la percepción de los servidores públicos</t>
  </si>
  <si>
    <t>Componente 5. Mecanismos para la transparencia y acceso a la información
Líder: Oficina Asesora de Planeación (Resolución 313 de 2020)</t>
  </si>
  <si>
    <t>Componente 5. Mecanismos para la transparencia y acceso a la información</t>
  </si>
  <si>
    <r>
      <rPr>
        <b/>
        <sz val="14"/>
        <rFont val="Arial Narrow"/>
        <family val="2"/>
      </rPr>
      <t>Subcomponente 1</t>
    </r>
    <r>
      <rPr>
        <sz val="14"/>
        <rFont val="Arial Narrow"/>
        <family val="2"/>
      </rPr>
      <t xml:space="preserve">
Transparencia activa</t>
    </r>
  </si>
  <si>
    <t>Divulgar los datos abiertos de la UAESP</t>
  </si>
  <si>
    <t>Generar y dar a conocer a los grupos de interés los datos abiertos generados desde cada proceso.</t>
  </si>
  <si>
    <t>1 dataset socializado por cada proceso</t>
  </si>
  <si>
    <t>Oficina TIC
Gestión de las Comunicaciones</t>
  </si>
  <si>
    <t>Mantener actualizado el portal de datos abiertos Bogotá con la información recibida por parte de los procesos (semestral)</t>
  </si>
  <si>
    <t>No. de actualizaciones / No. de solicitudes de actualización en el portal Datos Bogotá</t>
  </si>
  <si>
    <t>Oficina TIC</t>
  </si>
  <si>
    <t>03/05/2022 OTIC: se realiza la publicación de los Dataset  Alfanumericos allegados a la OTIC y se publican en https://datosabiertos.bogota.gov.co/dataset?q=uaesp</t>
  </si>
  <si>
    <t xml:space="preserve">Mantener actualizado el micrositio de transparencia de la Unidad con la información pública establecida en la Ley de Transparencia y Derecho de Acceso a la Información Pública. </t>
  </si>
  <si>
    <t>Micrositio de Transparencia actualizado.</t>
  </si>
  <si>
    <r>
      <rPr>
        <b/>
        <sz val="14"/>
        <rFont val="Arial Narrow"/>
        <family val="2"/>
      </rPr>
      <t>Subcomponente 2</t>
    </r>
    <r>
      <rPr>
        <sz val="14"/>
        <rFont val="Arial Narrow"/>
        <family val="2"/>
      </rPr>
      <t xml:space="preserve">
Transparencia pasiva</t>
    </r>
  </si>
  <si>
    <t>Elaborar y publicar informes de seguimiento sobre solicitudes de información pública recibidas en la Unidad</t>
  </si>
  <si>
    <t>Informes de seguimiento mensual a las solicitudes de información pública recibidas en la Unidad elaborados y publicados.</t>
  </si>
  <si>
    <t>(No  de informes elaborados/No informes programados)*100</t>
  </si>
  <si>
    <t>Servicio al ciudadano</t>
  </si>
  <si>
    <t>Identificar la necesidades de información que requiere conocer la ciudadanía frente a los servicios  que garantiza la Unidad</t>
  </si>
  <si>
    <t>Visibilizar la gestión de la Unidad para generar nuevas formas de relacionamiento con los grupos de interés (trimestral)</t>
  </si>
  <si>
    <t>Servicio al ciudadano
Direccionamiento Estratégico</t>
  </si>
  <si>
    <t xml:space="preserve">31/03/2022
</t>
  </si>
  <si>
    <t xml:space="preserve">
La oficina de comunicaciones genera un informe trimestral correspondiente a los meses de enero, febreo y marzo, acerca de la encuesta publicada en la pagina web de la entidad, la cual busca establecer cuales son las necesidades que desea conocer la ciudadania, frente a los temas misionales que maneja la entidad.</t>
  </si>
  <si>
    <t>Socializar el rol del defensor ciudadano</t>
  </si>
  <si>
    <t>Jornada de inducción interna y socialización externa donde se presente el rol del defensor ciudadano</t>
  </si>
  <si>
    <t>Una jornada interna anual y dos jornadas externas</t>
  </si>
  <si>
    <t>Gestión de Comunicaciones
Gestión de Talento humano</t>
  </si>
  <si>
    <t>Utilizar los canales dispuestos en el distrito y alternativos para dar a conocer los servicios a cargo de la Entidad, con el fin de llegar a los grupos de interes que no son hábiles en redes sociales.</t>
  </si>
  <si>
    <t>Evidencia del uso del canal alternativo utilizado</t>
  </si>
  <si>
    <t>No. de canales alternativos utilizados</t>
  </si>
  <si>
    <t xml:space="preserve">
31/03/2022
28/02/2022
31/01/2022
</t>
  </si>
  <si>
    <t>OACRI: La oficina de comunicaciones genera para el mes de marzo un informe en uno de los canales de comunicacion como lo son las redes sociales, se genera un informe con las visitas que tenemos en redes sociales. 
OACRI: La oficina de comunicaciones genera para el mes de febreo un informe en uno de los canales de comunicacion como lo son las redes sociales, se genera un informe con las visitas que tenemos en redes sociales. 
OACRI: La oficina de comunicaciones genera para el mes de enero un informe en uno de los canales de comunicacion como lo son las redes sociales, se genera un informe con las visitas que tenemos en redes sociales. 
003/05/2022 OTIC: apoyo para la publicación de los contenidos en el  potal web www.uaesp.gov.co por parte del webmaster</t>
  </si>
  <si>
    <r>
      <rPr>
        <b/>
        <sz val="14"/>
        <rFont val="Arial Narrow"/>
        <family val="2"/>
      </rPr>
      <t>Subcomponente 3</t>
    </r>
    <r>
      <rPr>
        <sz val="14"/>
        <rFont val="Arial Narrow"/>
        <family val="2"/>
      </rPr>
      <t xml:space="preserve">
Instrumentos de gestión de la información</t>
    </r>
  </si>
  <si>
    <t>Revisar y actualizar el registro de activos de información e índice de información clasificada y reservada</t>
  </si>
  <si>
    <t>Registro de Activos de Información e Índice de Información Clasificada y Reservada actualizado</t>
  </si>
  <si>
    <t>Registro de activos de información e índice de información clasificada y reservada, publicada en página web</t>
  </si>
  <si>
    <t>28/03/2022 SDF Se realiza reunion con Juan Sebastian Perdomo colaborador de la oficina de Tecnologías de la Información y las Comunicaciones para las indicaciones en la actualización de activos de información version 2022
03/05/2022: la OTIC apoya la actualización del inventario de Activos de Información, a la fecha no se cuenta con la actualización 2022 de los procesos de las Subdirecciones de Disposición Final, Aprovechamiento y Administrativa y financiera. El inventario 2022 esta pendiente por publicar a la espera de la actualización de los procesos señaladoa anteriormente.</t>
  </si>
  <si>
    <t>Mantener actualizado el Esquema de Publicación de Información de la UAESP</t>
  </si>
  <si>
    <t xml:space="preserve">Esquema de Publicación actualizado </t>
  </si>
  <si>
    <t>Número de actualizaciones realizadas</t>
  </si>
  <si>
    <t>Gestión TIC
 Todos los procesos</t>
  </si>
  <si>
    <t>03/05/2022: la OTIC realizo la publicación de acuerdo a la solicitud recibida por OAP (5/01/2022)</t>
  </si>
  <si>
    <t>Publicación de información sobre contratación pública</t>
  </si>
  <si>
    <t>Publicar la contratación de la Unidad para facilitar el acceso de la información</t>
  </si>
  <si>
    <t>(No de publicaciones realizadas/ No de publicaciones programadas)*100</t>
  </si>
  <si>
    <t>Gestión de Asuntos Legales</t>
  </si>
  <si>
    <t>7/02/2022
23/03/2022
08/04/2022</t>
  </si>
  <si>
    <r>
      <rPr>
        <b/>
        <sz val="14"/>
        <rFont val="Arial Narrow"/>
        <family val="2"/>
      </rPr>
      <t>Subcomponente 4</t>
    </r>
    <r>
      <rPr>
        <sz val="14"/>
        <rFont val="Arial Narrow"/>
        <family val="2"/>
      </rPr>
      <t xml:space="preserve">
Criterio diferencial de accesibilidad</t>
    </r>
  </si>
  <si>
    <t xml:space="preserve">Implementar los criterios de accesibilidad en la página web de la Unidad, establecidos por la Política de Gobierno Digital del Ministerio TIC. </t>
  </si>
  <si>
    <t>Reporte de criterios de accesibilidad en la página web implementados. (semestral)</t>
  </si>
  <si>
    <t>(Criterios de accesibilidad cumplidos/ Criterios de accesibilidad definidos por MinTIC)*100</t>
  </si>
  <si>
    <t>Subcomponente 5
Monitoreo</t>
  </si>
  <si>
    <t xml:space="preserve">Realizar dos (2) seguimientos a las acciones de mejora de los informes de estado de PQRS de las dependencias de la Unidad </t>
  </si>
  <si>
    <t>Mejoramiento en la gestión de las PQRS</t>
  </si>
  <si>
    <t>(No informes de seguimientos realizados / No de informes programados) *100</t>
  </si>
  <si>
    <t>1/04/2022
1/03/2022</t>
  </si>
  <si>
    <r>
      <rPr>
        <b/>
        <sz val="14"/>
        <rFont val="Arial Narrow"/>
        <family val="2"/>
      </rPr>
      <t xml:space="preserve">OCI 01/04/2021 </t>
    </r>
    <r>
      <rPr>
        <sz val="14"/>
        <rFont val="Arial Narrow"/>
        <family val="2"/>
      </rPr>
      <t xml:space="preserve">El resultado del primer seguimiento a las PQRS fue presentado mediante radicado 20221100021053 del 15 de marzo del 2022. Avance 50% (1 de 2 seguimientos).
</t>
    </r>
    <r>
      <rPr>
        <b/>
        <sz val="14"/>
        <rFont val="Arial Narrow"/>
        <family val="2"/>
      </rPr>
      <t xml:space="preserve">
OCI 01/03/2021</t>
    </r>
    <r>
      <rPr>
        <sz val="14"/>
        <rFont val="Arial Narrow"/>
        <family val="2"/>
      </rPr>
      <t xml:space="preserve"> El primer seguimiento se encuentra en ejecución correspondiente a la auditoría de atención al ciudadano a realizarse entre el 14 de febrero y  el 30 de marzo de 2022 (informado a Serv al Ciudad mediante radicado 20221100016753 a las dependencias)</t>
    </r>
  </si>
  <si>
    <t xml:space="preserve">Realizar seguimiento al cumplimiento de la ley de transparencia </t>
  </si>
  <si>
    <t>Tres (3) informes de seguimiento a la implementación de la Ley de Transparencia y Derecho de Acceso a la Información Pública.</t>
  </si>
  <si>
    <t>OAP: Se anexa informe del primer cuatrimestre</t>
  </si>
  <si>
    <r>
      <rPr>
        <b/>
        <sz val="14"/>
        <color theme="9" tint="-0.249977111117893"/>
        <rFont val="Arial Narrow"/>
        <family val="2"/>
      </rPr>
      <t>Componente 6. Iniciativas Adicionales</t>
    </r>
    <r>
      <rPr>
        <b/>
        <sz val="14"/>
        <color theme="1"/>
        <rFont val="Arial Narrow"/>
        <family val="2"/>
      </rPr>
      <t xml:space="preserve">
Líder: Oficina Asesora de Planeación (Resolución 313 de 2020)</t>
    </r>
  </si>
  <si>
    <t>Componente 6. Iniciativas Adicionales</t>
  </si>
  <si>
    <r>
      <t xml:space="preserve">Subcomponente 1
</t>
    </r>
    <r>
      <rPr>
        <sz val="14"/>
        <rFont val="Arial Narrow"/>
        <family val="2"/>
      </rPr>
      <t>Combatir la corrupción</t>
    </r>
  </si>
  <si>
    <t>Elaborar informe de seguimiento a la estrategia de conflicto de intereses</t>
  </si>
  <si>
    <t>Un  (1) informe de seguimiento a la estrategia de conflicto de intereses</t>
  </si>
  <si>
    <t>Un (1) informe de seguimiento a la estrategia</t>
  </si>
  <si>
    <t>Gestión de Talento Humano
Gestión de asuntos Legales
Gestión Evaluación y mejora
Gestión de las Comunicaciones</t>
  </si>
  <si>
    <t>23/03/2022
08/03/2022</t>
  </si>
  <si>
    <t>23/03/2022: SAL Acción en  ejecución 
08/03/2022: SAL Acción en Ejecución  
OAP: Se solicita a los procesos involucrados en la estrategia el avance de las actividades desarrolladas para la presentación de la auditoría realizada por control interno el pasado 27 de abril</t>
  </si>
  <si>
    <t>Divulgar el canal de denuncia de hechos de corrupción y mecanismos de protección al denunciante del la UAESP</t>
  </si>
  <si>
    <t>Mecanismo  para atención de denuncias contra hechos de corrupción diseñado e implementado</t>
  </si>
  <si>
    <t>3 acciones de divulgación por año</t>
  </si>
  <si>
    <t>Se socializaron los procedimientos en  capacitacion virtual el dia 7 de marzo
https://uaespdc-my.sharepoint.com/:v:/r/personal/johanna_mendez_uaesp_gov_co/Documents/Grabaciones/Inducci%C3%B3n%20-%20Reinducci%C3%B3n%20Atenci%C3%B3n%20al%20ciudadano%20-%20Grupo%2018_20220307_130424.mp4?csf=1&amp;web=1&amp;e=Smm4CI</t>
  </si>
  <si>
    <r>
      <rPr>
        <b/>
        <sz val="14"/>
        <rFont val="Arial Narrow"/>
        <family val="2"/>
      </rPr>
      <t>Subcomponente 2</t>
    </r>
    <r>
      <rPr>
        <sz val="14"/>
        <rFont val="Arial Narrow"/>
        <family val="2"/>
      </rPr>
      <t xml:space="preserve">
Participación, responsabilidad y control social </t>
    </r>
  </si>
  <si>
    <t>Formular el plan de acción de participación ciudadana para la vigencia 2022</t>
  </si>
  <si>
    <t>Un (1) Plan de participación ciudadana formulado y adoptado</t>
  </si>
  <si>
    <t>1 plan aprobado y publicado</t>
  </si>
  <si>
    <t>Elaborar informe de seguimiento al plan de acción de participación ciudadana</t>
  </si>
  <si>
    <t xml:space="preserve">Un  (1) informe de seguimiento al Plan de Acción de Participación Ciudadana. </t>
  </si>
  <si>
    <r>
      <t xml:space="preserve">Subcomponente 3
</t>
    </r>
    <r>
      <rPr>
        <sz val="14"/>
        <color theme="1"/>
        <rFont val="Arial"/>
        <family val="2"/>
      </rPr>
      <t>PLAN DE INTEGRIDAD
Alistamiento</t>
    </r>
  </si>
  <si>
    <t>1. Formulación y Aprobación Plan de Gestión de Integridad 2022</t>
  </si>
  <si>
    <t>Plan de Gestión de Integridad 2022 Formulado y Publicado</t>
  </si>
  <si>
    <t xml:space="preserve">Gestión de Talento Humano </t>
  </si>
  <si>
    <t>Comité Institucional de Gestión y Desempeño</t>
  </si>
  <si>
    <t>11-02-2022
11-03-2022</t>
  </si>
  <si>
    <t>11-02-2022: El Plan de Gestión de Integridad fue aprobado en CIGD, por lo que se aportará como evidencia el Acta del mismo una vez sea provista.
11-03-2022: El 28 de enero de 2022, se presentó y aprobó en el Comité Institucional de Gestión y Desempeño el plan de Gestión de Integridad como parte del PAAC. El plan aprobado se publicó en la página Web: https://www.uaesp.gov.co/transparencia/planeacion/planes
Esta actividad ya no requiere más reportes en el año</t>
  </si>
  <si>
    <t>2. Curso de Integridad "Secretaría General Alcaldía Mayor de Bogotá" realizado por Gestores de Integridad</t>
  </si>
  <si>
    <t>Equipo de Gestores Certificado</t>
  </si>
  <si>
    <t>Gestores de Integridad</t>
  </si>
  <si>
    <t>Alcaldía Mayor de Bogotá</t>
  </si>
  <si>
    <t>11-02-2022
11-03-2022
08-04-2022</t>
  </si>
  <si>
    <t>11-02-2022: Pendiente por realizar.
11-03-2022: Pendiente por realizar.
08-04-2022: Pendiente por realizar.</t>
  </si>
  <si>
    <t>3.3</t>
  </si>
  <si>
    <t>3. Selección de Nuevo equipo de Gestores de Integridad</t>
  </si>
  <si>
    <t>Resolución de Conformación nuevo equipo de Gestores de Integridad</t>
  </si>
  <si>
    <t xml:space="preserve">Gestión de Comunicaciones y Dirección General </t>
  </si>
  <si>
    <r>
      <t xml:space="preserve">Subcomponente 4
</t>
    </r>
    <r>
      <rPr>
        <sz val="14"/>
        <color theme="1"/>
        <rFont val="Arial"/>
        <family val="2"/>
      </rPr>
      <t>PLAN DE INTEGRIDAD
Armonización</t>
    </r>
  </si>
  <si>
    <t>4. Revisión del Código de Integridad y de ser necesario hacer ajuste al mismo</t>
  </si>
  <si>
    <t>Código de Integridad Revisado</t>
  </si>
  <si>
    <t>Gestión de Talento Humano 
Gestores de Integridad</t>
  </si>
  <si>
    <t>Gestión de Comunicaciones y  Comité Institucional de Gestión y Desempeño</t>
  </si>
  <si>
    <t xml:space="preserve">5. Actualización de Resolución de adopción del código de integridad de acuerdo con las necesidades identificadas </t>
  </si>
  <si>
    <t>Resolución actualizada</t>
  </si>
  <si>
    <r>
      <t xml:space="preserve">Subcomponente 5
</t>
    </r>
    <r>
      <rPr>
        <sz val="14"/>
        <color theme="1"/>
        <rFont val="Arial"/>
        <family val="2"/>
      </rPr>
      <t>PLAN DE INTEGRIDAD
Diagnóstico</t>
    </r>
  </si>
  <si>
    <t>6. Resultados de la encuesta de integridad aplicada en la vigencia 2021, divulgados a los colaboradores y funcionarios mediante canales internos</t>
  </si>
  <si>
    <t>Informe de resultados de encuesta divulgados a los colaboradores y funcionarios mediante canales internos</t>
  </si>
  <si>
    <r>
      <t xml:space="preserve">Subcomponente 6
</t>
    </r>
    <r>
      <rPr>
        <sz val="14"/>
        <color theme="1"/>
        <rFont val="Arial"/>
        <family val="2"/>
      </rPr>
      <t>PLAN DE INTEGRIDAD
Implementación</t>
    </r>
  </si>
  <si>
    <t>6.1</t>
  </si>
  <si>
    <t xml:space="preserve">7. Desarrollo de una actividad trimestral para la visualización del equipo de gestores de integridad en la entidad y para el fortalecimiento de la campaña "Uaesp pasión por Bogotá" </t>
  </si>
  <si>
    <t>Acciones comunicativas implementadas</t>
  </si>
  <si>
    <t>Gestores de Integridad; Gestión de Innovación, Gestión del Talento Humano</t>
  </si>
  <si>
    <t>6.2</t>
  </si>
  <si>
    <t xml:space="preserve">8. Desarrollo de mínimo una jornada semestral  masiva de inducción - reinducción,  en la que se incluya el tema de integridad </t>
  </si>
  <si>
    <t>Espacios donde se trate el tema de integridad</t>
  </si>
  <si>
    <t>11/02/2022: Pendiente por realizar.
11-/03/2022:Se adelantaron las jornadas de inducción sobre contextualización general, en las que se trató el código de integridad que reemplazan las planeadas para abril y agosto:
- Febrero 2 Soporte en carpeta de febrero
- Marzo 2 Soporte en carpeta de marzo</t>
  </si>
  <si>
    <t>6.3</t>
  </si>
  <si>
    <t>9. Realizar la socialización de las políticas internas asociadas a la política de integridad (Anticorrupción, conflicto de intereses; Antisoborno)</t>
  </si>
  <si>
    <t>Espacios donde se traten las políticas</t>
  </si>
  <si>
    <t>6.4</t>
  </si>
  <si>
    <t>10. Generación de un espacio semestral de participación colectiva en el que se aborde el tema de integridad y se involucre a todos los funcionarios y colaboradores</t>
  </si>
  <si>
    <t>Actividad de participación colectiva</t>
  </si>
  <si>
    <t>6.5</t>
  </si>
  <si>
    <t>11. Desarrollo de la semana de la integridad UAESP</t>
  </si>
  <si>
    <t>Semana ejecutada</t>
  </si>
  <si>
    <t>6.6</t>
  </si>
  <si>
    <t>12, Proponer una metodología compartida para el desarrollo del tema de integridad en los Comités Primarios</t>
  </si>
  <si>
    <t>Metodología estructurada</t>
  </si>
  <si>
    <t>Gestores de Integridad;  Gestión del Talento Humano</t>
  </si>
  <si>
    <r>
      <t xml:space="preserve">Subcomponente 7
</t>
    </r>
    <r>
      <rPr>
        <sz val="14"/>
        <color theme="1"/>
        <rFont val="Arial"/>
        <family val="2"/>
      </rPr>
      <t>PLAN DE INTEGRIDAD</t>
    </r>
    <r>
      <rPr>
        <b/>
        <sz val="14"/>
        <color theme="1"/>
        <rFont val="Arial"/>
        <family val="2"/>
      </rPr>
      <t xml:space="preserve">
</t>
    </r>
    <r>
      <rPr>
        <sz val="14"/>
        <color theme="1"/>
        <rFont val="Arial"/>
        <family val="2"/>
      </rPr>
      <t>Seguimiento y Evaluación</t>
    </r>
  </si>
  <si>
    <t>7.1</t>
  </si>
  <si>
    <t>13. Seguimiento  al cumplimiento del plan de integridad</t>
  </si>
  <si>
    <t>Dos (2) informes de seguimiento al Plan de integridad</t>
  </si>
  <si>
    <t>(Número de seguimientos realizados /Número de seguimientos programados)* 100</t>
  </si>
  <si>
    <t>Gestión del Talento Humano</t>
  </si>
  <si>
    <t>11-02-2022: Pendiente por realizar.
11-03-2022: Actividad a realizar en el segundo semestre</t>
  </si>
  <si>
    <t>7.2</t>
  </si>
  <si>
    <t>14. Aplicación de encuesta virtual Integridad</t>
  </si>
  <si>
    <t>Encuesta aplicada</t>
  </si>
  <si>
    <t>11-02-202: Se realiza en el mes de diciembre
11-03-2022: Se realiza en el mes de diciembre</t>
  </si>
  <si>
    <t>Fecha de aprobación</t>
  </si>
  <si>
    <t>Versión</t>
  </si>
  <si>
    <t>Descripción</t>
  </si>
  <si>
    <t>Publicación y consulta del proyecto del Plan Anticorrupción y de Atención al Ciudadano-PAAC vigencia 2022</t>
  </si>
  <si>
    <t>Aprobación  del Plan Anticorrupción y de Atención al Ciudadano-PAAC vigencia 2022</t>
  </si>
  <si>
    <t xml:space="preserve">31/01/2022 OCI: Los riesgos de corrupción fueron identificados y reportados a la OAP con radicado 20221100011763  del 25/01/2022. Se adjuntan evidencias. Actividad cumplida. 
31/01/2022 OAP: El 28 de enero de 2022 se presentó al comité institucional de gestión y desempeño el mapa y plan de manejo de riesgos y oportunidades de la vigencia.
31/01/2022 La SAL, en el mes de enero  de 2022, revisó  y actualizó los riesgos de corrupción Evidencia. Memorando, Correo de envio a la OAP y la matriz de riesgos actualizada.  Actividad Cumplida
08/02/2022. SSFAP en el mes de enero  de 2022, revisó  y actualizó los riesgos de corrupción Evidencia.  la matriz de riesgos actualizada.  Actividad Cumplida.
31/01/2022 La OACRI actualizo los riesgos de corrupcion y realizo trabajo con la oficna de Planeacion, se cuenta con el soporte de acta de reunion. (Actividad Cumplida).  </t>
  </si>
  <si>
    <t xml:space="preserve">OAP Se realizó la socialización de la política de administración de riesgos y su aplicación a traves de la implementación del procedimiento de administración de riesgos y oportunidades </t>
  </si>
  <si>
    <t>TODOS LOS PROCESOS Se realizó el seguimiento mensual  a los riesgos de gestión y de corrupcción en el link dispuesto por la oficina asesora de planeación</t>
  </si>
  <si>
    <t>OAP Videos y presentaciones proyectados en la audiencia pública, link https://www.uaesp.gov.co/content/audiencia-publica-abierta-rendicion-cuentas-vigencia-2021
Rendición de cuentas niños y niñas UAESP</t>
  </si>
  <si>
    <r>
      <t xml:space="preserve">OACRI Realiza reporte a la atencion de PQRS para el mes de enero.
OACRI Realiza reporte a la atencion de PQRS para el mes de febrero.
OACRI Realiza reporte a la atencion de PQRS para el mes de marzo.
SDF La subdirección de disposicion final fue incluida en la auditoria interna desarrololada entre el 09 de febrero y el 31 de marzo, se informa de los resultados mediante memorando 20221100021053.
SSFAP realiza segumiento  y atiende auditoria interna sin ningun hallazgo.
OAP Se realiza seguimiento a: 1 solicitud de acceso a la onformació y 2 derechos de petición las cuales se encuentran cerradas dentro del tiempo establecido.
</t>
    </r>
    <r>
      <rPr>
        <b/>
        <sz val="14"/>
        <rFont val="Arial Narrow"/>
        <family val="2"/>
      </rPr>
      <t>OCI:</t>
    </r>
    <r>
      <rPr>
        <sz val="14"/>
        <rFont val="Arial Narrow"/>
        <family val="2"/>
      </rPr>
      <t xml:space="preserve"> </t>
    </r>
    <r>
      <rPr>
        <b/>
        <sz val="14"/>
        <rFont val="Arial Narrow"/>
        <family val="2"/>
      </rPr>
      <t xml:space="preserve">02/05/2022 </t>
    </r>
    <r>
      <rPr>
        <sz val="14"/>
        <rFont val="Arial Narrow"/>
        <family val="2"/>
      </rPr>
      <t xml:space="preserve">EL proceso de evaluaciòn y mejora no recibio PQRS durante el mes de abril   </t>
    </r>
    <r>
      <rPr>
        <b/>
        <sz val="14"/>
        <rFont val="Arial Narrow"/>
        <family val="2"/>
      </rPr>
      <t xml:space="preserve">04/04/2022 </t>
    </r>
    <r>
      <rPr>
        <sz val="14"/>
        <rFont val="Arial Narrow"/>
        <family val="2"/>
      </rPr>
      <t xml:space="preserve">EL proceso de evaluaciòn y mejora no recibio PQRS durante el mes de marzo. </t>
    </r>
    <r>
      <rPr>
        <b/>
        <sz val="14"/>
        <rFont val="Arial Narrow"/>
        <family val="2"/>
      </rPr>
      <t xml:space="preserve"> 01/03/2022</t>
    </r>
    <r>
      <rPr>
        <sz val="14"/>
        <rFont val="Arial Narrow"/>
        <family val="2"/>
      </rPr>
      <t xml:space="preserve"> El proceso de evaluaciòn y mejora recibio una PQRS por Orfeo, la cual por competencia se traslado a la Subdirecciòn de Asuntos Legales y SRBL. </t>
    </r>
    <r>
      <rPr>
        <b/>
        <sz val="14"/>
        <rFont val="Arial Narrow"/>
        <family val="2"/>
      </rPr>
      <t>08/02/2022</t>
    </r>
    <r>
      <rPr>
        <sz val="14"/>
        <rFont val="Arial Narrow"/>
        <family val="2"/>
      </rPr>
      <t xml:space="preserve"> EL proceso de evaluaciòn y mejora no recibio PQRS durante el mes de enero.</t>
    </r>
  </si>
  <si>
    <t>31/03/2022
28/02/2022
30/01/2022
31/03/202
27/04/2022
02/05/2022
04/04/2022
01/03/2022
08/02/2022</t>
  </si>
  <si>
    <t xml:space="preserve">30/04/2022
31/03/2022
28/02/2022
31/03/2022
28/02/2022
 30/01/2022
</t>
  </si>
  <si>
    <r>
      <rPr>
        <b/>
        <sz val="14"/>
        <color rgb="FF000000"/>
        <rFont val="Arial Narrow"/>
        <family val="2"/>
      </rPr>
      <t>OCI: 02/05/2022</t>
    </r>
    <r>
      <rPr>
        <sz val="14"/>
        <color rgb="FF000000"/>
        <rFont val="Arial Narrow"/>
        <family val="2"/>
      </rPr>
      <t xml:space="preserve"> Fueron publicados en el micrositio asignados a la OCI los informes emitidos durante el mes de abril (Informe Auditoria Gestion Judicial y Auditoria Residuos Solidos)
</t>
    </r>
    <r>
      <rPr>
        <b/>
        <sz val="14"/>
        <color rgb="FF000000"/>
        <rFont val="Arial Narrow"/>
        <family val="2"/>
      </rPr>
      <t>04/04/2022</t>
    </r>
    <r>
      <rPr>
        <sz val="14"/>
        <color rgb="FF000000"/>
        <rFont val="Arial Narrow"/>
        <family val="2"/>
      </rPr>
      <t xml:space="preserve"> Fueron publicados en el micrositio asignados a la OCI los informes emitidos durante el mes de marzo (Informe Auditoria Austeridad en el Gasto, Evaluacion al Control Interno Contable, Directiva 008 de 2021, Plan Anual de Auditorias 2022 e Informe Seguimiento entes de control con corte a febrero) 
</t>
    </r>
    <r>
      <rPr>
        <b/>
        <sz val="14"/>
        <color rgb="FF000000"/>
        <rFont val="Arial Narrow"/>
        <family val="2"/>
      </rPr>
      <t xml:space="preserve">01/03/2022 </t>
    </r>
    <r>
      <rPr>
        <sz val="14"/>
        <color rgb="FF000000"/>
        <rFont val="Arial Narrow"/>
        <family val="2"/>
      </rPr>
      <t xml:space="preserve">Fueron publicados en el micrositio asignados a la OCI los informes emitidos durante el mes de febrero (PMCB, PMCGR con corte a 31_12_2021; PMI, PMVD, PMCB con corte a 31_01_2022; archivos del 1 al 15). 
</t>
    </r>
    <r>
      <rPr>
        <b/>
        <sz val="14"/>
        <color rgb="FF000000"/>
        <rFont val="Arial Narrow"/>
        <family val="2"/>
      </rPr>
      <t>8/02/2022</t>
    </r>
    <r>
      <rPr>
        <sz val="14"/>
        <color rgb="FF000000"/>
        <rFont val="Arial Narrow"/>
        <family val="2"/>
      </rPr>
      <t xml:space="preserve"> Fueron publicados en el micrositio asignado a la OCI los informes emitidos durante el mes de enero (PAAC, Mapa de Riesgos y Pormenorizado)  
SAL: La SAL durante el mes de enero,  solicito a la OAC la publicación de:
1.  PAA correspondiente a las actualizadciones efectuadas en el mes de  Diciembre,  versiones  33, 34  y 35 ver link https://www.uaesp.gov.co/transparencia/contratacion/plan-anual-adquisiciones.
2. Informes de contratos suscritos en diciembre, ver link https://www.uaesp.gov.co/sites/default/files/documentos/CONTRATACION%2004-01-2022.xlsx
3. Publicación de procesos de selección, correspondientes al mes de diciembre, ver link https://www.uaesp.gov.co/sites/default/files/documentos/PROCESOS_DE_SELECCION_06-12-2021.xlsx
4. Publicación  actualización normograma mes de diciembre, ver link https://www.uaesp.gov.co/sites/default/files/marco-legal/Normograma_Diciembre_2021.xlsx
5 Publicación informe de defensa judicial cuarto trimestre, ver link,  https://www.uaesp.gov.co/transparencia/control/defensa-judicial
23/03/2022.
La SAL durante el mes de febrero, solicitó a la OAC la publicación de:
1.  El PAA correspondiente al mes de febrero de 2022,el cual  no presentó modificaciones o ajustes durante el mes. link https://www.uaesp.gov.co/transparencia/contratacion/plan-anual-adquisiciones.
2. Informes de contratos suscritos en febrero, ver link https://www.uaesp.gov.co/content/publicacion-la-ejecucion-contratos
3. En el mes de febrero no hubo necesidad de actualizar el enlace relacionado con la publicación de procesos de selección.
4. Publicación actualización normograma mes de febrero, ver link https://www.uaesp.gov.co/transparencia/marco-legal/normatividad
5 La publicación del informe de defensa judicial prmer trimestre 2022, se publica en el mes de abril.
30/03/2022 SRBL . A través de correos eléctronicos de 12/01/2022, 13/01/2022, 21/01/2022, 27/01/2022, 17/02/2022, 01/03/2022, 18/03/2022, 24/03/2022 se solictó al web master la publicación de los planes de superviisón y control para la vigencia 2022, asi como, la publicación de los informes mensuales se supervisión y control. se sube la evidencia al drive.
29/04/2022 SRBL   A través de correos eléctronicos de 21/04/2022, 26/04/2022 y 27/04/2022  se solictó al web master la publicación  la publicación de los informes mensuales se supervisión y control. se sube la evidencia al drive.
 08/04/2022
La SAL, solicitó a la OAC la publicación de:
1.  El PAA correspondiente al mes de marzo de 2022 , versión 6, link  https://www.uaesp.gov.co/transparencia/contratacion/plan-anual-adquisiciones/plan-anual-adquisiciones-2022-v6-marzo-08-2022
2. Informes de contratos suscritos en marzo, ver link https://www.uaesp.gov.co/sites/default/files/documentos/CONTRATACION_MARZO_2022.xlsx
3.  Actualización normograma mes de marzo, ver link https://www.uaesp.gov.co/transparencia/marco-legal/normatividad/normograma-marzo-2022
4. Publicación del informe de defensa judicial prmer trimestre 2022,  en el link https://www.uaesp.gov.co/transparencia/control/defensa-judicial
5. 27/04/2022 la SSFAP matiene actulizado su portal (micrositio) con los informes e indicadores  
OTIC: la OTIC solicito la publicaciones del Plan de Seguridad y Privacidad de la Información, El plan de tratamiento de Riesgos de Seguridad Digita, y en Datos Abiertos realiza la publicación de la solicitudes allegadas a  está área. https://www.uaesp.gov.co/transparencia/planeacion/politicas_institucionales
OAP: Se hace seguimiento a la publicación de los planes para la vigencia 2022, según lo establecido en el Decreto 612 del 2018, en el link: https://www.uaesp.gov.co/transparencia/planeacion/planes y se publican los documentos relacionados con la estrategia de rendición de cuentas y sus anexos para la vigencia 2022, en el link: https://www.uaesp.gov.co/transparencia/planeacion/rendicion_cuentas, Se publica en el botón participa la información indicada en la circular 002 de 2022, en temas de conoce propone y prioriza, en el link: https://www.uaesp.gov.co/content/conoce-propone-y-prioriza
OACRI: La oficina de comunicaciones atiende los correos solicitando publicacion de informacion y la direcciona a la oficna TIC que es unica oficina encargada  del manejo de la informacion que se  publica en el micrositio.</t>
    </r>
  </si>
  <si>
    <t>02/05/2022
04/04/2022
01/03/2022 
08/02/2022
04/04/2022
23/03/2022
30/03/2022
01/03/2022 
08/02/2022
7/02/2022
08/03/2022
27/04/2022
30/04/2022</t>
  </si>
  <si>
    <t>OAP Se presenta el plan para aprobación ante el CIGD del 28 de enero, el cual queda aprobado y se publica en el link: https://www.uaesp.gov.co/content/planeacion</t>
  </si>
  <si>
    <t>Esta actividad se realiza en el último cuantrimestre de la vigencia</t>
  </si>
  <si>
    <r>
      <rPr>
        <b/>
        <sz val="14"/>
        <rFont val="Arial Narrow"/>
        <family val="2"/>
      </rPr>
      <t>OCI 30/04/2022</t>
    </r>
    <r>
      <rPr>
        <sz val="14"/>
        <rFont val="Arial Narrow"/>
        <family val="2"/>
      </rPr>
      <t xml:space="preserve">: La OCI coordinó con la OTIC la definición de los dataset a publicar con base en la matriz de activos, la publicación quedó el 11 de abril de 2022 y se puede consultar en el link: https://datosabiertos.bogota.gov.co/dataset/evaluacion-independiente-del-estado-del-sistema-de-control-interno-uaesp-2021#datosabiertos.gov.co.  Teniendo en ceunta lo anterior, la actividad se da como CUMPLIDA.
</t>
    </r>
    <r>
      <rPr>
        <b/>
        <sz val="14"/>
        <rFont val="Arial Narrow"/>
        <family val="2"/>
      </rPr>
      <t>31/03/2022.</t>
    </r>
    <r>
      <rPr>
        <sz val="14"/>
        <rFont val="Arial Narrow"/>
        <family val="2"/>
      </rPr>
      <t xml:space="preserve"> La OCI envío a OTIC, la matriz de activos de información en la fecha indicada con memorando N.20221100021393 del 22 de marzo del 2022. Se adjunta evidencia memorando.
</t>
    </r>
    <r>
      <rPr>
        <b/>
        <sz val="14"/>
        <rFont val="Arial Narrow"/>
        <family val="2"/>
      </rPr>
      <t>OCI 28/02/2022.</t>
    </r>
    <r>
      <rPr>
        <sz val="14"/>
        <rFont val="Arial Narrow"/>
        <family val="2"/>
      </rPr>
      <t xml:space="preserve"> La OCI envío correo a la OTIC el 18/02/2022, para solicitud de asesoría en cuanto al Dataset que se deba realizar del proceso de Evaluación y Mejora, la  OTIC responde mediente correo donde manifiestan que este tema de Dataset,  se realizará cuando se valide matriz de activos de información que la OTIC se encuentra próxima a la socialización para la realización de esta actividad.
OACRI Envia la informacion solicitada a la oficina TIC, para que sea publicada en la pagina Datos Abiertos Bogota, esta informacion es del trimestre  y corrresponde a los meses de enero, febrero y marzo.
OACRI Envia la informacion solicitada a la oficina TIC, para que sea publicada en la pagina Datos Abiertos Bogota, esta informacion es del trimestre  y corrresponde a los meses de enero, febrero y marzo.
OACRI Envia la informacion solicitada a la oficina TIC, para que sea publicada en la pagina Datos Abiertos Bogota, esta informacion es del trimestre  y corrresponde a los meses de enero, febrero y marzo.
31/03/2022 SDF Se desarrollan mesas de trabajo con Esteban Buitrago,  colaborador de la Oficina de Tecnologías de la Información y las Comunicaciones para revision de lso dataset publicados en la plataforma de Datos Abiertos Bogotá.  
28/04/2022 la SSFAP publica inform trimestral de la informacion de datos abierto de acuerdo al radicado 20224000024803. y el lik : https://datosabiertos.bogota.gov.co/dataset?q=INFORME+DE+SUBVENCIONES+FUNERARIAS+%E2%80%93+ENERO+2022&amp;ext_bbox=&amp;ext_prev_extent=
OTIC: Apoya la identificación de datos estrategicos a través del instrumento Inventario de Activos de información, para que posteriormente sean identificados los datos abiertos. Tambien en coordinación con las áreas se realiza la publicación de Dataset como producto de las mesas de trabajo realizadas. https://datosabiertos.bogota.gov.co/dataset?q=uaesp. La OTIC piublicara el Dataset  Inventario de Activos de Información y realizará la socialización con los grupos de interes.
OAP: Se realiza la publicación del dataset "Esquema de publicación" en la plataforma de datos abiertos bogotá en el mes de enero.</t>
    </r>
  </si>
  <si>
    <t>N/A</t>
  </si>
  <si>
    <t>CUMPLIDA</t>
  </si>
  <si>
    <r>
      <t xml:space="preserve">06/05/2022: </t>
    </r>
    <r>
      <rPr>
        <sz val="14"/>
        <color theme="1"/>
        <rFont val="Arial Narrow"/>
        <family val="2"/>
      </rPr>
      <t xml:space="preserve">Se observa que la formulación de meta e indicador de esta acción no se realizó de manera adecuada, toda vez que la meta/producto está redactado como una actividad y el indicador no cumple las características de diseño. </t>
    </r>
  </si>
  <si>
    <t xml:space="preserve">06/05/2022: El proceso no reporta avance </t>
  </si>
  <si>
    <t>06/05/2022: Revisar la numeración de las actividades.</t>
  </si>
  <si>
    <t>EN EJECUCIÓN</t>
  </si>
  <si>
    <t>CUMPLIDA PARCIALMENTE</t>
  </si>
  <si>
    <t>COMPONENTE 1</t>
  </si>
  <si>
    <t>SUBCOPONENTE 1</t>
  </si>
  <si>
    <t>SUBCOPONENTE 2</t>
  </si>
  <si>
    <t>SUBCOPONENTE 3</t>
  </si>
  <si>
    <t>SUBCOPONENTE 4</t>
  </si>
  <si>
    <t>valor cada componente</t>
  </si>
  <si>
    <t>valor cada subcomponente - componente 1</t>
  </si>
  <si>
    <t>total primer corte</t>
  </si>
  <si>
    <r>
      <t xml:space="preserve">06/05/2022: </t>
    </r>
    <r>
      <rPr>
        <sz val="14"/>
        <color theme="1"/>
        <rFont val="Arial Narrow"/>
        <family val="2"/>
      </rPr>
      <t>Se sugiere al proceso corregir en el producto e indicador el documento que contiene el cumplimiento de la acción.</t>
    </r>
  </si>
  <si>
    <r>
      <t>06/05/2022:</t>
    </r>
    <r>
      <rPr>
        <sz val="14"/>
        <color theme="1"/>
        <rFont val="Arial Narrow"/>
        <family val="2"/>
      </rPr>
      <t xml:space="preserve">La formulación de la meta e indicador no están diseñados de manera adecuada, por ende se sugiere al proceso efectuar revisión de los mismos y redactarlos de tal manera que permitan su medición. </t>
    </r>
  </si>
  <si>
    <r>
      <t xml:space="preserve">06/05/2022: </t>
    </r>
    <r>
      <rPr>
        <sz val="14"/>
        <color theme="1"/>
        <rFont val="Arial Narrow"/>
        <family val="2"/>
      </rPr>
      <t>Se sugiere al proceso revisar la redacción y formulación de esta acción, toda vez que la meta e indicador definidas no permiten efectuar una evaluación del avance ya que no cumplen con las caracteristicas propias de su elaboración.</t>
    </r>
  </si>
  <si>
    <r>
      <t xml:space="preserve">06/05/2022: </t>
    </r>
    <r>
      <rPr>
        <sz val="14"/>
        <color theme="1"/>
        <rFont val="Arial Narrow"/>
        <family val="2"/>
      </rPr>
      <t>Se sugiere al proceso revisar la redacción de la meta, toda vez que la misma está mostrando una actividad.</t>
    </r>
  </si>
  <si>
    <r>
      <rPr>
        <b/>
        <sz val="14"/>
        <rFont val="Arial Narrow"/>
        <family val="2"/>
      </rPr>
      <t>06/05/2022:</t>
    </r>
    <r>
      <rPr>
        <sz val="14"/>
        <rFont val="Arial Narrow"/>
        <family val="2"/>
      </rPr>
      <t xml:space="preserve"> Se sugiere al proceso ajustar la redacción de la meta/producto, toda vez que está formulado como un objetivo, así mismo el indicador debe definir cuál es el número de evaluaciones que se realizarán en la vigencia, con el fin de poder determinar su avance.</t>
    </r>
  </si>
  <si>
    <r>
      <t xml:space="preserve">06/05/2022: </t>
    </r>
    <r>
      <rPr>
        <sz val="14"/>
        <rFont val="Arial Narrow"/>
        <family val="2"/>
      </rPr>
      <t>Se sugiere al proceso ajustar la redacción de la meta/producto, toda vez que está formulado como una actividad.
Por otra parte y teniendo en cuenta el indicador plasmado "1 socialización de la Unidad en el semestre" y su relación con las fechas programadas para ejecución de esta actividad (7 meses), la OCI observa que hay debilidad frente a la formulación efectuada toda vez que los tiempos señalados de ejecución no permitirían a la OAP realizar la socialización del segundo semestre de la vigencia.</t>
    </r>
  </si>
  <si>
    <r>
      <rPr>
        <b/>
        <sz val="14"/>
        <rFont val="Arial Narrow"/>
        <family val="2"/>
      </rPr>
      <t>06/05/2022:</t>
    </r>
    <r>
      <rPr>
        <sz val="14"/>
        <rFont val="Arial Narrow"/>
        <family val="2"/>
      </rPr>
      <t xml:space="preserve"> Se sugiere al proceso ajustar la redacción de la meta/producto, toda vez que la misma está descrita como una actividad, es importante que su establecimiento se de en productos puntuales que permitan efectuar un análisis y evaluación del avance de la acción fomulada. </t>
    </r>
  </si>
  <si>
    <r>
      <rPr>
        <b/>
        <sz val="14"/>
        <rFont val="Arial Narrow"/>
        <family val="2"/>
      </rPr>
      <t xml:space="preserve">06/05/2022: </t>
    </r>
    <r>
      <rPr>
        <sz val="14"/>
        <rFont val="Arial Narrow"/>
        <family val="2"/>
      </rPr>
      <t>Se recomienda al proceso formular la meta e indicador de acuerdo con sus características base para su elaboración, de tal manera que permita evaluar de manera objetiva frente a los productos a generar.</t>
    </r>
  </si>
  <si>
    <r>
      <t xml:space="preserve">06/05/2022: </t>
    </r>
    <r>
      <rPr>
        <sz val="14"/>
        <color theme="1"/>
        <rFont val="Arial Narrow"/>
        <family val="2"/>
      </rPr>
      <t>Teniendo en cuenta el indicador plasmado "1 sensibilización a los servidores públicos de la Unidad en el semestrel" y su relación con las fechas programadas para ejecución de esta actividad (7 meses), la OCI observa que hay debilidad frente a la formulación efectuada toda vez que los tiempos señalados de ejecución no permitirían al proceso realizar la socialización del segundo semestre de la vigencia.
Se sugiere articular con el equipo de capacitación para el reporte de esta actividad.</t>
    </r>
  </si>
  <si>
    <t>SIN AVANCE</t>
  </si>
  <si>
    <t>SIN REPORTE</t>
  </si>
  <si>
    <r>
      <rPr>
        <b/>
        <sz val="14"/>
        <rFont val="Arial Narrow"/>
        <family val="2"/>
      </rPr>
      <t xml:space="preserve">06/05/2022: </t>
    </r>
    <r>
      <rPr>
        <sz val="14"/>
        <rFont val="Arial Narrow"/>
        <family val="2"/>
      </rPr>
      <t>Se recomienda al proceso formular la meta de acuerdo con sus características base para su elaboración, definiendo resultados concretos que permitan efectuar una evaluación en el avance y cumplimiento de la actividad.</t>
    </r>
  </si>
  <si>
    <r>
      <t xml:space="preserve">06/05/2022: </t>
    </r>
    <r>
      <rPr>
        <sz val="14"/>
        <color theme="1"/>
        <rFont val="Arial Narrow"/>
        <family val="2"/>
      </rPr>
      <t xml:space="preserve">Se sugiere al proceso revisar la formulación de la meta ya que la misma está redactada en terminos de actividad ( no es claro el producto que se va generar de la ejecución de la actividad), alineandola con el indicador, para de esta manera poder efectuar una evaluación correcta del avance de la formulación presentada. </t>
    </r>
  </si>
  <si>
    <r>
      <t xml:space="preserve">06/05/2022: </t>
    </r>
    <r>
      <rPr>
        <sz val="14"/>
        <color theme="1"/>
        <rFont val="Arial Narrow"/>
        <family val="2"/>
      </rPr>
      <t>Se sugiere al proceso revisar la formulación de la meta y el indicador, para de esta manera poder efecruar evaluación del avance.</t>
    </r>
  </si>
  <si>
    <r>
      <rPr>
        <b/>
        <sz val="14"/>
        <rFont val="Arial Narrow"/>
        <family val="2"/>
      </rPr>
      <t>06/05/2022:</t>
    </r>
    <r>
      <rPr>
        <sz val="14"/>
        <rFont val="Arial Narrow"/>
        <family val="2"/>
      </rPr>
      <t xml:space="preserve"> El proceso reporta seguimiento, no obstante a corte 30 de abril la actividad continua en ejecución.</t>
    </r>
  </si>
  <si>
    <r>
      <rPr>
        <b/>
        <sz val="14"/>
        <color theme="1"/>
        <rFont val="Arial Narrow"/>
        <family val="2"/>
      </rPr>
      <t>06/05/2022:</t>
    </r>
    <r>
      <rPr>
        <sz val="14"/>
        <color theme="1"/>
        <rFont val="Arial Narrow"/>
        <family val="2"/>
      </rPr>
      <t xml:space="preserve"> Se sugiere al proceso revisar la meta de esta actividad, alineando la misma con la actividad el indicador.</t>
    </r>
  </si>
  <si>
    <t>INCUMPLIDA</t>
  </si>
  <si>
    <r>
      <rPr>
        <b/>
        <sz val="14"/>
        <rFont val="Arial Narrow"/>
        <family val="2"/>
      </rPr>
      <t>06/05/2022:</t>
    </r>
    <r>
      <rPr>
        <sz val="14"/>
        <rFont val="Arial Narrow"/>
        <family val="2"/>
      </rPr>
      <t>El proceso no remite avance, citando que está pendiente por realizar.Por lo anterior y dadas las fechas programadas en el Plan, la acción se encuentra Incumplida.</t>
    </r>
  </si>
  <si>
    <r>
      <t xml:space="preserve">06/05/2022: </t>
    </r>
    <r>
      <rPr>
        <sz val="14"/>
        <rFont val="Arial Narrow"/>
        <family val="2"/>
      </rPr>
      <t xml:space="preserve">Se sugiere al proceso revisar la meta de esta actividad, alineando la misma con la actividad y el indicador de tal manera que se establezcan productos puntuales para poder efectuar una medición adecuada frente al avance de lo formulado. </t>
    </r>
  </si>
  <si>
    <r>
      <rPr>
        <b/>
        <sz val="14"/>
        <rFont val="Arial Narrow"/>
        <family val="2"/>
      </rPr>
      <t>06/05/2022:</t>
    </r>
    <r>
      <rPr>
        <sz val="14"/>
        <rFont val="Arial Narrow"/>
        <family val="2"/>
      </rPr>
      <t xml:space="preserve"> La acción está programada para ejecución de manera mensual, lo que evidencia incumpliento de la misma en lo que corresponde al primer cuatrimestre de la vigencia 2022 </t>
    </r>
  </si>
  <si>
    <r>
      <rPr>
        <b/>
        <sz val="14"/>
        <rFont val="Arial Narrow"/>
        <family val="2"/>
      </rPr>
      <t>06/05/2022:</t>
    </r>
    <r>
      <rPr>
        <sz val="14"/>
        <rFont val="Arial Narrow"/>
        <family val="2"/>
      </rPr>
      <t xml:space="preserve"> Se sugiere al proceso revisar la formulación de la meta de esta actividad, a fin de que la misma defina cuáles son los productos puntuales a los que se desea llegar.</t>
    </r>
  </si>
  <si>
    <r>
      <rPr>
        <b/>
        <sz val="14"/>
        <rFont val="Arial Narrow"/>
        <family val="2"/>
      </rPr>
      <t>06/05/2022:</t>
    </r>
    <r>
      <rPr>
        <sz val="14"/>
        <rFont val="Arial Narrow"/>
        <family val="2"/>
      </rPr>
      <t xml:space="preserve"> Se sugiere al proceso revisar la formulación de la meta e indicador de esta actividad, a fin de que la misma defina cuáles son los productos puntuales a los que se desea llegar.</t>
    </r>
  </si>
  <si>
    <t>COMPONENTE 3</t>
  </si>
  <si>
    <t>SUBCOPONENTE 5</t>
  </si>
  <si>
    <r>
      <t xml:space="preserve">06/05/2022: </t>
    </r>
    <r>
      <rPr>
        <sz val="14"/>
        <color theme="1"/>
        <rFont val="Arial Narrow"/>
        <family val="2"/>
      </rPr>
      <t>Teniendo en cuenta el indicador plasmado "Una socialización semestral" y su relación con las fechas programadas para ejecución de esta actividad (7 meses), la OCI observa que no es concordante el indicador con respecto al periodo de tiempo de ejecución señalado, toda vez que no permitirían a la OAP realizar la socialización del segundo semestre de la vigencia, por lo que es importante revisar este aspecto para el próximo seguimiento.</t>
    </r>
  </si>
  <si>
    <t>Es importante, revisar la relacióln de responsables de esta actividad, toda vez que solo 4 procesos realizaron autoevaluación.</t>
  </si>
  <si>
    <r>
      <t xml:space="preserve">06/05/2022: </t>
    </r>
    <r>
      <rPr>
        <sz val="14"/>
        <color theme="1"/>
        <rFont val="Arial Narrow"/>
        <family val="2"/>
      </rPr>
      <t>Se sugiere alinear el indicador con la acción y la meta toda vez que los dos hacen referencia a evaluaciones diferentes.</t>
    </r>
  </si>
  <si>
    <t xml:space="preserve">Es necesario revisar tanto el inidicador como la meta definida puesto si bien la actividad refiere la socialización de la gestión institucional por medio de las TIC, el inidicador relacaiona la generación de 2 informe sobre las campañas y el producto son 2 campañas, lo que no lo hace coherente y complejo para determinar puntualmente su cumplimiento </t>
  </si>
  <si>
    <t xml:space="preserve">Es imortante revisar lo establecido en la meta vs el indicador. </t>
  </si>
  <si>
    <r>
      <rPr>
        <b/>
        <sz val="14"/>
        <rFont val="Arial Narrow"/>
        <family val="2"/>
      </rPr>
      <t xml:space="preserve">06/05/2022: </t>
    </r>
    <r>
      <rPr>
        <sz val="14"/>
        <rFont val="Arial Narrow"/>
        <family val="2"/>
      </rPr>
      <t>Se recomienda al proceso revisar la formulación de la meta/producto, toda vez que la acción refleja lo que sería la meta y la meta está planteada en terminos de acción/objetivo; de igual forma el indicador no presente el indice de lo programado para poder aplicar la formula y establecer así el nivel de cumplimiento real.</t>
    </r>
  </si>
  <si>
    <r>
      <rPr>
        <b/>
        <sz val="14"/>
        <rFont val="Arial Narrow"/>
        <family val="2"/>
      </rPr>
      <t xml:space="preserve">06/05/2022: </t>
    </r>
    <r>
      <rPr>
        <sz val="14"/>
        <rFont val="Arial Narrow"/>
        <family val="2"/>
      </rPr>
      <t>Se recomienda al proceso alinear el indicador con lo descrito en la actividad, para de esta manera poder efectuar una evaluación objetiva. De igua forma registrar lasautoevaluaciones corespondientes en el periodo establecido por el PAAC</t>
    </r>
  </si>
  <si>
    <r>
      <rPr>
        <b/>
        <sz val="14"/>
        <rFont val="Arial Narrow"/>
        <family val="2"/>
      </rPr>
      <t xml:space="preserve">06/05/2022: </t>
    </r>
    <r>
      <rPr>
        <sz val="14"/>
        <rFont val="Arial Narrow"/>
        <family val="2"/>
      </rPr>
      <t>Se recomienda al proceso formular la meta e indicador citando el resultado que de desea alcanzar, con el fin de poder efectuar evaluación de los mismos a medida que se presenta avance. De igua forma registrar lasautoevaluaciones corespondientes en el periodo establecido por el PAAC</t>
    </r>
  </si>
  <si>
    <t>Es importante revisar el alcance de dciha actividad y las metas establecidas en ella.</t>
  </si>
  <si>
    <r>
      <t xml:space="preserve">06/05/2022: </t>
    </r>
    <r>
      <rPr>
        <sz val="14"/>
        <color theme="1"/>
        <rFont val="Arial Narrow"/>
        <family val="2"/>
      </rPr>
      <t>Se sugiere al proceso revisar la formulación de la meta ya que la misma está redactada en terminos de actividad, alineandola con el indicador, para de esta manera poder efectuar una evaluación correcta del avance de la formulación presentada. Revisar el alcance de la actividad, como el responsable definido</t>
    </r>
  </si>
  <si>
    <r>
      <rPr>
        <b/>
        <sz val="14"/>
        <rFont val="Arial Narrow"/>
        <family val="2"/>
      </rPr>
      <t>06/05/2022:</t>
    </r>
    <r>
      <rPr>
        <sz val="14"/>
        <rFont val="Arial Narrow"/>
        <family val="2"/>
      </rPr>
      <t xml:space="preserve"> Se sugiere al proceso revisar la formulación del indicador de esta actividad que determine la medida de lo que se quiere lograr.</t>
    </r>
  </si>
  <si>
    <r>
      <t xml:space="preserve">La SAL durante el mes de enero,  solicito a la OAC la publicación de:
1.  PAA correspondiente a las actualizadciones efectuadas en el mes de  Diciembre,  versiones  33, 34  y 35 ver link https://www.uaesp.gov.co/transparencia/contratacion/plan-anual-adquisiciones.
2. Informes de contratos suscritos en diciembre, ver link https://www.uaesp.gov.co/sites/default/files/documentos/CONTRATACION%2004-01-2022.xlsx
3. Publicación de procesos de selección, correspondientes al mes de diciembre, ver link https://www.uaesp.gov.co/sites/default/files/documentos/PROCESOS_DE_SELECCION_06-12-2021.xlsx
</t>
    </r>
    <r>
      <rPr>
        <b/>
        <sz val="14"/>
        <rFont val="Arial Narrow"/>
        <family val="2"/>
      </rPr>
      <t>23/03/2022.</t>
    </r>
    <r>
      <rPr>
        <sz val="14"/>
        <rFont val="Arial Narrow"/>
        <family val="2"/>
      </rPr>
      <t xml:space="preserve">
La SAL, solicitó a la OAC la publicación de:
1.  En el mes de febrero de 2022,  el PAA no se modificó ni se ajustó. link https://www.uaesp.gov.co/transparencia/contratacion/plan-anual-adquisiciones.
2. Informes de contratos suscritos en febrero, ver link https://www.uaesp.gov.co/content/publicacion-la-ejecucion-contratos
3. En el mes de febrero no hubo necesidad de actualizar el enlace relacionado con la publicación de procesos de selección.
</t>
    </r>
    <r>
      <rPr>
        <b/>
        <sz val="14"/>
        <rFont val="Arial Narrow"/>
        <family val="2"/>
      </rPr>
      <t>08/04/2022.</t>
    </r>
    <r>
      <rPr>
        <sz val="14"/>
        <rFont val="Arial Narrow"/>
        <family val="2"/>
      </rPr>
      <t xml:space="preserve">
La SAL durante el mes de marzo, solicitó a la OAC la publicación de:
1.  El PAA correspondiente al mes de marzo de 2022 , versión 6, link  https://www.uaesp.gov.co/transparencia/contratacion/plan-anual-adquisiciones/plan-anual-adquisiciones-2022-v6-marzo-08-2022
2. Informes de contratos suscritos en marzo, ver link https://www.uaesp.gov.co/sites/default/files/documentos/CONTRATACION_MARZO_2022.xlsx1.  </t>
    </r>
  </si>
  <si>
    <r>
      <rPr>
        <b/>
        <sz val="14"/>
        <rFont val="Arial Narrow"/>
        <family val="2"/>
      </rPr>
      <t>06/05/2022:</t>
    </r>
    <r>
      <rPr>
        <sz val="14"/>
        <rFont val="Arial Narrow"/>
        <family val="2"/>
      </rPr>
      <t xml:space="preserve"> Se sugiere revisar la formulación presentada</t>
    </r>
  </si>
  <si>
    <t xml:space="preserve">06/05/2022: El proceso no reporta avance toda vez que se realizará en el ultimo cuatrimestre </t>
  </si>
  <si>
    <t>NA</t>
  </si>
  <si>
    <t>Importante revisar el responsable de esta acitividad, toda vez que concierne a la responsabilidad propia del gestor reportar el avance de dicha acción o corresponde al area de talento humano certificarlo.</t>
  </si>
  <si>
    <t xml:space="preserve">06/05/2022: El proceso no reporta avance por cuanto informa que se realizará en el mes de diciembre. </t>
  </si>
  <si>
    <r>
      <t>06/05/2022:</t>
    </r>
    <r>
      <rPr>
        <sz val="14"/>
        <color theme="1"/>
        <rFont val="Arial Narrow"/>
        <family val="2"/>
      </rPr>
      <t>La formulación de la meta e indicador no permiten evaluar el estado de avance o cumplimiento de la actividad debido a que no se definió el resultado esperado sobre la programación de consultas a realizar en periodo establecido para tal fin.</t>
    </r>
    <r>
      <rPr>
        <b/>
        <sz val="14"/>
        <color theme="1"/>
        <rFont val="Arial Narrow"/>
        <family val="2"/>
      </rPr>
      <t xml:space="preserve">
</t>
    </r>
  </si>
  <si>
    <r>
      <rPr>
        <b/>
        <sz val="14"/>
        <rFont val="Arial Narrow"/>
        <family val="2"/>
      </rPr>
      <t xml:space="preserve">06/05/2022: </t>
    </r>
    <r>
      <rPr>
        <sz val="14"/>
        <rFont val="Arial Narrow"/>
        <family val="2"/>
      </rPr>
      <t xml:space="preserve">Se sugiere efectuar revisión del indicador a fin de establecer si es un informe por proceso o uno consolidado por todos. </t>
    </r>
  </si>
  <si>
    <r>
      <rPr>
        <b/>
        <sz val="14"/>
        <rFont val="Arial Narrow"/>
        <family val="2"/>
      </rPr>
      <t>06/05/2022:</t>
    </r>
    <r>
      <rPr>
        <sz val="14"/>
        <rFont val="Arial Narrow"/>
        <family val="2"/>
      </rPr>
      <t xml:space="preserve"> Se sugiere al proceso revisar la formulación del indicador de esta actividad a fin de que el mismo defina el número de publicaciones que se desea hacer, de lo contrario la evaluación no se puede efectuar de manera objetiva.
Por otra parte se recomienda verificar la aplicabilidad de esta actividad en este subcomponente , toda vez que esta actividad corresponde al Subcomponente de transparencia activa.</t>
    </r>
  </si>
  <si>
    <t>COMPONENTE 4</t>
  </si>
  <si>
    <t>COMPONENTE 5</t>
  </si>
  <si>
    <t>valor cada subcomponente - componente 3-4-5</t>
  </si>
  <si>
    <t>COMPONENTE 6</t>
  </si>
  <si>
    <t>SUBCOPONENTE 6</t>
  </si>
  <si>
    <t>SUBCOPONENTE 7</t>
  </si>
  <si>
    <t>valor cada subcomponente - componente 6</t>
  </si>
  <si>
    <r>
      <t xml:space="preserve">06/05/2022: </t>
    </r>
    <r>
      <rPr>
        <sz val="14"/>
        <color theme="1"/>
        <rFont val="Arial Narrow"/>
        <family val="2"/>
      </rPr>
      <t>Se observan actas de socialización con los diferentes procesos asi como pieza comunicacional donde la OAP invita a conocer la actualización de la " Política de Administración de Riesgos"</t>
    </r>
    <r>
      <rPr>
        <b/>
        <sz val="14"/>
        <color theme="1"/>
        <rFont val="Arial Narrow"/>
        <family val="2"/>
      </rPr>
      <t xml:space="preserve">
En ejecución</t>
    </r>
  </si>
  <si>
    <r>
      <t xml:space="preserve">06/05/2022: </t>
    </r>
    <r>
      <rPr>
        <sz val="14"/>
        <color theme="1"/>
        <rFont val="Arial Narrow"/>
        <family val="2"/>
      </rPr>
      <t>Teniendo en cuenta los 15 procesos que registra el Mapa de Procesos de la Entidad, se evidencia que 13 cuentan con Matriz de riesgos en el nuevo formato habilitado por la Unidad, para el caso de Gestión de Conocimiento no se cuenta con identificación de riesgos de corrupción y en lo que corresponde a Gestión Disciplinaria no se evidencia ninguna matriz, por ende se realiza evaluación de 14 procesos para un cumplimiento del 93% de la actividad.</t>
    </r>
    <r>
      <rPr>
        <b/>
        <sz val="14"/>
        <color theme="1"/>
        <rFont val="Arial Narrow"/>
        <family val="2"/>
      </rPr>
      <t xml:space="preserve">
Cumplida parcialmente</t>
    </r>
  </si>
  <si>
    <r>
      <t xml:space="preserve">06/05/2022: </t>
    </r>
    <r>
      <rPr>
        <sz val="14"/>
        <color theme="1"/>
        <rFont val="Arial Narrow"/>
        <family val="2"/>
      </rPr>
      <t>Al efectuar revisión del link de transparencia de la página de la Uaesp, se observa la publicación de los mapas de riesgos, cumpliendo así con la totalidad de la acción. Cumplida</t>
    </r>
  </si>
  <si>
    <r>
      <t xml:space="preserve">06/05/2022: </t>
    </r>
    <r>
      <rPr>
        <sz val="14"/>
        <color theme="1"/>
        <rFont val="Arial Narrow"/>
        <family val="2"/>
      </rPr>
      <t>Al efectuar revisión del link de transparencia de la página de la Uaesp, se observa la publicación de los mapas de riesgos,cumpliendo con el producto, no obstante no se observa reporte relacionado con el indicador.En ejecución</t>
    </r>
  </si>
  <si>
    <r>
      <t xml:space="preserve">06/05/2022: </t>
    </r>
    <r>
      <rPr>
        <sz val="14"/>
        <color theme="1"/>
        <rFont val="Arial Narrow"/>
        <family val="2"/>
      </rPr>
      <t>El procesp informa que realizará el primer informe de seguimiento en el mes de mayo 2022</t>
    </r>
    <r>
      <rPr>
        <b/>
        <sz val="14"/>
        <color theme="1"/>
        <rFont val="Arial Narrow"/>
        <family val="2"/>
      </rPr>
      <t>,</t>
    </r>
    <r>
      <rPr>
        <sz val="14"/>
        <color theme="1"/>
        <rFont val="Arial Narrow"/>
        <family val="2"/>
      </rPr>
      <t xml:space="preserve"> toda vez que se realiza con cortes cuatrimestrales.</t>
    </r>
    <r>
      <rPr>
        <b/>
        <sz val="14"/>
        <color theme="1"/>
        <rFont val="Arial Narrow"/>
        <family val="2"/>
      </rPr>
      <t xml:space="preserve"> En ejecución</t>
    </r>
  </si>
  <si>
    <r>
      <rPr>
        <b/>
        <sz val="14"/>
        <color theme="1"/>
        <rFont val="Arial Narrow"/>
        <family val="2"/>
      </rPr>
      <t xml:space="preserve">06/05/2022: </t>
    </r>
    <r>
      <rPr>
        <sz val="14"/>
        <color theme="1"/>
        <rFont val="Arial Narrow"/>
        <family val="2"/>
      </rPr>
      <t>Una vez verificado el reporte remitido por el proceso, se observa cumplimiento de lo formulado toda vez que el documento "Metodología de rendición de cuentas" contempla los grupos de intrés priorizados por la entidad. Cumplida</t>
    </r>
  </si>
  <si>
    <r>
      <rPr>
        <b/>
        <sz val="14"/>
        <color theme="1"/>
        <rFont val="Arial Narrow"/>
        <family val="2"/>
      </rPr>
      <t>06/05/2022:</t>
    </r>
    <r>
      <rPr>
        <sz val="14"/>
        <color theme="1"/>
        <rFont val="Arial Narrow"/>
        <family val="2"/>
      </rPr>
      <t>Se observa informe de gestión 2021 debidamente públicado en página web, razón por la cual se entiende por cumplida la meta e indicador de esta acción. Cumplida</t>
    </r>
  </si>
  <si>
    <r>
      <rPr>
        <b/>
        <sz val="14"/>
        <color theme="1"/>
        <rFont val="Arial Narrow"/>
        <family val="2"/>
      </rPr>
      <t>06/05/2022:</t>
    </r>
    <r>
      <rPr>
        <sz val="14"/>
        <color theme="1"/>
        <rFont val="Arial Narrow"/>
        <family val="2"/>
      </rPr>
      <t xml:space="preserve"> De acuerdo con el seguimiento entregado por el proceso se observa la inclusión de información relevante - enfoque de genero y DDHH en la Metodología de rendición de cuentas- Marzo 2022. Cumplida</t>
    </r>
  </si>
  <si>
    <r>
      <rPr>
        <b/>
        <sz val="14"/>
        <rFont val="Arial Narrow"/>
        <family val="2"/>
      </rPr>
      <t>06/05/2022:</t>
    </r>
    <r>
      <rPr>
        <sz val="14"/>
        <rFont val="Arial Narrow"/>
        <family val="2"/>
      </rPr>
      <t xml:space="preserve"> Sí bien se relaciona una serie de consultas ralizadas, al revisar las evidencias aportadas por el proceso no es posible deterinar la realización de las mismas, toda vez que los soportes no son claros. Cumplida</t>
    </r>
  </si>
  <si>
    <r>
      <rPr>
        <b/>
        <sz val="14"/>
        <color theme="1"/>
        <rFont val="Arial Narrow"/>
        <family val="2"/>
      </rPr>
      <t xml:space="preserve">06/05/2022: </t>
    </r>
    <r>
      <rPr>
        <sz val="14"/>
        <color theme="1"/>
        <rFont val="Arial Narrow"/>
        <family val="2"/>
      </rPr>
      <t>Una vez verificado el reporte remitido por el proceso, se observa cumplimiento de lo formulado toda vez que el documento "Metodología de rendición de cuentas" contempla la identificación de Canales y mecanismos de divulgación y acceso a la
información. Cumplida</t>
    </r>
  </si>
  <si>
    <r>
      <rPr>
        <b/>
        <sz val="14"/>
        <color theme="1"/>
        <rFont val="Arial Narrow"/>
        <family val="2"/>
      </rPr>
      <t xml:space="preserve">06/05/2022: </t>
    </r>
    <r>
      <rPr>
        <sz val="14"/>
        <color theme="1"/>
        <rFont val="Arial Narrow"/>
        <family val="2"/>
      </rPr>
      <t>Una vez verificado el reporte remitido por el proceso, se observa cumplimiento de lo formulado toda vez que el documento "Estrategia de rendición de cuentas" contempla los Mecanismos de diálogo. Cumplida</t>
    </r>
  </si>
  <si>
    <t>De acuerdo a lo informado por el proceso se identificaron la realización de socialización de varias campañas en el 1er cuatrimestre. 
En ejecución</t>
  </si>
  <si>
    <r>
      <t xml:space="preserve">06/05/2022: </t>
    </r>
    <r>
      <rPr>
        <sz val="14"/>
        <color theme="1"/>
        <rFont val="Arial Narrow"/>
        <family val="2"/>
      </rPr>
      <t xml:space="preserve">Al efectuar revisión del seguimiento y soportes remitidos por el proceso, los mismos no dan cuenta de lo formulado en esta acción, razón por la cual no es posible evaluar el avance de esta acción. </t>
    </r>
    <r>
      <rPr>
        <b/>
        <sz val="14"/>
        <color theme="1"/>
        <rFont val="Arial Narrow"/>
        <family val="2"/>
      </rPr>
      <t xml:space="preserve">
En ejecución</t>
    </r>
  </si>
  <si>
    <r>
      <t xml:space="preserve">06/05/2022: </t>
    </r>
    <r>
      <rPr>
        <sz val="14"/>
        <color theme="1"/>
        <rFont val="Arial Narrow"/>
        <family val="2"/>
      </rPr>
      <t>El proceso reporta un borrador de informe de rendición (aún sin terminar)</t>
    </r>
    <r>
      <rPr>
        <b/>
        <sz val="14"/>
        <color theme="1"/>
        <rFont val="Arial Narrow"/>
        <family val="2"/>
      </rPr>
      <t xml:space="preserve">, </t>
    </r>
    <r>
      <rPr>
        <sz val="14"/>
        <color theme="1"/>
        <rFont val="Arial Narrow"/>
        <family val="2"/>
      </rPr>
      <t>por ende esta actividad se encuentra en proceso.</t>
    </r>
    <r>
      <rPr>
        <b/>
        <sz val="14"/>
        <color theme="1"/>
        <rFont val="Arial Narrow"/>
        <family val="2"/>
      </rPr>
      <t xml:space="preserve"> 
En ejecución</t>
    </r>
  </si>
  <si>
    <r>
      <t xml:space="preserve">06/05/2022: </t>
    </r>
    <r>
      <rPr>
        <sz val="14"/>
        <color theme="1"/>
        <rFont val="Arial Narrow"/>
        <family val="2"/>
      </rPr>
      <t>El proceso envia como soporte el reporte de encuesta de satisfacción lo que evidencia avance en la ejecución del informe citado en la acción.</t>
    </r>
    <r>
      <rPr>
        <b/>
        <sz val="14"/>
        <color theme="1"/>
        <rFont val="Arial Narrow"/>
        <family val="2"/>
      </rPr>
      <t xml:space="preserve">
En ejecución</t>
    </r>
  </si>
  <si>
    <t>06/05/2022: El proceso no reporta avance. 
Sin avance</t>
  </si>
  <si>
    <r>
      <rPr>
        <b/>
        <sz val="14"/>
        <rFont val="Arial Narrow"/>
        <family val="2"/>
      </rPr>
      <t xml:space="preserve">06/05/2022: </t>
    </r>
    <r>
      <rPr>
        <sz val="14"/>
        <rFont val="Arial Narrow"/>
        <family val="2"/>
      </rPr>
      <t>El proceso reporta "Informe de condiciones de accesibilidad portal web" de fecha abril 22, lo que evidencia gestión y cumplimiento de la actividad en lo que corresponde al producto del primer trimestre de la vigencia.
En ejecución</t>
    </r>
  </si>
  <si>
    <r>
      <rPr>
        <b/>
        <sz val="14"/>
        <rFont val="Arial Narrow"/>
        <family val="2"/>
      </rPr>
      <t>06/05/2022:</t>
    </r>
    <r>
      <rPr>
        <sz val="14"/>
        <rFont val="Arial Narrow"/>
        <family val="2"/>
      </rPr>
      <t xml:space="preserve"> El proceso remite soporte de avance tres certificados de confiabilidad, por ende la OCI deduce que mensualmente el proceso entregará un certificado, así las cosas estaría pendiente el que corresponde al mes de abril.
En ejecución</t>
    </r>
  </si>
  <si>
    <r>
      <t xml:space="preserve">06/05/2022: </t>
    </r>
    <r>
      <rPr>
        <sz val="14"/>
        <color theme="1"/>
        <rFont val="Arial Narrow"/>
        <family val="2"/>
      </rPr>
      <t>Se observa grabación de la jornada de inducción y reinducción referente a la atención al ciudadano, no obstante no es posible verificar que la misma corresponda a la acción planteada.</t>
    </r>
    <r>
      <rPr>
        <b/>
        <sz val="14"/>
        <color theme="1"/>
        <rFont val="Arial Narrow"/>
        <family val="2"/>
      </rPr>
      <t xml:space="preserve">
En ejecución</t>
    </r>
  </si>
  <si>
    <r>
      <rPr>
        <b/>
        <sz val="14"/>
        <rFont val="Arial Narrow"/>
        <family val="2"/>
      </rPr>
      <t xml:space="preserve">10/05/2022: </t>
    </r>
    <r>
      <rPr>
        <sz val="14"/>
        <rFont val="Arial Narrow"/>
        <family val="2"/>
      </rPr>
      <t>El proceso informa mediante correo electrónico que el  numeral 7.2 del PIC 2021 - 2024 y en el cronograma de la vigencia 2022, contemplan lo señalado en esta acción.
En ejecución</t>
    </r>
  </si>
  <si>
    <t>06/05/2022: El proceso no reporta avance 
Sin reporte</t>
  </si>
  <si>
    <r>
      <rPr>
        <b/>
        <sz val="14"/>
        <rFont val="Arial Narrow"/>
        <family val="2"/>
      </rPr>
      <t>06/05/2022:</t>
    </r>
    <r>
      <rPr>
        <sz val="14"/>
        <rFont val="Arial Narrow"/>
        <family val="2"/>
      </rPr>
      <t xml:space="preserve"> El proceso no reporta avance, no obstante el indicador cita que a corte 30 de abril estaba programado el primer reporte cuatrimestral, lo que evidencia incumplimiento al periodo evaluado.
Sin reporte  
</t>
    </r>
  </si>
  <si>
    <r>
      <t xml:space="preserve">06/05/2022: </t>
    </r>
    <r>
      <rPr>
        <sz val="14"/>
        <color theme="1"/>
        <rFont val="Arial Narrow"/>
        <family val="2"/>
      </rPr>
      <t>Teniendo en cuenta el seguimiento reportado por el proceso, sí bien se observa gestión no se evidencia los resultados y/o productos que atienden directamente a lo planteado en la meta e indicador de esta acción.</t>
    </r>
    <r>
      <rPr>
        <b/>
        <sz val="14"/>
        <color theme="1"/>
        <rFont val="Arial Narrow"/>
        <family val="2"/>
      </rPr>
      <t xml:space="preserve">
En ejecución</t>
    </r>
  </si>
  <si>
    <r>
      <t xml:space="preserve">06/05/2022: </t>
    </r>
    <r>
      <rPr>
        <sz val="14"/>
        <color theme="1"/>
        <rFont val="Arial Narrow"/>
        <family val="2"/>
      </rPr>
      <t>Se observa link referente a la publicación de datos abiertos el cuál reporta en página con fecha 05/01/2022, por otra parte el proceso adjunta documento excel denominado catalogo de datos abiertos, el cual refieren que la actualización de los datos está al día para el mes de abril; teniendo en cuenta lo descrito, sí bien se observa gestión,  el link en referencia muestra fecha de enero y dado que la meta define "Mantener actualizado el portal de datos abiertos Bogotá ", no es posible evaluar el avance de esta acción por parte de la OCI.
En ejecución</t>
    </r>
  </si>
  <si>
    <r>
      <t xml:space="preserve">06/05/2022: </t>
    </r>
    <r>
      <rPr>
        <sz val="14"/>
        <color theme="1"/>
        <rFont val="Arial Narrow"/>
        <family val="2"/>
      </rPr>
      <t>Se observa publicaciones correspondientes a cinco procesos y un área (RBL), no obstante la meta e indicador no definien los productos puntuales que se obtendrán de la ejecución de esta actividad, así mismo si bien cita que todos los procesos deben efectuarla no es claro sí los 15 procesos de la Unidad tiene incidencia en esta acción.</t>
    </r>
    <r>
      <rPr>
        <b/>
        <sz val="14"/>
        <color theme="1"/>
        <rFont val="Arial Narrow"/>
        <family val="2"/>
      </rPr>
      <t xml:space="preserve">
En ejecución</t>
    </r>
  </si>
  <si>
    <r>
      <rPr>
        <b/>
        <sz val="14"/>
        <rFont val="Arial Narrow"/>
        <family val="2"/>
      </rPr>
      <t>06/05/2022:</t>
    </r>
    <r>
      <rPr>
        <sz val="14"/>
        <rFont val="Arial Narrow"/>
        <family val="2"/>
      </rPr>
      <t xml:space="preserve"> Se observa seguimiento entregado por el proceso, no obstante dado que no hay claridad de la meta/producto de esta actividad, no es posible hacer evaluación del avance de la misma. 
En ejecución</t>
    </r>
  </si>
  <si>
    <t>06/05/2022: El proceso no reporta avance 
Sin reporte</t>
  </si>
  <si>
    <r>
      <rPr>
        <b/>
        <sz val="14"/>
        <rFont val="Arial Narrow"/>
        <family val="2"/>
      </rPr>
      <t>06/05/2022:</t>
    </r>
    <r>
      <rPr>
        <sz val="14"/>
        <rFont val="Arial Narrow"/>
        <family val="2"/>
      </rPr>
      <t xml:space="preserve"> Se observa seguimiento entregado por el proceso, no obstante dado que no hay claridad de la meta/producto de esta actividad y tampoco se encuentran soportes de la gestión, no es posible efectuar evaluación de avance.
En ejecución</t>
    </r>
  </si>
  <si>
    <r>
      <rPr>
        <b/>
        <sz val="14"/>
        <rFont val="Arial Narrow"/>
        <family val="2"/>
      </rPr>
      <t>06/05/2022:</t>
    </r>
    <r>
      <rPr>
        <sz val="14"/>
        <rFont val="Arial Narrow"/>
        <family val="2"/>
      </rPr>
      <t xml:space="preserve"> Se observa seguimiento entregado por el proceso, se evidencian soportes de la gestión, la actividad está en ejecución.
En ejecución</t>
    </r>
  </si>
  <si>
    <r>
      <rPr>
        <b/>
        <sz val="14"/>
        <rFont val="Arial Narrow"/>
        <family val="2"/>
      </rPr>
      <t>06/05/2022:</t>
    </r>
    <r>
      <rPr>
        <sz val="14"/>
        <rFont val="Arial Narrow"/>
        <family val="2"/>
      </rPr>
      <t xml:space="preserve"> Se observa seguimiento entregado por el proceso, sin embargo no se encuentran soportes de la gestión. Se procede a consultar en página web link https://www.uaesp.gov.co/transparencia/instrumentos-gestion-informacion-publica/gestion-documental  no se evidencia publicaciones 2022 y referente al Esquema se evidencia uno que corresponde a la vigencia 2019. Por lo tanto no es posible efectuar evaluación de avance.
En ejecución</t>
    </r>
  </si>
  <si>
    <r>
      <rPr>
        <b/>
        <sz val="14"/>
        <rFont val="Arial Narrow"/>
        <family val="2"/>
      </rPr>
      <t>06/05/2022:</t>
    </r>
    <r>
      <rPr>
        <sz val="14"/>
        <rFont val="Arial Narrow"/>
        <family val="2"/>
      </rPr>
      <t xml:space="preserve"> Se observa gestión con sus correspondientes soportes por parte del proceso, dado el mismo se deduce que la gestión se efectuará de manera mensual, por ende se registra el porcentaje de avance correspondiente a los meses reportados.
En ejecución</t>
    </r>
  </si>
  <si>
    <t>06/05/2022: El proceso no reporta seguimiento, no obstante en la carpeta PAAC se observa Informe de Accesibilidad. Dado que se desconoce la meta/producto y el indicador no define una base, esta OCI no puede emitir un concepto frente al avance de esta acción.
En ejecución</t>
  </si>
  <si>
    <t>06/05/2022: Se reportó informe de seguimiento a las PQRS, mediante radicado 20221100021053 del 15 de marzo del 2022
En ejecución</t>
  </si>
  <si>
    <r>
      <rPr>
        <b/>
        <sz val="14"/>
        <rFont val="Arial Narrow"/>
        <family val="2"/>
      </rPr>
      <t xml:space="preserve">06/05/2022: </t>
    </r>
    <r>
      <rPr>
        <sz val="14"/>
        <rFont val="Arial Narrow"/>
        <family val="2"/>
      </rPr>
      <t>Se observa reporte de informe correspondiente al primer cuatrimestre de la vigencia, alcanzando el cumplimiento de lo planeado para este primer periodo.
En ejecución</t>
    </r>
  </si>
  <si>
    <r>
      <rPr>
        <b/>
        <sz val="14"/>
        <rFont val="Arial Narrow"/>
        <family val="2"/>
      </rPr>
      <t>06/05/2022:</t>
    </r>
    <r>
      <rPr>
        <sz val="14"/>
        <rFont val="Arial Narrow"/>
        <family val="2"/>
      </rPr>
      <t xml:space="preserve"> El proceso remite como seguimiento la jornada de inducción y reinducción de servicio al ciudadano; sin embargo dado que la meta de la actividad no está definida adecuadamente ni tampoco se encuentra alineada con el indicador, no es posible realizar una evaluación, frente a su avance.
En ejecución</t>
    </r>
  </si>
  <si>
    <r>
      <rPr>
        <b/>
        <sz val="14"/>
        <rFont val="Arial Narrow"/>
        <family val="2"/>
      </rPr>
      <t>06/05/2022:</t>
    </r>
    <r>
      <rPr>
        <sz val="14"/>
        <rFont val="Arial Narrow"/>
        <family val="2"/>
      </rPr>
      <t xml:space="preserve"> Se observa Plan de Acción y Participación Ciudadana 2022, debidamente publicado en página web, razón por la cual la actividad se encuentra cumplida.
Cumplida</t>
    </r>
  </si>
  <si>
    <r>
      <rPr>
        <b/>
        <sz val="14"/>
        <rFont val="Arial Narrow"/>
        <family val="2"/>
      </rPr>
      <t xml:space="preserve">06/05/2022: </t>
    </r>
    <r>
      <rPr>
        <sz val="14"/>
        <rFont val="Arial Narrow"/>
        <family val="2"/>
      </rPr>
      <t>Se verifica el link aportado por el proceso, no obstante en el mismo no se encuetra el plan, por ende se le solicita al proceso indicar en que parte se puede encontrar la evidencia y el mismo responde "se encuentra integrado en el presente PAAC en su componente 6, subcomponente 3 al subcomponente 7", no obstante al efectuar revisión de la carpeta no se encuentra el soporte.
La OCI gestiona acta donde se observa la aprobación del Plan.
Cumplida parcialmente</t>
    </r>
  </si>
  <si>
    <t>06/05/2022: El proceso no reporta avance 
Sin avance</t>
  </si>
  <si>
    <t>06/05/2022: El proceso no reporta avance.
Sin avance</t>
  </si>
  <si>
    <r>
      <rPr>
        <b/>
        <sz val="14"/>
        <rFont val="Arial Narrow"/>
        <family val="2"/>
      </rPr>
      <t>06/05/2022</t>
    </r>
    <r>
      <rPr>
        <sz val="14"/>
        <rFont val="Arial Narrow"/>
        <family val="2"/>
      </rPr>
      <t>: Se observa reporte seguimiento por parte del proceso, no obstante no se evidencian soportes, por ende se solicita al proceso los mismos como fecha limite 10 de mayo y aún así el equipo no reporta, por ende no es posible efectuar evaluación frente al avance de la acción.
En ejecución</t>
    </r>
  </si>
  <si>
    <t>06/05/2022: El proceso no reporta avance.</t>
  </si>
  <si>
    <t>DATOS TRÁMITES A RACIONALIZAR</t>
  </si>
  <si>
    <t>ACCIONES DE RACIONALIZACIÓN A DESARROLLAR</t>
  </si>
  <si>
    <t>PLAN DE EJECUCIÓN</t>
  </si>
  <si>
    <t>MONITOREO</t>
  </si>
  <si>
    <t>SEGUIMIENTO Y EVALUACIÓN</t>
  </si>
  <si>
    <t>Periodo</t>
  </si>
  <si>
    <t>Cuatrimestre</t>
  </si>
  <si>
    <t>Clasificación orgánica</t>
  </si>
  <si>
    <t>Sector</t>
  </si>
  <si>
    <t>Departamento</t>
  </si>
  <si>
    <t>Municipio</t>
  </si>
  <si>
    <t>Nivel</t>
  </si>
  <si>
    <t>Naturaleza jurídica</t>
  </si>
  <si>
    <t>Sub orden</t>
  </si>
  <si>
    <t>Entidad</t>
  </si>
  <si>
    <t>Tipo</t>
  </si>
  <si>
    <t>Número</t>
  </si>
  <si>
    <t>Nombre</t>
  </si>
  <si>
    <t>Estado</t>
  </si>
  <si>
    <t>Situación actual</t>
  </si>
  <si>
    <t>Mejora a implementar</t>
  </si>
  <si>
    <t>Beneficio al ciudadano y/o entidad</t>
  </si>
  <si>
    <t>Tipo racionalización</t>
  </si>
  <si>
    <t>Acciones racionalización</t>
  </si>
  <si>
    <t>Fecha final racionalización</t>
  </si>
  <si>
    <t>Fecha final Implementación</t>
  </si>
  <si>
    <t>Responsable</t>
  </si>
  <si>
    <t>Justificación</t>
  </si>
  <si>
    <t>Monitoreo Jefe Planeación</t>
  </si>
  <si>
    <t>Valor ejecutado (%)</t>
  </si>
  <si>
    <t>Observaciones/Recomendaciones</t>
  </si>
  <si>
    <t>Seguimiento jefe control interno</t>
  </si>
  <si>
    <t>2022</t>
  </si>
  <si>
    <t>Diciembre</t>
  </si>
  <si>
    <t>Ejecutiva</t>
  </si>
  <si>
    <t>No Aplica</t>
  </si>
  <si>
    <t>Bogotá D.C</t>
  </si>
  <si>
    <t>BOGOTÁ</t>
  </si>
  <si>
    <t>Descentralizado</t>
  </si>
  <si>
    <t>Unidad Administrativa Especial con Personería Jurídica</t>
  </si>
  <si>
    <t>Distrital</t>
  </si>
  <si>
    <t>UNIDAD ADMINISTRATIVA ESPECIAL DE SERVICIOS PÚBLICOS</t>
  </si>
  <si>
    <t>Único</t>
  </si>
  <si>
    <t>1238</t>
  </si>
  <si>
    <t>Registro Único Funerario - RUF</t>
  </si>
  <si>
    <t>Inscrito</t>
  </si>
  <si>
    <t>El trámite se realizaba de manera presencial con radicación de documentación física en ventanilla</t>
  </si>
  <si>
    <t>Sistematización del trámite</t>
  </si>
  <si>
    <t>Habilitación de canal virtual para realizar el registro, cargue de documentos, pago y avance del trámite.</t>
  </si>
  <si>
    <t>Tecnologica</t>
  </si>
  <si>
    <t>Trámite total en línea</t>
  </si>
  <si>
    <t>31/01/2022</t>
  </si>
  <si>
    <t>30/11/2022</t>
  </si>
  <si>
    <t/>
  </si>
  <si>
    <t xml:space="preserve"> </t>
  </si>
  <si>
    <t>Si</t>
  </si>
  <si>
    <t>Se elabora un plan de trabajo con la OTIC y SSFAP para el desarrollo de la aplicación.
Actualmente se encuentra en desarrollo la aplicación y se proyecta su funcionamiento en el segundo semestre de la vigencia 20222</t>
  </si>
  <si>
    <t>Respondió</t>
  </si>
  <si>
    <t>Pregunta</t>
  </si>
  <si>
    <t>Observación</t>
  </si>
  <si>
    <t>Sí</t>
  </si>
  <si>
    <t>1. ¿Cuenta con el plan de trabajo para implementar la propuesta de mejora del trámite?</t>
  </si>
  <si>
    <t>Se observa Plan de trabajo propuesto para la implementación de la mejora del trámite.</t>
  </si>
  <si>
    <t>2. ¿Se implementó la mejora del trámite en la entidad?</t>
  </si>
  <si>
    <t>Teniendo en cuenta que se dio inicio a la implementación de la mejora del trámite, es necesario evidenciar la puesta en marcha de la misma, para poder dar como cumplida en su totalidad dicha implementación.</t>
  </si>
  <si>
    <t>3. ¿Se actualizó el trámite en el SUIT incluyendo la mejora?</t>
  </si>
  <si>
    <t>Se debe esperar la implementación de la mejora sobre el trámite  en su totalidad, para emitir concepto sobre la actualización de la mejora en el SUIT</t>
  </si>
  <si>
    <t>4. ¿Se ha realizado la socialización de la mejora tanto en la entidad como con los usuarios?</t>
  </si>
  <si>
    <t>Se debe esperar la implementación de la mejora sobre el trámite  en su totalidad, para emitir concepto sobre la socialización de la mejora.</t>
  </si>
  <si>
    <t>5. ¿El usuario está recibiendo los beneficios de la mejora del trámite?</t>
  </si>
  <si>
    <t>Se debe esperar la implementación de la mejora sobre el trámite  en su totalidad, para emitir concepto sobre los beneficios recibidos por los usuarios.</t>
  </si>
  <si>
    <t>6. ¿La entidad ya cuenta con mecanismos para medir los beneficios que recibirá el usuario por la mejora del trámite?</t>
  </si>
  <si>
    <t>Se debe esperar la implementación de la mejora sobre el trámite  en su totalidad, para emitir concepto sobre los mecanismos a usar para la medición de beneficios a recibir por los usuarios.</t>
  </si>
  <si>
    <r>
      <rPr>
        <b/>
        <sz val="14"/>
        <rFont val="Arial Narrow"/>
        <family val="2"/>
      </rPr>
      <t xml:space="preserve">06/05/2022: </t>
    </r>
    <r>
      <rPr>
        <sz val="14"/>
        <rFont val="Arial Narrow"/>
        <family val="2"/>
      </rPr>
      <t>El proceso no reporta avance. 
Sin avance</t>
    </r>
  </si>
  <si>
    <r>
      <rPr>
        <b/>
        <sz val="14"/>
        <rFont val="Arial Narrow"/>
        <family val="2"/>
      </rPr>
      <t xml:space="preserve">06/05/2022: </t>
    </r>
    <r>
      <rPr>
        <sz val="14"/>
        <rFont val="Arial Narrow"/>
        <family val="2"/>
      </rPr>
      <t xml:space="preserve"> El proceso no reporta avance. 
Sin avance</t>
    </r>
  </si>
  <si>
    <r>
      <rPr>
        <b/>
        <sz val="14"/>
        <rFont val="Arial Narrow"/>
        <family val="2"/>
      </rPr>
      <t xml:space="preserve">06/05/2022: </t>
    </r>
    <r>
      <rPr>
        <sz val="14"/>
        <rFont val="Arial Narrow"/>
        <family val="2"/>
      </rPr>
      <t>El proceso reporta seguimiento, sin embargo no remite evidencias 
Sin avance</t>
    </r>
  </si>
  <si>
    <r>
      <rPr>
        <b/>
        <sz val="14"/>
        <rFont val="Arial Narrow"/>
        <family val="2"/>
      </rPr>
      <t xml:space="preserve">10/05/2022: </t>
    </r>
    <r>
      <rPr>
        <sz val="14"/>
        <rFont val="Arial Narrow"/>
        <family val="2"/>
      </rPr>
      <t>El proceso informa mediante correo electrónico que respecto a este punto aún no se ha agendado nada, por ende no se evalua su avance.
Sin avance</t>
    </r>
  </si>
  <si>
    <r>
      <rPr>
        <b/>
        <sz val="14"/>
        <rFont val="Arial Narrow"/>
        <family val="2"/>
      </rPr>
      <t>10/05/2022:</t>
    </r>
    <r>
      <rPr>
        <sz val="14"/>
        <rFont val="Arial Narrow"/>
        <family val="2"/>
      </rPr>
      <t xml:space="preserve"> El proceso informa mediante correo electrónico que " Se realizó charla lenguaje claro a través de la veeduría el 10 de marzo y se divulgó el seminario Web - Lenguaje Claro del Estado en sus comunicaciones realizado el 28 de Abril" para tal efecto adjunta soportes. Sin embargo dado que se desconoce cuál es el resultado que desea alcanzar no es posible indicar el porcentaje de avance de la acción.
En ejecución</t>
    </r>
  </si>
  <si>
    <r>
      <rPr>
        <b/>
        <sz val="14"/>
        <rFont val="Arial Narrow"/>
        <family val="2"/>
      </rPr>
      <t xml:space="preserve">06/05/2022: </t>
    </r>
    <r>
      <rPr>
        <sz val="14"/>
        <rFont val="Arial Narrow"/>
        <family val="2"/>
      </rPr>
      <t>El proceso no reporta avance 
Sin reporte</t>
    </r>
  </si>
  <si>
    <r>
      <rPr>
        <b/>
        <sz val="14"/>
        <rFont val="Arial Narrow"/>
        <family val="2"/>
      </rPr>
      <t xml:space="preserve">06/05/2022: </t>
    </r>
    <r>
      <rPr>
        <sz val="14"/>
        <rFont val="Arial Narrow"/>
        <family val="2"/>
      </rPr>
      <t>El proceso envia soporte de sequimiento PQRS de redes sociales, no obstante de acuerdo con la planeación este reporte es a nivel general, razón por la cuál no se establece avance de la acción.
En ejecución</t>
    </r>
  </si>
  <si>
    <r>
      <rPr>
        <b/>
        <sz val="14"/>
        <rFont val="Arial Narrow"/>
        <family val="2"/>
      </rPr>
      <t>06/05/2022:</t>
    </r>
    <r>
      <rPr>
        <sz val="14"/>
        <rFont val="Arial Narrow"/>
        <family val="2"/>
      </rPr>
      <t xml:space="preserve"> Al efectuar revisión se observa que los procesos OACRI, SDF, SSFAP, OAP Y OCI, reportan seguimiento,así mismo se observa que el proceso adjunta como evidencia informe de auditoría entregada por la OCI, no obstante el mismo unicamente va hasta marzo 2022 y su periodicidad no es cuatrimestral, razón por la cual  y teniendo en cuenta que la acción refiere un informe de reporte cuatrimestral y que esta bajo responsabilidad de cada proceso, es importante que el proceso adopte las medidas que corresponda a fin de cumplir con cada uno con los informes planeados. 
En ejecución</t>
    </r>
  </si>
  <si>
    <r>
      <rPr>
        <b/>
        <sz val="14"/>
        <rFont val="Arial Narrow"/>
        <family val="2"/>
      </rPr>
      <t>06/05/2022:</t>
    </r>
    <r>
      <rPr>
        <sz val="14"/>
        <rFont val="Arial Narrow"/>
        <family val="2"/>
      </rPr>
      <t xml:space="preserve"> El proceso no reporta avance 
Sin reporte</t>
    </r>
  </si>
  <si>
    <r>
      <rPr>
        <b/>
        <sz val="14"/>
        <rFont val="Arial Narrow"/>
        <family val="2"/>
      </rPr>
      <t xml:space="preserve">06/05/2022: </t>
    </r>
    <r>
      <rPr>
        <sz val="14"/>
        <rFont val="Arial Narrow"/>
        <family val="2"/>
      </rPr>
      <t>El proceso reporta seguimiento pero no soportes por ende no es posible efectuar evaluación frente al avance de la acción.
En ejecución</t>
    </r>
  </si>
  <si>
    <r>
      <rPr>
        <b/>
        <sz val="14"/>
        <rFont val="Arial Narrow"/>
        <family val="2"/>
      </rPr>
      <t>06/05/2022:</t>
    </r>
    <r>
      <rPr>
        <sz val="14"/>
        <rFont val="Arial Narrow"/>
        <family val="2"/>
      </rPr>
      <t xml:space="preserve"> El proceso no reporta avance 
Sin reporte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</si>
</sst>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1"/>
      <color theme="1"/>
      <name val="Calibri"/>
      <family val="2"/>
      <scheme val="minor"/>
    </font>
    <font>
      <sz val="11"/>
      <color theme="1"/>
      <name val="Calibri"/>
      <family val="2"/>
      <scheme val="minor"/>
    </font>
    <font>
      <b/>
      <sz val="14"/>
      <color theme="9" tint="-0.249977111117893"/>
      <name val="Arial Narrow"/>
      <family val="2"/>
    </font>
    <font>
      <sz val="14"/>
      <color theme="1"/>
      <name val="Arial Narrow"/>
      <family val="2"/>
    </font>
    <font>
      <b/>
      <sz val="14"/>
      <color theme="4"/>
      <name val="Arial Narrow"/>
      <family val="2"/>
    </font>
    <font>
      <b/>
      <sz val="14"/>
      <name val="Arial Narrow"/>
      <family val="2"/>
    </font>
    <font>
      <b/>
      <sz val="14"/>
      <color theme="1"/>
      <name val="Arial Narrow"/>
      <family val="2"/>
    </font>
    <font>
      <b/>
      <sz val="14"/>
      <color theme="0"/>
      <name val="Arial Narrow"/>
      <family val="2"/>
    </font>
    <font>
      <sz val="14"/>
      <name val="Arial Narrow"/>
      <family val="2"/>
    </font>
    <font>
      <sz val="14"/>
      <color rgb="FFFF0000"/>
      <name val="Arial Narrow"/>
      <family val="2"/>
    </font>
    <font>
      <b/>
      <sz val="14"/>
      <color theme="1"/>
      <name val="Arial"/>
      <family val="2"/>
    </font>
    <font>
      <sz val="14"/>
      <color theme="1"/>
      <name val="Arial"/>
      <family val="2"/>
    </font>
    <font>
      <sz val="12"/>
      <color theme="1"/>
      <name val="Arial Narrow"/>
      <family val="2"/>
    </font>
    <font>
      <b/>
      <sz val="12"/>
      <color theme="9" tint="-0.249977111117893"/>
      <name val="Arial Narrow"/>
      <family val="2"/>
    </font>
    <font>
      <b/>
      <sz val="12"/>
      <color theme="1"/>
      <name val="Arial Narrow"/>
      <family val="2"/>
    </font>
    <font>
      <sz val="12"/>
      <name val="Arial Narrow"/>
      <family val="2"/>
    </font>
    <font>
      <b/>
      <sz val="12"/>
      <color theme="0"/>
      <name val="Arial Narrow"/>
      <family val="2"/>
    </font>
    <font>
      <sz val="14"/>
      <color rgb="FF000000"/>
      <name val="Arial Narrow"/>
      <family val="2"/>
    </font>
    <font>
      <b/>
      <sz val="14"/>
      <color rgb="FF000000"/>
      <name val="Arial Narrow"/>
      <family val="2"/>
    </font>
    <font>
      <sz val="14"/>
      <color theme="1"/>
      <name val="Arial Narrow"/>
      <family val="2"/>
    </font>
    <font>
      <sz val="14"/>
      <name val="Arial Narrow"/>
      <family val="2"/>
    </font>
    <font>
      <sz val="9"/>
      <color indexed="81"/>
      <name val="Tahoma"/>
      <family val="2"/>
    </font>
    <font>
      <b/>
      <sz val="9"/>
      <color indexed="81"/>
      <name val="Tahoma"/>
      <family val="2"/>
    </font>
    <font>
      <sz val="8"/>
      <name val="Calibri"/>
      <family val="2"/>
      <scheme val="minor"/>
    </font>
    <font>
      <sz val="14"/>
      <color theme="0"/>
      <name val="Arial Narrow"/>
      <family val="2"/>
    </font>
    <font>
      <sz val="9"/>
      <name val="SansSerif"/>
    </font>
    <font>
      <sz val="14"/>
      <name val="SansSerif"/>
    </font>
    <font>
      <b/>
      <sz val="14"/>
      <name val="SansSerif"/>
    </font>
  </fonts>
  <fills count="10">
    <fill>
      <patternFill patternType="none"/>
    </fill>
    <fill>
      <patternFill patternType="gray125"/>
    </fill>
    <fill>
      <patternFill patternType="solid">
        <fgColor theme="9" tint="-0.249977111117893"/>
        <bgColor indexed="64"/>
      </patternFill>
    </fill>
    <fill>
      <patternFill patternType="solid">
        <fgColor theme="0"/>
        <bgColor indexed="64"/>
      </patternFill>
    </fill>
    <fill>
      <patternFill patternType="solid">
        <fgColor rgb="FFFFFFFF"/>
        <bgColor indexed="64"/>
      </patternFill>
    </fill>
    <fill>
      <patternFill patternType="solid">
        <fgColor rgb="FFFFF2CC"/>
        <bgColor indexed="64"/>
      </patternFill>
    </fill>
    <fill>
      <patternFill patternType="solid">
        <fgColor rgb="FFFFFFFF"/>
        <bgColor rgb="FF000000"/>
      </patternFill>
    </fill>
    <fill>
      <patternFill patternType="solid">
        <fgColor theme="0"/>
        <bgColor rgb="FF000000"/>
      </patternFill>
    </fill>
    <fill>
      <patternFill patternType="solid">
        <fgColor indexed="9"/>
        <bgColor indexed="64"/>
      </patternFill>
    </fill>
    <fill>
      <patternFill patternType="solid">
        <fgColor indexed="22"/>
        <bgColor indexed="64"/>
      </patternFill>
    </fill>
  </fills>
  <borders count="26">
    <border>
      <left/>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style="dotted">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medium">
        <color indexed="8"/>
      </right>
      <top/>
      <bottom/>
      <diagonal/>
    </border>
    <border>
      <left style="medium">
        <color indexed="8"/>
      </left>
      <right/>
      <top/>
      <bottom/>
      <diagonal/>
    </border>
    <border>
      <left/>
      <right style="medium">
        <color indexed="8"/>
      </right>
      <top/>
      <bottom/>
      <diagonal/>
    </border>
    <border>
      <left style="thin">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right/>
      <top/>
      <bottom style="medium">
        <color indexed="8"/>
      </bottom>
      <diagonal/>
    </border>
  </borders>
  <cellStyleXfs count="2">
    <xf numFmtId="0" fontId="0" fillId="0" borderId="0"/>
    <xf numFmtId="9" fontId="1" fillId="0" borderId="0" applyFont="0" applyFill="0" applyBorder="0" applyAlignment="0" applyProtection="0"/>
  </cellStyleXfs>
  <cellXfs count="232">
    <xf numFmtId="0" fontId="0" fillId="0" borderId="0" xfId="0"/>
    <xf numFmtId="0" fontId="3" fillId="0" borderId="0" xfId="0" applyFont="1"/>
    <xf numFmtId="0" fontId="6" fillId="0" borderId="0" xfId="0" applyFont="1" applyAlignment="1">
      <alignment vertical="center" wrapText="1"/>
    </xf>
    <xf numFmtId="0" fontId="6" fillId="0" borderId="0" xfId="0" applyFont="1" applyAlignment="1">
      <alignment horizontal="center"/>
    </xf>
    <xf numFmtId="0" fontId="7" fillId="2"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14" fontId="8" fillId="3" borderId="1" xfId="0" applyNumberFormat="1" applyFont="1" applyFill="1" applyBorder="1" applyAlignment="1">
      <alignment horizontal="center" vertical="center" wrapText="1"/>
    </xf>
    <xf numFmtId="0" fontId="6" fillId="0" borderId="0" xfId="0" applyFont="1"/>
    <xf numFmtId="0" fontId="3" fillId="0" borderId="0" xfId="0" applyFont="1" applyAlignment="1">
      <alignment horizontal="center" vertical="center"/>
    </xf>
    <xf numFmtId="0" fontId="3" fillId="0" borderId="0" xfId="0" applyFont="1" applyAlignment="1">
      <alignment horizontal="center"/>
    </xf>
    <xf numFmtId="0" fontId="8" fillId="3" borderId="1" xfId="0" applyFont="1" applyFill="1" applyBorder="1" applyAlignment="1">
      <alignment horizontal="center" vertical="center" wrapText="1"/>
    </xf>
    <xf numFmtId="9" fontId="8" fillId="3" borderId="1" xfId="1" applyFont="1" applyFill="1" applyBorder="1" applyAlignment="1">
      <alignment horizontal="center" vertical="center" wrapText="1"/>
    </xf>
    <xf numFmtId="0" fontId="8" fillId="3" borderId="1" xfId="0" applyFont="1" applyFill="1" applyBorder="1" applyAlignment="1">
      <alignment vertical="center" wrapText="1"/>
    </xf>
    <xf numFmtId="0" fontId="6" fillId="0" borderId="0" xfId="0" applyFont="1" applyAlignment="1">
      <alignment vertical="center"/>
    </xf>
    <xf numFmtId="0" fontId="8" fillId="0" borderId="1" xfId="0" applyFont="1" applyBorder="1" applyAlignment="1">
      <alignment horizontal="left" vertical="top" wrapText="1"/>
    </xf>
    <xf numFmtId="0" fontId="5" fillId="0" borderId="5" xfId="0" applyFont="1" applyBorder="1" applyAlignment="1">
      <alignment horizontal="center" vertical="center"/>
    </xf>
    <xf numFmtId="0" fontId="12" fillId="0" borderId="0" xfId="0" applyFont="1"/>
    <xf numFmtId="0" fontId="13" fillId="0" borderId="0" xfId="0" applyFont="1" applyAlignment="1">
      <alignment horizontal="center" vertical="center" wrapText="1"/>
    </xf>
    <xf numFmtId="0" fontId="14" fillId="0" borderId="0" xfId="0" applyFont="1"/>
    <xf numFmtId="0" fontId="12" fillId="0" borderId="0" xfId="0" applyFont="1" applyAlignment="1">
      <alignment horizontal="justify" vertical="center"/>
    </xf>
    <xf numFmtId="0" fontId="12" fillId="0" borderId="0" xfId="0" applyFont="1" applyAlignment="1">
      <alignment horizontal="justify" vertical="center" wrapText="1"/>
    </xf>
    <xf numFmtId="0" fontId="12" fillId="0" borderId="0" xfId="0" applyFont="1" applyAlignment="1">
      <alignment vertical="center" wrapText="1"/>
    </xf>
    <xf numFmtId="0" fontId="12" fillId="0" borderId="0" xfId="0" applyFont="1" applyAlignment="1">
      <alignment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xf>
    <xf numFmtId="14" fontId="12" fillId="0" borderId="6" xfId="0" applyNumberFormat="1" applyFont="1" applyBorder="1" applyAlignment="1">
      <alignment horizontal="center" vertical="center"/>
    </xf>
    <xf numFmtId="0" fontId="12" fillId="0" borderId="7" xfId="0" applyFont="1" applyBorder="1" applyAlignment="1">
      <alignment horizontal="center" vertical="center"/>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xf numFmtId="0" fontId="8"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0" fontId="3" fillId="4" borderId="1" xfId="0" applyFont="1" applyFill="1" applyBorder="1" applyAlignment="1">
      <alignment vertical="center" wrapText="1"/>
    </xf>
    <xf numFmtId="0" fontId="3" fillId="4" borderId="0" xfId="0" applyFont="1" applyFill="1"/>
    <xf numFmtId="14" fontId="3" fillId="4" borderId="1" xfId="0" applyNumberFormat="1" applyFont="1" applyFill="1" applyBorder="1" applyAlignment="1">
      <alignment horizontal="center" vertical="center"/>
    </xf>
    <xf numFmtId="0" fontId="8" fillId="4" borderId="0" xfId="0" applyFont="1" applyFill="1"/>
    <xf numFmtId="0" fontId="5" fillId="4" borderId="1" xfId="0" applyFont="1" applyFill="1" applyBorder="1" applyAlignment="1">
      <alignment horizontal="left" vertical="top" wrapText="1"/>
    </xf>
    <xf numFmtId="9" fontId="8" fillId="4" borderId="1" xfId="1"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8" fillId="4" borderId="1" xfId="0" applyFont="1" applyFill="1" applyBorder="1" applyAlignment="1">
      <alignment horizontal="left" vertical="top" wrapText="1"/>
    </xf>
    <xf numFmtId="0" fontId="5" fillId="4" borderId="1" xfId="0" applyFont="1" applyFill="1" applyBorder="1" applyAlignment="1">
      <alignment horizontal="center" vertical="center"/>
    </xf>
    <xf numFmtId="14" fontId="17" fillId="4" borderId="1" xfId="0" applyNumberFormat="1" applyFont="1" applyFill="1" applyBorder="1" applyAlignment="1">
      <alignment horizontal="center" vertical="center" wrapText="1"/>
    </xf>
    <xf numFmtId="0" fontId="5" fillId="4" borderId="5" xfId="0" applyFont="1" applyFill="1" applyBorder="1" applyAlignment="1">
      <alignment horizontal="center" vertical="center"/>
    </xf>
    <xf numFmtId="0" fontId="10" fillId="4" borderId="1" xfId="0" applyFont="1" applyFill="1" applyBorder="1" applyAlignment="1">
      <alignment horizontal="left" vertical="center" wrapText="1"/>
    </xf>
    <xf numFmtId="0" fontId="3" fillId="5" borderId="0" xfId="0" applyFont="1" applyFill="1"/>
    <xf numFmtId="0" fontId="8" fillId="6" borderId="1" xfId="0" applyFont="1" applyFill="1" applyBorder="1" applyAlignment="1">
      <alignment wrapText="1"/>
    </xf>
    <xf numFmtId="0" fontId="17" fillId="0" borderId="5" xfId="0" applyFont="1" applyBorder="1"/>
    <xf numFmtId="0" fontId="8" fillId="6" borderId="3" xfId="0" applyFont="1" applyFill="1" applyBorder="1" applyAlignment="1">
      <alignment wrapText="1"/>
    </xf>
    <xf numFmtId="0" fontId="17" fillId="0" borderId="8" xfId="0" applyFont="1" applyBorder="1"/>
    <xf numFmtId="0" fontId="8" fillId="6" borderId="8" xfId="0" applyFont="1" applyFill="1" applyBorder="1" applyAlignment="1">
      <alignment wrapText="1"/>
    </xf>
    <xf numFmtId="0" fontId="17" fillId="0" borderId="3" xfId="0" applyFont="1" applyBorder="1"/>
    <xf numFmtId="0" fontId="8" fillId="0" borderId="8" xfId="0" applyFont="1" applyBorder="1" applyAlignment="1">
      <alignment wrapText="1"/>
    </xf>
    <xf numFmtId="0" fontId="9" fillId="6" borderId="3" xfId="0" applyFont="1" applyFill="1" applyBorder="1" applyAlignment="1">
      <alignment wrapText="1"/>
    </xf>
    <xf numFmtId="14" fontId="8" fillId="6" borderId="1" xfId="0" applyNumberFormat="1" applyFont="1" applyFill="1" applyBorder="1" applyAlignment="1">
      <alignment wrapText="1"/>
    </xf>
    <xf numFmtId="0" fontId="8" fillId="6" borderId="5" xfId="0" applyFont="1" applyFill="1" applyBorder="1" applyAlignment="1">
      <alignment wrapText="1"/>
    </xf>
    <xf numFmtId="0" fontId="17" fillId="0" borderId="8" xfId="0" applyFont="1" applyBorder="1" applyAlignment="1">
      <alignment wrapText="1"/>
    </xf>
    <xf numFmtId="0" fontId="17" fillId="6" borderId="3" xfId="0" applyFont="1" applyFill="1" applyBorder="1" applyAlignment="1">
      <alignment wrapText="1"/>
    </xf>
    <xf numFmtId="15" fontId="8" fillId="6" borderId="3" xfId="0" applyNumberFormat="1" applyFont="1" applyFill="1" applyBorder="1" applyAlignment="1">
      <alignment wrapText="1"/>
    </xf>
    <xf numFmtId="0" fontId="1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7" fillId="4" borderId="5" xfId="0" applyFont="1" applyFill="1" applyBorder="1" applyAlignment="1">
      <alignment horizontal="left" vertical="center" wrapText="1"/>
    </xf>
    <xf numFmtId="14" fontId="20" fillId="3" borderId="1" xfId="0" applyNumberFormat="1" applyFont="1" applyFill="1" applyBorder="1" applyAlignment="1">
      <alignment horizontal="center" vertical="center" wrapText="1"/>
    </xf>
    <xf numFmtId="0" fontId="8" fillId="6" borderId="8" xfId="0" applyFont="1" applyFill="1" applyBorder="1" applyAlignment="1">
      <alignment vertical="center" wrapText="1"/>
    </xf>
    <xf numFmtId="14" fontId="8" fillId="6" borderId="3" xfId="0" applyNumberFormat="1" applyFont="1" applyFill="1" applyBorder="1" applyAlignment="1">
      <alignment horizontal="center" vertical="center" wrapText="1"/>
    </xf>
    <xf numFmtId="0" fontId="17" fillId="4" borderId="1" xfId="0" applyFont="1" applyFill="1" applyBorder="1" applyAlignment="1">
      <alignment vertical="top" wrapText="1"/>
    </xf>
    <xf numFmtId="14" fontId="8" fillId="6" borderId="3" xfId="0" applyNumberFormat="1" applyFont="1" applyFill="1" applyBorder="1" applyAlignment="1">
      <alignment wrapText="1"/>
    </xf>
    <xf numFmtId="9" fontId="3" fillId="4" borderId="1" xfId="0" applyNumberFormat="1" applyFont="1" applyFill="1" applyBorder="1" applyAlignment="1">
      <alignment horizontal="center" vertical="center"/>
    </xf>
    <xf numFmtId="0" fontId="6" fillId="4" borderId="1" xfId="0" applyFont="1" applyFill="1" applyBorder="1" applyAlignment="1">
      <alignment horizontal="justify" vertical="top"/>
    </xf>
    <xf numFmtId="0" fontId="3" fillId="4" borderId="1" xfId="0" applyFont="1" applyFill="1" applyBorder="1" applyAlignment="1">
      <alignment horizontal="center" vertical="center"/>
    </xf>
    <xf numFmtId="9" fontId="3" fillId="4" borderId="1" xfId="1" applyFont="1" applyFill="1" applyBorder="1" applyAlignment="1">
      <alignment horizontal="center" vertical="center"/>
    </xf>
    <xf numFmtId="0" fontId="6" fillId="4" borderId="1" xfId="0" applyFont="1" applyFill="1" applyBorder="1" applyAlignment="1">
      <alignment vertical="center" wrapText="1"/>
    </xf>
    <xf numFmtId="0" fontId="8"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xf>
    <xf numFmtId="0" fontId="6" fillId="4" borderId="1" xfId="0" applyFont="1" applyFill="1" applyBorder="1" applyAlignment="1">
      <alignment horizontal="justify" vertical="center"/>
    </xf>
    <xf numFmtId="0" fontId="8" fillId="3" borderId="1" xfId="0" applyFont="1" applyFill="1" applyBorder="1" applyAlignment="1">
      <alignment horizontal="justify" vertical="center" wrapText="1"/>
    </xf>
    <xf numFmtId="0" fontId="0" fillId="0" borderId="0" xfId="0" applyAlignment="1">
      <alignment wrapText="1"/>
    </xf>
    <xf numFmtId="0" fontId="6" fillId="3"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14" fontId="19" fillId="3" borderId="1" xfId="0" applyNumberFormat="1" applyFont="1" applyFill="1" applyBorder="1" applyAlignment="1">
      <alignment horizontal="center" vertical="center"/>
    </xf>
    <xf numFmtId="0" fontId="3" fillId="3" borderId="1" xfId="0" applyFont="1" applyFill="1" applyBorder="1" applyAlignment="1">
      <alignment wrapText="1"/>
    </xf>
    <xf numFmtId="0" fontId="6" fillId="4" borderId="1" xfId="0" applyFont="1" applyFill="1" applyBorder="1" applyAlignment="1">
      <alignment horizontal="justify" vertical="top" wrapText="1"/>
    </xf>
    <xf numFmtId="14" fontId="8" fillId="3" borderId="1" xfId="0" applyNumberFormat="1" applyFont="1" applyFill="1" applyBorder="1" applyAlignment="1">
      <alignment horizontal="right" vertical="top" wrapText="1"/>
    </xf>
    <xf numFmtId="0" fontId="8" fillId="7" borderId="8" xfId="0" applyFont="1" applyFill="1" applyBorder="1" applyAlignment="1">
      <alignment vertical="top" wrapText="1"/>
    </xf>
    <xf numFmtId="0" fontId="5" fillId="3" borderId="1" xfId="0" applyFont="1" applyFill="1" applyBorder="1" applyAlignment="1">
      <alignment horizontal="center" vertical="center" wrapText="1"/>
    </xf>
    <xf numFmtId="0" fontId="5" fillId="3" borderId="5" xfId="0" applyFont="1" applyFill="1" applyBorder="1" applyAlignment="1">
      <alignment horizontal="center" vertical="center"/>
    </xf>
    <xf numFmtId="13" fontId="0" fillId="0" borderId="0" xfId="1" applyNumberFormat="1" applyFont="1"/>
    <xf numFmtId="0" fontId="5" fillId="3" borderId="1" xfId="0" applyFont="1" applyFill="1" applyBorder="1" applyAlignment="1">
      <alignment horizontal="center" vertical="center" wrapText="1"/>
    </xf>
    <xf numFmtId="0" fontId="3" fillId="4" borderId="1" xfId="0" applyFont="1" applyFill="1" applyBorder="1" applyAlignment="1">
      <alignment horizontal="justify" vertical="center"/>
    </xf>
    <xf numFmtId="0" fontId="3" fillId="3" borderId="1" xfId="0" applyFont="1" applyFill="1" applyBorder="1" applyAlignment="1">
      <alignment vertical="center" wrapText="1"/>
    </xf>
    <xf numFmtId="0" fontId="6" fillId="3" borderId="1" xfId="0" applyFont="1" applyFill="1" applyBorder="1" applyAlignment="1">
      <alignment vertical="center" wrapText="1"/>
    </xf>
    <xf numFmtId="9" fontId="3" fillId="3" borderId="1" xfId="0" applyNumberFormat="1" applyFont="1" applyFill="1" applyBorder="1" applyAlignment="1">
      <alignment horizontal="center" vertical="center"/>
    </xf>
    <xf numFmtId="14" fontId="3" fillId="3" borderId="1" xfId="0" applyNumberFormat="1" applyFont="1" applyFill="1" applyBorder="1" applyAlignment="1">
      <alignment horizontal="center"/>
    </xf>
    <xf numFmtId="14" fontId="19" fillId="3" borderId="1" xfId="0" applyNumberFormat="1" applyFont="1" applyFill="1" applyBorder="1" applyAlignment="1">
      <alignment horizontal="center"/>
    </xf>
    <xf numFmtId="0" fontId="3" fillId="3" borderId="0" xfId="0" applyFont="1" applyFill="1"/>
    <xf numFmtId="14" fontId="8" fillId="3" borderId="1" xfId="0" applyNumberFormat="1" applyFont="1" applyFill="1" applyBorder="1" applyAlignment="1">
      <alignment horizontal="center" vertical="top" wrapText="1"/>
    </xf>
    <xf numFmtId="0" fontId="3" fillId="3" borderId="1" xfId="0" applyFont="1" applyFill="1" applyBorder="1" applyAlignment="1">
      <alignment vertical="top" wrapText="1"/>
    </xf>
    <xf numFmtId="14" fontId="6" fillId="3" borderId="1" xfId="0" applyNumberFormat="1" applyFont="1" applyFill="1" applyBorder="1" applyAlignment="1">
      <alignment vertical="center" wrapText="1"/>
    </xf>
    <xf numFmtId="0" fontId="3" fillId="3" borderId="1" xfId="0" applyFont="1" applyFill="1" applyBorder="1" applyAlignment="1">
      <alignment vertical="center"/>
    </xf>
    <xf numFmtId="9" fontId="0" fillId="0" borderId="0" xfId="0" applyNumberFormat="1"/>
    <xf numFmtId="0" fontId="5" fillId="3" borderId="1" xfId="0" applyFont="1" applyFill="1" applyBorder="1" applyAlignment="1">
      <alignment horizontal="center" vertical="center"/>
    </xf>
    <xf numFmtId="14" fontId="3" fillId="3" borderId="1" xfId="0" applyNumberFormat="1" applyFont="1" applyFill="1" applyBorder="1" applyAlignment="1">
      <alignment horizontal="right" vertical="top" wrapText="1"/>
    </xf>
    <xf numFmtId="14" fontId="8" fillId="3" borderId="1" xfId="0" applyNumberFormat="1" applyFont="1" applyFill="1" applyBorder="1" applyAlignment="1">
      <alignment horizontal="left" vertical="top" wrapText="1"/>
    </xf>
    <xf numFmtId="0" fontId="3" fillId="3" borderId="0" xfId="0" applyFont="1" applyFill="1" applyAlignment="1">
      <alignment vertical="center" wrapText="1"/>
    </xf>
    <xf numFmtId="0" fontId="3" fillId="3" borderId="0" xfId="0" applyFont="1" applyFill="1" applyAlignment="1">
      <alignment horizontal="center" vertical="center"/>
    </xf>
    <xf numFmtId="14" fontId="3" fillId="3" borderId="1" xfId="0" applyNumberFormat="1" applyFont="1" applyFill="1" applyBorder="1" applyAlignment="1">
      <alignment horizontal="center" vertical="center" wrapText="1"/>
    </xf>
    <xf numFmtId="14" fontId="8" fillId="3" borderId="3" xfId="0" applyNumberFormat="1" applyFont="1" applyFill="1" applyBorder="1" applyAlignment="1">
      <alignment horizontal="left" vertical="center" wrapText="1"/>
    </xf>
    <xf numFmtId="0" fontId="17" fillId="3" borderId="5" xfId="0" applyFont="1" applyFill="1" applyBorder="1" applyAlignment="1">
      <alignment vertical="top" wrapText="1"/>
    </xf>
    <xf numFmtId="0" fontId="3" fillId="3" borderId="1" xfId="0" applyFont="1" applyFill="1" applyBorder="1"/>
    <xf numFmtId="0" fontId="3" fillId="3" borderId="1" xfId="0" applyFont="1" applyFill="1" applyBorder="1" applyAlignment="1">
      <alignment horizontal="right" vertical="center" wrapText="1"/>
    </xf>
    <xf numFmtId="0" fontId="3" fillId="3" borderId="1" xfId="0" applyFont="1" applyFill="1" applyBorder="1" applyAlignment="1">
      <alignment horizontal="right" vertical="top" wrapText="1"/>
    </xf>
    <xf numFmtId="0" fontId="8" fillId="3" borderId="5" xfId="0" applyFont="1" applyFill="1" applyBorder="1" applyAlignment="1">
      <alignment wrapText="1"/>
    </xf>
    <xf numFmtId="14" fontId="9" fillId="3" borderId="1" xfId="0" applyNumberFormat="1" applyFont="1" applyFill="1" applyBorder="1" applyAlignment="1">
      <alignment horizontal="center" vertical="center" wrapText="1"/>
    </xf>
    <xf numFmtId="14" fontId="8" fillId="3" borderId="1" xfId="0" applyNumberFormat="1" applyFont="1" applyFill="1" applyBorder="1" applyAlignment="1">
      <alignment horizontal="left" vertical="center" wrapText="1"/>
    </xf>
    <xf numFmtId="0" fontId="3" fillId="3" borderId="0" xfId="0" applyFont="1" applyFill="1" applyAlignment="1">
      <alignment horizontal="center"/>
    </xf>
    <xf numFmtId="0" fontId="6" fillId="4" borderId="1" xfId="0" applyFont="1" applyFill="1" applyBorder="1" applyAlignment="1">
      <alignment horizontal="justify" vertical="center" wrapText="1"/>
    </xf>
    <xf numFmtId="0" fontId="24" fillId="3" borderId="0" xfId="0" applyFont="1" applyFill="1"/>
    <xf numFmtId="0" fontId="24" fillId="3" borderId="0" xfId="0" applyFont="1" applyFill="1" applyAlignment="1">
      <alignment vertical="center"/>
    </xf>
    <xf numFmtId="0" fontId="8" fillId="7" borderId="3" xfId="0" applyFont="1" applyFill="1" applyBorder="1" applyAlignment="1">
      <alignment horizontal="right" vertical="top" wrapText="1"/>
    </xf>
    <xf numFmtId="0" fontId="24" fillId="0" borderId="0" xfId="0" applyFont="1" applyAlignment="1">
      <alignment vertical="center"/>
    </xf>
    <xf numFmtId="0" fontId="24" fillId="0" borderId="0" xfId="0" applyFont="1" applyAlignment="1">
      <alignment horizontal="left" vertical="center"/>
    </xf>
    <xf numFmtId="0" fontId="24" fillId="0" borderId="0" xfId="0" applyFont="1"/>
    <xf numFmtId="0" fontId="24" fillId="3" borderId="0" xfId="0" applyFont="1" applyFill="1" applyAlignment="1">
      <alignment horizontal="left" vertical="center"/>
    </xf>
    <xf numFmtId="0" fontId="24" fillId="4" borderId="0" xfId="0" applyFont="1" applyFill="1" applyAlignment="1">
      <alignment vertical="center"/>
    </xf>
    <xf numFmtId="0" fontId="25" fillId="0" borderId="0" xfId="0" applyFont="1" applyAlignment="1">
      <alignment horizontal="left" vertical="top" wrapText="1"/>
    </xf>
    <xf numFmtId="0" fontId="27" fillId="9" borderId="12" xfId="0" applyFont="1" applyFill="1" applyBorder="1" applyAlignment="1">
      <alignment horizontal="center" vertical="center" wrapText="1"/>
    </xf>
    <xf numFmtId="0" fontId="26" fillId="8" borderId="19" xfId="0" applyFont="1" applyFill="1" applyBorder="1" applyAlignment="1">
      <alignment horizontal="center" vertical="center" wrapText="1"/>
    </xf>
    <xf numFmtId="0" fontId="27" fillId="0" borderId="12" xfId="0" applyFont="1" applyBorder="1" applyAlignment="1">
      <alignment horizontal="center" vertical="center" wrapText="1"/>
    </xf>
    <xf numFmtId="0" fontId="27" fillId="8" borderId="12" xfId="0" applyFont="1" applyFill="1" applyBorder="1" applyAlignment="1">
      <alignment horizontal="center" vertical="center" wrapText="1"/>
    </xf>
    <xf numFmtId="0" fontId="3" fillId="3" borderId="1" xfId="0" applyFont="1" applyFill="1" applyBorder="1" applyAlignment="1">
      <alignment horizontal="justify" vertical="center" wrapText="1"/>
    </xf>
    <xf numFmtId="0" fontId="3" fillId="3" borderId="1" xfId="0" applyFont="1" applyFill="1" applyBorder="1" applyAlignment="1">
      <alignment horizontal="justify" vertical="center"/>
    </xf>
    <xf numFmtId="0" fontId="6" fillId="3" borderId="1" xfId="0" applyFont="1" applyFill="1" applyBorder="1" applyAlignment="1">
      <alignment horizontal="justify" vertical="center" wrapText="1"/>
    </xf>
    <xf numFmtId="14" fontId="6" fillId="3" borderId="1" xfId="0" applyNumberFormat="1" applyFont="1" applyFill="1" applyBorder="1" applyAlignment="1">
      <alignment horizontal="justify" vertical="center" wrapText="1"/>
    </xf>
    <xf numFmtId="14" fontId="3" fillId="3" borderId="1" xfId="0" applyNumberFormat="1" applyFont="1" applyFill="1" applyBorder="1" applyAlignment="1">
      <alignment horizontal="justify" vertical="center" wrapText="1"/>
    </xf>
    <xf numFmtId="14" fontId="5" fillId="3" borderId="1" xfId="0" applyNumberFormat="1" applyFont="1" applyFill="1" applyBorder="1" applyAlignment="1">
      <alignment horizontal="justify" vertical="center" wrapText="1"/>
    </xf>
    <xf numFmtId="14" fontId="8" fillId="3" borderId="1" xfId="0" applyNumberFormat="1"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3" borderId="1" xfId="0" applyFont="1" applyFill="1" applyBorder="1" applyAlignment="1">
      <alignment horizontal="justify" vertical="center"/>
    </xf>
    <xf numFmtId="0" fontId="4" fillId="0" borderId="0" xfId="0" applyFont="1" applyAlignment="1">
      <alignment horizontal="center" wrapText="1"/>
    </xf>
    <xf numFmtId="0" fontId="4" fillId="0" borderId="25" xfId="0" applyFont="1" applyBorder="1" applyAlignment="1">
      <alignment horizontal="center" wrapText="1"/>
    </xf>
    <xf numFmtId="0" fontId="26" fillId="8" borderId="13" xfId="0" applyFont="1" applyFill="1" applyBorder="1" applyAlignment="1">
      <alignment horizontal="center" vertical="center" wrapText="1"/>
    </xf>
    <xf numFmtId="0" fontId="26" fillId="8" borderId="16" xfId="0" applyFont="1" applyFill="1" applyBorder="1" applyAlignment="1">
      <alignment horizontal="center" vertical="center" wrapText="1"/>
    </xf>
    <xf numFmtId="0" fontId="26" fillId="8" borderId="22" xfId="0" applyFont="1" applyFill="1" applyBorder="1" applyAlignment="1">
      <alignment horizontal="center" vertical="center" wrapText="1"/>
    </xf>
    <xf numFmtId="0" fontId="27" fillId="9" borderId="9" xfId="0" applyFont="1" applyFill="1" applyBorder="1" applyAlignment="1">
      <alignment horizontal="center" vertical="center" wrapText="1"/>
    </xf>
    <xf numFmtId="0" fontId="27" fillId="9" borderId="11" xfId="0" applyFont="1" applyFill="1" applyBorder="1" applyAlignment="1">
      <alignment horizontal="center" vertical="center" wrapText="1"/>
    </xf>
    <xf numFmtId="0" fontId="26" fillId="8" borderId="20" xfId="0" applyFont="1" applyFill="1" applyBorder="1" applyAlignment="1">
      <alignment horizontal="center" vertical="center" wrapText="1"/>
    </xf>
    <xf numFmtId="0" fontId="26" fillId="8" borderId="21"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6" fillId="8" borderId="14" xfId="0" applyFont="1" applyFill="1" applyBorder="1" applyAlignment="1">
      <alignment horizontal="center" vertical="center" wrapText="1"/>
    </xf>
    <xf numFmtId="0" fontId="26" fillId="8" borderId="15" xfId="0" applyFont="1" applyFill="1" applyBorder="1" applyAlignment="1">
      <alignment horizontal="center" vertical="center" wrapText="1"/>
    </xf>
    <xf numFmtId="0" fontId="26" fillId="8" borderId="17" xfId="0" applyFont="1" applyFill="1" applyBorder="1" applyAlignment="1">
      <alignment horizontal="center" vertical="center" wrapText="1"/>
    </xf>
    <xf numFmtId="0" fontId="26" fillId="8" borderId="18" xfId="0" applyFont="1" applyFill="1" applyBorder="1" applyAlignment="1">
      <alignment horizontal="center" vertical="center" wrapText="1"/>
    </xf>
    <xf numFmtId="0" fontId="26" fillId="8" borderId="23" xfId="0" applyFont="1" applyFill="1" applyBorder="1" applyAlignment="1">
      <alignment horizontal="center" vertical="center" wrapText="1"/>
    </xf>
    <xf numFmtId="0" fontId="26" fillId="8" borderId="24" xfId="0" applyFont="1" applyFill="1" applyBorder="1" applyAlignment="1">
      <alignment horizontal="center" vertical="center" wrapText="1"/>
    </xf>
    <xf numFmtId="9" fontId="8" fillId="4" borderId="2" xfId="1" applyFont="1" applyFill="1" applyBorder="1" applyAlignment="1">
      <alignment horizontal="center" vertical="center" wrapText="1"/>
    </xf>
    <xf numFmtId="9" fontId="8" fillId="4" borderId="4" xfId="1" applyFont="1" applyFill="1" applyBorder="1" applyAlignment="1">
      <alignment horizontal="center" vertical="center" wrapText="1"/>
    </xf>
    <xf numFmtId="9" fontId="8" fillId="4" borderId="3" xfId="1" applyFont="1" applyFill="1" applyBorder="1" applyAlignment="1">
      <alignment horizontal="center" vertical="center" wrapText="1"/>
    </xf>
    <xf numFmtId="164" fontId="3" fillId="4" borderId="2" xfId="0" applyNumberFormat="1" applyFont="1" applyFill="1" applyBorder="1" applyAlignment="1">
      <alignment horizontal="center" vertical="center"/>
    </xf>
    <xf numFmtId="164" fontId="3" fillId="4" borderId="4" xfId="0" applyNumberFormat="1" applyFont="1" applyFill="1" applyBorder="1" applyAlignment="1">
      <alignment horizontal="center" vertical="center"/>
    </xf>
    <xf numFmtId="164" fontId="3" fillId="4" borderId="3" xfId="0" applyNumberFormat="1" applyFont="1" applyFill="1" applyBorder="1" applyAlignment="1">
      <alignment horizontal="center" vertical="center"/>
    </xf>
    <xf numFmtId="9" fontId="3" fillId="3" borderId="2" xfId="0" applyNumberFormat="1" applyFont="1" applyFill="1" applyBorder="1" applyAlignment="1">
      <alignment horizontal="center" vertical="center"/>
    </xf>
    <xf numFmtId="9" fontId="3" fillId="3" borderId="3" xfId="0" applyNumberFormat="1" applyFont="1" applyFill="1" applyBorder="1" applyAlignment="1">
      <alignment horizontal="center" vertical="center"/>
    </xf>
    <xf numFmtId="164" fontId="3" fillId="3" borderId="2" xfId="0" applyNumberFormat="1" applyFont="1" applyFill="1" applyBorder="1" applyAlignment="1">
      <alignment horizontal="center" vertical="center"/>
    </xf>
    <xf numFmtId="164" fontId="3" fillId="3" borderId="4" xfId="0" applyNumberFormat="1" applyFont="1" applyFill="1" applyBorder="1" applyAlignment="1">
      <alignment horizontal="center" vertical="center"/>
    </xf>
    <xf numFmtId="164" fontId="3" fillId="3" borderId="3" xfId="0" applyNumberFormat="1" applyFont="1" applyFill="1" applyBorder="1" applyAlignment="1">
      <alignment horizontal="center" vertical="center"/>
    </xf>
    <xf numFmtId="9" fontId="3" fillId="3" borderId="4" xfId="0" applyNumberFormat="1" applyFont="1" applyFill="1" applyBorder="1" applyAlignment="1">
      <alignment horizontal="center" vertical="center"/>
    </xf>
    <xf numFmtId="9" fontId="8" fillId="3" borderId="2" xfId="0" applyNumberFormat="1" applyFont="1" applyFill="1" applyBorder="1" applyAlignment="1">
      <alignment horizontal="center" vertical="center"/>
    </xf>
    <xf numFmtId="9" fontId="8" fillId="3" borderId="4" xfId="0" applyNumberFormat="1" applyFont="1" applyFill="1" applyBorder="1" applyAlignment="1">
      <alignment horizontal="center" vertical="center"/>
    </xf>
    <xf numFmtId="9" fontId="8" fillId="3" borderId="3" xfId="0" applyNumberFormat="1" applyFont="1" applyFill="1" applyBorder="1" applyAlignment="1">
      <alignment horizontal="center" vertical="center"/>
    </xf>
    <xf numFmtId="164" fontId="8" fillId="3" borderId="2" xfId="0" applyNumberFormat="1" applyFont="1" applyFill="1" applyBorder="1" applyAlignment="1">
      <alignment horizontal="center" vertical="center"/>
    </xf>
    <xf numFmtId="164" fontId="8" fillId="3" borderId="4" xfId="0" applyNumberFormat="1" applyFont="1" applyFill="1" applyBorder="1" applyAlignment="1">
      <alignment horizontal="center" vertical="center"/>
    </xf>
    <xf numFmtId="164" fontId="8" fillId="3" borderId="3" xfId="0" applyNumberFormat="1" applyFont="1" applyFill="1" applyBorder="1" applyAlignment="1">
      <alignment horizontal="center" vertical="center"/>
    </xf>
    <xf numFmtId="9" fontId="8" fillId="3" borderId="2" xfId="1" applyFont="1" applyFill="1" applyBorder="1" applyAlignment="1">
      <alignment horizontal="center" vertical="center" wrapText="1"/>
    </xf>
    <xf numFmtId="9" fontId="8" fillId="3" borderId="4" xfId="1" applyFont="1" applyFill="1" applyBorder="1" applyAlignment="1">
      <alignment horizontal="center" vertical="center" wrapText="1"/>
    </xf>
    <xf numFmtId="9" fontId="8" fillId="3" borderId="3" xfId="1" applyFont="1" applyFill="1" applyBorder="1" applyAlignment="1">
      <alignment horizontal="center" vertical="center" wrapText="1"/>
    </xf>
    <xf numFmtId="0" fontId="3" fillId="3" borderId="3" xfId="0" applyFont="1" applyFill="1" applyBorder="1" applyAlignment="1">
      <alignment horizontal="center" vertical="center"/>
    </xf>
    <xf numFmtId="9" fontId="3" fillId="4" borderId="2" xfId="0" applyNumberFormat="1" applyFont="1" applyFill="1" applyBorder="1" applyAlignment="1">
      <alignment horizontal="center" vertical="center"/>
    </xf>
    <xf numFmtId="9" fontId="3" fillId="4" borderId="3" xfId="0" applyNumberFormat="1" applyFont="1" applyFill="1" applyBorder="1" applyAlignment="1">
      <alignment horizontal="center" vertical="center"/>
    </xf>
    <xf numFmtId="10" fontId="3" fillId="4" borderId="2" xfId="0" applyNumberFormat="1" applyFont="1" applyFill="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9" fontId="8" fillId="4" borderId="2" xfId="0" applyNumberFormat="1" applyFont="1" applyFill="1" applyBorder="1" applyAlignment="1">
      <alignment horizontal="center" vertical="center"/>
    </xf>
    <xf numFmtId="9" fontId="8" fillId="4" borderId="4" xfId="0" applyNumberFormat="1" applyFont="1" applyFill="1" applyBorder="1" applyAlignment="1">
      <alignment horizontal="center" vertical="center"/>
    </xf>
    <xf numFmtId="9" fontId="8" fillId="4" borderId="3" xfId="0" applyNumberFormat="1" applyFont="1" applyFill="1" applyBorder="1" applyAlignment="1">
      <alignment horizontal="center" vertical="center"/>
    </xf>
    <xf numFmtId="0" fontId="2" fillId="0" borderId="0" xfId="0" applyFont="1" applyAlignment="1">
      <alignment horizontal="center" wrapText="1"/>
    </xf>
    <xf numFmtId="0" fontId="2" fillId="0" borderId="0" xfId="0" applyFont="1" applyAlignment="1">
      <alignment horizont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6" fillId="0" borderId="0" xfId="0" applyFont="1" applyAlignment="1">
      <alignment horizontal="center" wrapText="1"/>
    </xf>
    <xf numFmtId="0" fontId="5" fillId="4" borderId="1" xfId="0" applyFont="1" applyFill="1" applyBorder="1" applyAlignment="1">
      <alignment horizontal="justify" vertical="center" wrapText="1"/>
    </xf>
    <xf numFmtId="0" fontId="8" fillId="4"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10" fillId="0" borderId="1" xfId="0" applyFont="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240EA-B6F5-4C5C-9DA7-87221EB73AA4}">
  <dimension ref="A1:N36"/>
  <sheetViews>
    <sheetView topLeftCell="A21" workbookViewId="0">
      <selection activeCell="B27" sqref="B27"/>
    </sheetView>
  </sheetViews>
  <sheetFormatPr baseColWidth="10" defaultColWidth="11.42578125" defaultRowHeight="15.75"/>
  <cols>
    <col min="1" max="1" width="4.7109375" style="19" customWidth="1"/>
    <col min="2" max="2" width="157.5703125" style="19" customWidth="1"/>
    <col min="3" max="3" width="15.28515625" style="19" customWidth="1"/>
    <col min="4" max="4" width="15.140625" style="19" customWidth="1"/>
    <col min="5" max="6" width="15.5703125" style="19" customWidth="1"/>
    <col min="7" max="7" width="15.85546875" style="19" customWidth="1"/>
    <col min="8" max="8" width="11.42578125" style="19"/>
    <col min="9" max="9" width="13.42578125" style="19" customWidth="1"/>
    <col min="10" max="10" width="14.7109375" style="19" customWidth="1"/>
    <col min="11" max="11" width="17.5703125" style="19" customWidth="1"/>
    <col min="12" max="12" width="15.85546875" style="19" customWidth="1"/>
    <col min="13" max="16384" width="11.42578125" style="19"/>
  </cols>
  <sheetData>
    <row r="1" spans="1:14" ht="46.5" customHeight="1">
      <c r="A1" s="19" t="s">
        <v>0</v>
      </c>
      <c r="B1" s="20" t="s">
        <v>1</v>
      </c>
    </row>
    <row r="3" spans="1:14">
      <c r="A3" s="21" t="s">
        <v>2</v>
      </c>
      <c r="B3" s="21" t="s">
        <v>3</v>
      </c>
    </row>
    <row r="4" spans="1:14">
      <c r="B4" s="22" t="s">
        <v>4</v>
      </c>
    </row>
    <row r="6" spans="1:14">
      <c r="A6" s="21" t="s">
        <v>5</v>
      </c>
      <c r="B6" s="21" t="s">
        <v>6</v>
      </c>
    </row>
    <row r="7" spans="1:14">
      <c r="B7" s="22" t="s">
        <v>7</v>
      </c>
    </row>
    <row r="8" spans="1:14">
      <c r="B8" s="22" t="s">
        <v>8</v>
      </c>
    </row>
    <row r="9" spans="1:14">
      <c r="B9" s="22" t="s">
        <v>9</v>
      </c>
    </row>
    <row r="11" spans="1:14">
      <c r="A11" s="21" t="s">
        <v>10</v>
      </c>
      <c r="B11" s="21" t="s">
        <v>11</v>
      </c>
    </row>
    <row r="12" spans="1:14" ht="15.6" customHeight="1">
      <c r="B12" s="22" t="s">
        <v>12</v>
      </c>
    </row>
    <row r="14" spans="1:14">
      <c r="A14" s="21" t="s">
        <v>13</v>
      </c>
      <c r="B14" s="21" t="s">
        <v>14</v>
      </c>
    </row>
    <row r="15" spans="1:14" ht="31.5">
      <c r="B15" s="23" t="s">
        <v>15</v>
      </c>
      <c r="C15" s="24"/>
      <c r="D15" s="24"/>
      <c r="E15" s="24"/>
      <c r="F15" s="24"/>
      <c r="G15" s="24"/>
      <c r="H15" s="24"/>
      <c r="I15" s="24"/>
      <c r="J15" s="24"/>
      <c r="K15" s="24"/>
      <c r="L15" s="24"/>
      <c r="M15" s="24"/>
      <c r="N15" s="24"/>
    </row>
    <row r="17" spans="1:14">
      <c r="A17" s="21" t="s">
        <v>16</v>
      </c>
      <c r="B17" s="21" t="s">
        <v>17</v>
      </c>
    </row>
    <row r="18" spans="1:14" ht="47.25">
      <c r="A18" s="21"/>
      <c r="B18" s="25" t="s">
        <v>18</v>
      </c>
    </row>
    <row r="20" spans="1:14">
      <c r="A20" s="21" t="s">
        <v>19</v>
      </c>
      <c r="B20" s="21" t="s">
        <v>20</v>
      </c>
    </row>
    <row r="21" spans="1:14" ht="78.75">
      <c r="B21" s="23" t="s">
        <v>21</v>
      </c>
    </row>
    <row r="23" spans="1:14">
      <c r="A23" s="21" t="s">
        <v>22</v>
      </c>
      <c r="B23" s="21" t="s">
        <v>23</v>
      </c>
    </row>
    <row r="24" spans="1:14" ht="69" customHeight="1">
      <c r="B24" s="23" t="s">
        <v>24</v>
      </c>
    </row>
    <row r="25" spans="1:14" ht="15.95" customHeight="1">
      <c r="B25" s="23"/>
    </row>
    <row r="26" spans="1:14" ht="15.95" customHeight="1">
      <c r="A26" s="21" t="s">
        <v>25</v>
      </c>
      <c r="B26" s="21" t="s">
        <v>26</v>
      </c>
    </row>
    <row r="27" spans="1:14" ht="261.95" customHeight="1">
      <c r="B27" s="23" t="s">
        <v>27</v>
      </c>
    </row>
    <row r="28" spans="1:14" ht="15.95" customHeight="1">
      <c r="B28" s="23"/>
    </row>
    <row r="30" spans="1:14">
      <c r="A30" s="21" t="s">
        <v>28</v>
      </c>
      <c r="B30" s="21" t="s">
        <v>29</v>
      </c>
    </row>
    <row r="32" spans="1:14" ht="219" customHeight="1">
      <c r="B32" s="23" t="s">
        <v>30</v>
      </c>
      <c r="C32" s="25"/>
      <c r="D32" s="25"/>
      <c r="E32" s="25"/>
      <c r="F32" s="25"/>
      <c r="G32" s="25"/>
      <c r="H32" s="25"/>
      <c r="I32" s="25"/>
      <c r="J32" s="25"/>
      <c r="K32" s="25"/>
      <c r="L32" s="25"/>
      <c r="M32" s="25"/>
      <c r="N32" s="25"/>
    </row>
    <row r="33" spans="1:14" ht="245.1" customHeight="1">
      <c r="B33" s="23" t="s">
        <v>31</v>
      </c>
      <c r="C33" s="25"/>
      <c r="D33" s="25"/>
      <c r="E33" s="25"/>
      <c r="F33" s="25"/>
      <c r="G33" s="25"/>
      <c r="H33" s="25"/>
      <c r="I33" s="25"/>
      <c r="J33" s="25"/>
      <c r="K33" s="25"/>
      <c r="L33" s="25"/>
      <c r="M33" s="25"/>
      <c r="N33" s="25"/>
    </row>
    <row r="35" spans="1:14">
      <c r="A35" s="21" t="s">
        <v>32</v>
      </c>
      <c r="B35" s="21" t="s">
        <v>33</v>
      </c>
    </row>
    <row r="36" spans="1:14" ht="31.5">
      <c r="B36" s="23" t="s">
        <v>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B2B37-DCB3-441F-9B24-F772D4FD0774}">
  <dimension ref="A1:AX101"/>
  <sheetViews>
    <sheetView showGridLines="0" tabSelected="1" topLeftCell="F10" zoomScale="42" zoomScaleNormal="42" workbookViewId="0">
      <selection activeCell="N1" sqref="N1"/>
    </sheetView>
  </sheetViews>
  <sheetFormatPr baseColWidth="10" defaultColWidth="10.85546875" defaultRowHeight="18"/>
  <cols>
    <col min="1" max="1" width="18.85546875" style="1" customWidth="1"/>
    <col min="2" max="2" width="28.5703125" style="1" customWidth="1"/>
    <col min="3" max="3" width="11.5703125" style="11" customWidth="1"/>
    <col min="4" max="4" width="39.42578125" style="1" customWidth="1"/>
    <col min="5" max="5" width="46.5703125" style="1" customWidth="1"/>
    <col min="6" max="6" width="37.85546875" style="1" customWidth="1"/>
    <col min="7" max="7" width="32.28515625" style="1" customWidth="1"/>
    <col min="8" max="8" width="27.140625" style="12" hidden="1" customWidth="1"/>
    <col min="9" max="9" width="19.42578125" style="1" customWidth="1"/>
    <col min="10" max="10" width="21.140625" style="1" customWidth="1"/>
    <col min="11" max="11" width="27.28515625" style="1" hidden="1" customWidth="1"/>
    <col min="12" max="12" width="109.85546875" style="1" customWidth="1"/>
    <col min="13" max="15" width="18.85546875" style="1" customWidth="1"/>
    <col min="16" max="16" width="41.7109375" style="1" customWidth="1"/>
    <col min="17" max="17" width="58.140625" style="1" customWidth="1"/>
    <col min="18" max="18" width="64.85546875" style="1" customWidth="1"/>
    <col min="19" max="19" width="55.140625" style="1" customWidth="1"/>
    <col min="20" max="27" width="10.85546875" style="1"/>
    <col min="28" max="28" width="32.5703125" style="1" customWidth="1"/>
    <col min="29" max="29" width="31.140625" style="1" customWidth="1"/>
    <col min="30" max="30" width="10.85546875" style="1"/>
    <col min="31" max="31" width="26.140625" style="1" customWidth="1"/>
    <col min="32" max="32" width="38.7109375" style="1" customWidth="1"/>
    <col min="33" max="33" width="10.85546875" style="1"/>
    <col min="34" max="34" width="43.140625" style="1" customWidth="1"/>
    <col min="35" max="16384" width="10.85546875" style="1"/>
  </cols>
  <sheetData>
    <row r="1" spans="1:33">
      <c r="A1" s="192" t="s">
        <v>1</v>
      </c>
      <c r="B1" s="193"/>
      <c r="C1" s="193"/>
      <c r="D1" s="193"/>
      <c r="E1" s="193"/>
      <c r="F1" s="193"/>
      <c r="G1" s="193"/>
      <c r="H1" s="193"/>
      <c r="I1" s="193"/>
      <c r="J1" s="193"/>
      <c r="S1" s="122"/>
    </row>
    <row r="2" spans="1:33">
      <c r="A2" s="193"/>
      <c r="B2" s="193"/>
      <c r="C2" s="193"/>
      <c r="D2" s="193"/>
      <c r="E2" s="193"/>
      <c r="F2" s="193"/>
      <c r="G2" s="193"/>
      <c r="H2" s="193"/>
      <c r="I2" s="193"/>
      <c r="J2" s="193"/>
      <c r="S2" s="122"/>
    </row>
    <row r="3" spans="1:33">
      <c r="A3" s="193"/>
      <c r="B3" s="193"/>
      <c r="C3" s="193"/>
      <c r="D3" s="193"/>
      <c r="E3" s="193"/>
      <c r="F3" s="193"/>
      <c r="G3" s="193"/>
      <c r="H3" s="193"/>
      <c r="I3" s="193"/>
      <c r="J3" s="193"/>
      <c r="S3" s="122"/>
    </row>
    <row r="4" spans="1:33" ht="59.45" customHeight="1">
      <c r="A4" s="144" t="s">
        <v>35</v>
      </c>
      <c r="B4" s="144"/>
      <c r="C4" s="144"/>
      <c r="D4" s="144"/>
      <c r="E4" s="144"/>
      <c r="F4" s="144"/>
      <c r="G4" s="144"/>
      <c r="H4" s="144"/>
      <c r="I4" s="144"/>
      <c r="J4" s="144"/>
      <c r="K4" s="2"/>
      <c r="L4" s="2"/>
      <c r="M4" s="2"/>
      <c r="N4" s="2"/>
      <c r="O4" s="3"/>
      <c r="P4" s="3"/>
      <c r="S4" s="122"/>
    </row>
    <row r="5" spans="1:33" ht="21" customHeight="1">
      <c r="A5" s="194" t="s">
        <v>36</v>
      </c>
      <c r="B5" s="195" t="s">
        <v>37</v>
      </c>
      <c r="C5" s="195" t="s">
        <v>38</v>
      </c>
      <c r="D5" s="196" t="s">
        <v>39</v>
      </c>
      <c r="E5" s="198" t="s">
        <v>40</v>
      </c>
      <c r="F5" s="198" t="s">
        <v>41</v>
      </c>
      <c r="G5" s="196" t="s">
        <v>42</v>
      </c>
      <c r="H5" s="196" t="s">
        <v>43</v>
      </c>
      <c r="I5" s="198" t="s">
        <v>44</v>
      </c>
      <c r="J5" s="198" t="s">
        <v>45</v>
      </c>
      <c r="K5" s="194" t="s">
        <v>46</v>
      </c>
      <c r="L5" s="194"/>
      <c r="M5" s="195" t="s">
        <v>47</v>
      </c>
      <c r="N5" s="195"/>
      <c r="O5" s="195"/>
      <c r="P5" s="195"/>
      <c r="Q5" s="195"/>
      <c r="R5" s="195"/>
      <c r="S5" s="122"/>
    </row>
    <row r="6" spans="1:33" ht="78.599999999999994" customHeight="1">
      <c r="A6" s="194"/>
      <c r="B6" s="195"/>
      <c r="C6" s="195"/>
      <c r="D6" s="197"/>
      <c r="E6" s="199"/>
      <c r="F6" s="199"/>
      <c r="G6" s="197"/>
      <c r="H6" s="197"/>
      <c r="I6" s="199"/>
      <c r="J6" s="199"/>
      <c r="K6" s="4" t="s">
        <v>48</v>
      </c>
      <c r="L6" s="4" t="s">
        <v>49</v>
      </c>
      <c r="M6" s="4" t="s">
        <v>50</v>
      </c>
      <c r="N6" s="4" t="s">
        <v>51</v>
      </c>
      <c r="O6" s="4" t="s">
        <v>52</v>
      </c>
      <c r="P6" s="4" t="s">
        <v>53</v>
      </c>
      <c r="Q6" s="4" t="s">
        <v>54</v>
      </c>
      <c r="R6" s="4" t="s">
        <v>55</v>
      </c>
      <c r="S6" s="122"/>
    </row>
    <row r="7" spans="1:33" s="38" customFormat="1" ht="196.5" customHeight="1">
      <c r="A7" s="211" t="s">
        <v>56</v>
      </c>
      <c r="B7" s="33" t="s">
        <v>57</v>
      </c>
      <c r="C7" s="34" t="s">
        <v>5</v>
      </c>
      <c r="D7" s="33" t="s">
        <v>58</v>
      </c>
      <c r="E7" s="33" t="s">
        <v>59</v>
      </c>
      <c r="F7" s="33" t="s">
        <v>60</v>
      </c>
      <c r="G7" s="35" t="s">
        <v>61</v>
      </c>
      <c r="H7" s="35" t="s">
        <v>62</v>
      </c>
      <c r="I7" s="36">
        <v>44562</v>
      </c>
      <c r="J7" s="36">
        <v>44804</v>
      </c>
      <c r="K7" s="36">
        <v>44681</v>
      </c>
      <c r="L7" s="37" t="s">
        <v>360</v>
      </c>
      <c r="M7" s="71">
        <v>0.5</v>
      </c>
      <c r="N7" s="71">
        <v>0.5</v>
      </c>
      <c r="O7" s="186">
        <v>8.3599999999999994E-2</v>
      </c>
      <c r="P7" s="39">
        <v>44687</v>
      </c>
      <c r="Q7" s="87" t="s">
        <v>437</v>
      </c>
      <c r="R7" s="72" t="s">
        <v>410</v>
      </c>
      <c r="S7" s="123" t="s">
        <v>376</v>
      </c>
    </row>
    <row r="8" spans="1:33" s="38" customFormat="1" ht="276" customHeight="1">
      <c r="A8" s="211"/>
      <c r="B8" s="80" t="s">
        <v>63</v>
      </c>
      <c r="C8" s="34" t="s">
        <v>13</v>
      </c>
      <c r="D8" s="33" t="s">
        <v>64</v>
      </c>
      <c r="E8" s="33" t="s">
        <v>65</v>
      </c>
      <c r="F8" s="33" t="s">
        <v>66</v>
      </c>
      <c r="G8" s="35" t="s">
        <v>67</v>
      </c>
      <c r="H8" s="35" t="s">
        <v>61</v>
      </c>
      <c r="I8" s="36">
        <v>44562</v>
      </c>
      <c r="J8" s="36">
        <v>44592</v>
      </c>
      <c r="K8" s="36">
        <v>44592</v>
      </c>
      <c r="L8" s="37" t="s">
        <v>359</v>
      </c>
      <c r="M8" s="71">
        <v>0.93</v>
      </c>
      <c r="N8" s="71">
        <v>0.93</v>
      </c>
      <c r="O8" s="187"/>
      <c r="P8" s="39">
        <v>44687</v>
      </c>
      <c r="Q8" s="121" t="s">
        <v>438</v>
      </c>
      <c r="R8" s="94" t="s">
        <v>411</v>
      </c>
      <c r="S8" s="123" t="s">
        <v>377</v>
      </c>
    </row>
    <row r="9" spans="1:33" s="38" customFormat="1" ht="94.5" customHeight="1">
      <c r="A9" s="211"/>
      <c r="B9" s="212" t="s">
        <v>68</v>
      </c>
      <c r="C9" s="34" t="s">
        <v>19</v>
      </c>
      <c r="D9" s="33" t="s">
        <v>69</v>
      </c>
      <c r="E9" s="33" t="s">
        <v>70</v>
      </c>
      <c r="F9" s="33" t="s">
        <v>71</v>
      </c>
      <c r="G9" s="35" t="s">
        <v>61</v>
      </c>
      <c r="H9" s="35" t="s">
        <v>62</v>
      </c>
      <c r="I9" s="36">
        <v>44562</v>
      </c>
      <c r="J9" s="36">
        <v>44592</v>
      </c>
      <c r="K9" s="36">
        <v>44592</v>
      </c>
      <c r="L9" s="37" t="s">
        <v>72</v>
      </c>
      <c r="M9" s="71">
        <v>1</v>
      </c>
      <c r="N9" s="184">
        <f>AVERAGE(M9,M10)</f>
        <v>0.58333333333333337</v>
      </c>
      <c r="O9" s="187"/>
      <c r="P9" s="39">
        <v>44687</v>
      </c>
      <c r="Q9" s="72" t="s">
        <v>439</v>
      </c>
      <c r="R9" s="73" t="s">
        <v>371</v>
      </c>
      <c r="S9" s="123" t="s">
        <v>372</v>
      </c>
    </row>
    <row r="10" spans="1:33" s="38" customFormat="1" ht="90">
      <c r="A10" s="211"/>
      <c r="B10" s="212"/>
      <c r="C10" s="34" t="s">
        <v>22</v>
      </c>
      <c r="D10" s="33" t="s">
        <v>73</v>
      </c>
      <c r="E10" s="33" t="s">
        <v>74</v>
      </c>
      <c r="F10" s="33" t="s">
        <v>75</v>
      </c>
      <c r="G10" s="35" t="s">
        <v>61</v>
      </c>
      <c r="H10" s="63" t="s">
        <v>76</v>
      </c>
      <c r="I10" s="36">
        <v>44562</v>
      </c>
      <c r="J10" s="36">
        <v>44926</v>
      </c>
      <c r="K10" s="36" t="s">
        <v>77</v>
      </c>
      <c r="L10" s="37" t="s">
        <v>361</v>
      </c>
      <c r="M10" s="74">
        <f>(100%/3)/2</f>
        <v>0.16666666666666666</v>
      </c>
      <c r="N10" s="185"/>
      <c r="O10" s="187"/>
      <c r="P10" s="39">
        <v>44687</v>
      </c>
      <c r="Q10" s="72" t="s">
        <v>440</v>
      </c>
      <c r="R10" s="79" t="s">
        <v>412</v>
      </c>
      <c r="S10" s="123" t="s">
        <v>376</v>
      </c>
    </row>
    <row r="11" spans="1:33" s="38" customFormat="1" ht="122.25" customHeight="1">
      <c r="A11" s="211"/>
      <c r="B11" s="33" t="s">
        <v>78</v>
      </c>
      <c r="C11" s="34" t="s">
        <v>79</v>
      </c>
      <c r="D11" s="33" t="s">
        <v>80</v>
      </c>
      <c r="E11" s="33" t="s">
        <v>81</v>
      </c>
      <c r="F11" s="33" t="s">
        <v>82</v>
      </c>
      <c r="G11" s="35" t="s">
        <v>83</v>
      </c>
      <c r="H11" s="35" t="s">
        <v>76</v>
      </c>
      <c r="I11" s="36">
        <v>44562</v>
      </c>
      <c r="J11" s="36">
        <v>44926</v>
      </c>
      <c r="K11" s="39">
        <v>44256</v>
      </c>
      <c r="L11" s="69" t="s">
        <v>84</v>
      </c>
      <c r="M11" s="71">
        <v>0</v>
      </c>
      <c r="N11" s="71">
        <v>0</v>
      </c>
      <c r="O11" s="188"/>
      <c r="P11" s="39">
        <v>44687</v>
      </c>
      <c r="Q11" s="75" t="s">
        <v>441</v>
      </c>
      <c r="R11" s="73" t="s">
        <v>371</v>
      </c>
      <c r="S11" s="123" t="s">
        <v>376</v>
      </c>
    </row>
    <row r="16" spans="1:33" ht="18" customHeight="1">
      <c r="A16" s="144" t="s">
        <v>85</v>
      </c>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row>
    <row r="17" spans="1:34">
      <c r="A17" s="144"/>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row>
    <row r="18" spans="1:34" ht="18.75" thickBot="1">
      <c r="A18" s="145"/>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row>
    <row r="19" spans="1:34" ht="59.45" customHeight="1" thickBot="1">
      <c r="A19" s="153" t="s">
        <v>478</v>
      </c>
      <c r="B19" s="154"/>
      <c r="C19" s="154"/>
      <c r="D19" s="154"/>
      <c r="E19" s="154"/>
      <c r="F19" s="154"/>
      <c r="G19" s="154"/>
      <c r="H19" s="154"/>
      <c r="I19" s="154"/>
      <c r="J19" s="154"/>
      <c r="K19" s="154"/>
      <c r="L19" s="154"/>
      <c r="M19" s="154"/>
      <c r="N19" s="154"/>
      <c r="O19" s="155"/>
      <c r="P19" s="153" t="s">
        <v>479</v>
      </c>
      <c r="Q19" s="154"/>
      <c r="R19" s="154"/>
      <c r="S19" s="154"/>
      <c r="T19" s="155"/>
      <c r="U19" s="153" t="s">
        <v>480</v>
      </c>
      <c r="V19" s="154"/>
      <c r="W19" s="154"/>
      <c r="X19" s="154"/>
      <c r="Y19" s="155"/>
      <c r="Z19" s="153" t="s">
        <v>481</v>
      </c>
      <c r="AA19" s="154"/>
      <c r="AB19" s="154"/>
      <c r="AC19" s="155"/>
      <c r="AD19" s="153" t="s">
        <v>482</v>
      </c>
      <c r="AE19" s="154"/>
      <c r="AF19" s="154"/>
      <c r="AG19" s="155"/>
      <c r="AH19" s="130"/>
    </row>
    <row r="20" spans="1:34" ht="41.1" customHeight="1" thickBot="1">
      <c r="A20" s="133" t="s">
        <v>483</v>
      </c>
      <c r="B20" s="133" t="s">
        <v>484</v>
      </c>
      <c r="C20" s="133" t="s">
        <v>485</v>
      </c>
      <c r="D20" s="133" t="s">
        <v>486</v>
      </c>
      <c r="E20" s="133" t="s">
        <v>487</v>
      </c>
      <c r="F20" s="133" t="s">
        <v>488</v>
      </c>
      <c r="G20" s="133" t="s">
        <v>489</v>
      </c>
      <c r="H20" s="133" t="s">
        <v>490</v>
      </c>
      <c r="I20" s="133" t="s">
        <v>491</v>
      </c>
      <c r="J20" s="133" t="s">
        <v>492</v>
      </c>
      <c r="K20" s="133" t="s">
        <v>493</v>
      </c>
      <c r="L20" s="133" t="s">
        <v>494</v>
      </c>
      <c r="M20" s="133" t="s">
        <v>495</v>
      </c>
      <c r="N20" s="153" t="s">
        <v>496</v>
      </c>
      <c r="O20" s="155"/>
      <c r="P20" s="133" t="s">
        <v>497</v>
      </c>
      <c r="Q20" s="133" t="s">
        <v>498</v>
      </c>
      <c r="R20" s="133" t="s">
        <v>499</v>
      </c>
      <c r="S20" s="133" t="s">
        <v>500</v>
      </c>
      <c r="T20" s="133" t="s">
        <v>501</v>
      </c>
      <c r="U20" s="133" t="s">
        <v>44</v>
      </c>
      <c r="V20" s="133" t="s">
        <v>502</v>
      </c>
      <c r="W20" s="133" t="s">
        <v>503</v>
      </c>
      <c r="X20" s="133" t="s">
        <v>504</v>
      </c>
      <c r="Y20" s="133" t="s">
        <v>505</v>
      </c>
      <c r="Z20" s="133" t="s">
        <v>506</v>
      </c>
      <c r="AA20" s="133" t="s">
        <v>507</v>
      </c>
      <c r="AB20" s="133" t="s">
        <v>508</v>
      </c>
      <c r="AC20" s="133" t="s">
        <v>505</v>
      </c>
      <c r="AD20" s="134" t="s">
        <v>509</v>
      </c>
      <c r="AE20" s="153" t="s">
        <v>508</v>
      </c>
      <c r="AF20" s="154"/>
      <c r="AG20" s="155"/>
      <c r="AH20" s="130"/>
    </row>
    <row r="21" spans="1:34" ht="78.599999999999994" customHeight="1" thickBot="1">
      <c r="A21" s="146" t="s">
        <v>510</v>
      </c>
      <c r="B21" s="146" t="s">
        <v>511</v>
      </c>
      <c r="C21" s="146" t="s">
        <v>512</v>
      </c>
      <c r="D21" s="146" t="s">
        <v>513</v>
      </c>
      <c r="E21" s="146" t="s">
        <v>514</v>
      </c>
      <c r="F21" s="146" t="s">
        <v>515</v>
      </c>
      <c r="G21" s="146" t="s">
        <v>516</v>
      </c>
      <c r="H21" s="146" t="s">
        <v>517</v>
      </c>
      <c r="I21" s="146" t="s">
        <v>518</v>
      </c>
      <c r="J21" s="146" t="s">
        <v>519</v>
      </c>
      <c r="K21" s="146" t="s">
        <v>520</v>
      </c>
      <c r="L21" s="146" t="s">
        <v>521</v>
      </c>
      <c r="M21" s="146" t="s">
        <v>522</v>
      </c>
      <c r="N21" s="156" t="s">
        <v>523</v>
      </c>
      <c r="O21" s="157"/>
      <c r="P21" s="146" t="s">
        <v>524</v>
      </c>
      <c r="Q21" s="146" t="s">
        <v>525</v>
      </c>
      <c r="R21" s="146" t="s">
        <v>526</v>
      </c>
      <c r="S21" s="146" t="s">
        <v>527</v>
      </c>
      <c r="T21" s="146" t="s">
        <v>528</v>
      </c>
      <c r="U21" s="146" t="s">
        <v>529</v>
      </c>
      <c r="V21" s="146" t="s">
        <v>530</v>
      </c>
      <c r="W21" s="146" t="s">
        <v>531</v>
      </c>
      <c r="X21" s="146" t="s">
        <v>86</v>
      </c>
      <c r="Y21" s="146" t="s">
        <v>532</v>
      </c>
      <c r="Z21" s="146" t="s">
        <v>533</v>
      </c>
      <c r="AA21" s="146">
        <v>55</v>
      </c>
      <c r="AB21" s="146" t="s">
        <v>534</v>
      </c>
      <c r="AC21" s="146" t="s">
        <v>534</v>
      </c>
      <c r="AD21" s="146" t="s">
        <v>533</v>
      </c>
      <c r="AE21" s="131" t="s">
        <v>535</v>
      </c>
      <c r="AF21" s="131" t="s">
        <v>536</v>
      </c>
      <c r="AG21" s="149" t="s">
        <v>537</v>
      </c>
      <c r="AH21" s="150"/>
    </row>
    <row r="22" spans="1:34" s="40" customFormat="1" ht="264" customHeight="1" thickBot="1">
      <c r="A22" s="147"/>
      <c r="B22" s="147"/>
      <c r="C22" s="147"/>
      <c r="D22" s="147"/>
      <c r="E22" s="147"/>
      <c r="F22" s="147"/>
      <c r="G22" s="147"/>
      <c r="H22" s="147"/>
      <c r="I22" s="147"/>
      <c r="J22" s="147"/>
      <c r="K22" s="147"/>
      <c r="L22" s="147"/>
      <c r="M22" s="147"/>
      <c r="N22" s="158"/>
      <c r="O22" s="159"/>
      <c r="P22" s="147"/>
      <c r="Q22" s="147"/>
      <c r="R22" s="147"/>
      <c r="S22" s="147"/>
      <c r="T22" s="147"/>
      <c r="U22" s="147"/>
      <c r="V22" s="147"/>
      <c r="W22" s="147"/>
      <c r="X22" s="147"/>
      <c r="Y22" s="147"/>
      <c r="Z22" s="147"/>
      <c r="AA22" s="147"/>
      <c r="AB22" s="147"/>
      <c r="AC22" s="147"/>
      <c r="AD22" s="147"/>
      <c r="AE22" s="132" t="s">
        <v>538</v>
      </c>
      <c r="AF22" s="132" t="s">
        <v>539</v>
      </c>
      <c r="AG22" s="151" t="s">
        <v>540</v>
      </c>
      <c r="AH22" s="152"/>
    </row>
    <row r="23" spans="1:34" ht="36.75" thickBot="1">
      <c r="A23" s="147"/>
      <c r="B23" s="147"/>
      <c r="C23" s="147"/>
      <c r="D23" s="147"/>
      <c r="E23" s="147"/>
      <c r="F23" s="147"/>
      <c r="G23" s="147"/>
      <c r="H23" s="147"/>
      <c r="I23" s="147"/>
      <c r="J23" s="147"/>
      <c r="K23" s="147"/>
      <c r="L23" s="147"/>
      <c r="M23" s="147"/>
      <c r="N23" s="158"/>
      <c r="O23" s="159"/>
      <c r="P23" s="147"/>
      <c r="Q23" s="147"/>
      <c r="R23" s="147"/>
      <c r="S23" s="147"/>
      <c r="T23" s="147"/>
      <c r="U23" s="147"/>
      <c r="V23" s="147"/>
      <c r="W23" s="147"/>
      <c r="X23" s="147"/>
      <c r="Y23" s="147"/>
      <c r="Z23" s="147"/>
      <c r="AA23" s="147"/>
      <c r="AB23" s="147"/>
      <c r="AC23" s="147"/>
      <c r="AD23" s="147"/>
      <c r="AE23" s="132" t="s">
        <v>538</v>
      </c>
      <c r="AF23" s="132" t="s">
        <v>541</v>
      </c>
      <c r="AG23" s="151" t="s">
        <v>542</v>
      </c>
      <c r="AH23" s="152"/>
    </row>
    <row r="24" spans="1:34" ht="141" customHeight="1" thickBot="1">
      <c r="A24" s="147"/>
      <c r="B24" s="147"/>
      <c r="C24" s="147"/>
      <c r="D24" s="147"/>
      <c r="E24" s="147"/>
      <c r="F24" s="147"/>
      <c r="G24" s="147"/>
      <c r="H24" s="147"/>
      <c r="I24" s="147"/>
      <c r="J24" s="147"/>
      <c r="K24" s="147"/>
      <c r="L24" s="147"/>
      <c r="M24" s="147"/>
      <c r="N24" s="158"/>
      <c r="O24" s="159"/>
      <c r="P24" s="147"/>
      <c r="Q24" s="147"/>
      <c r="R24" s="147"/>
      <c r="S24" s="147"/>
      <c r="T24" s="147"/>
      <c r="U24" s="147"/>
      <c r="V24" s="147"/>
      <c r="W24" s="147"/>
      <c r="X24" s="147"/>
      <c r="Y24" s="147"/>
      <c r="Z24" s="147"/>
      <c r="AA24" s="147"/>
      <c r="AB24" s="147"/>
      <c r="AC24" s="147"/>
      <c r="AD24" s="147"/>
      <c r="AE24" s="132" t="s">
        <v>538</v>
      </c>
      <c r="AF24" s="132" t="s">
        <v>543</v>
      </c>
      <c r="AG24" s="151" t="s">
        <v>544</v>
      </c>
      <c r="AH24" s="152"/>
    </row>
    <row r="25" spans="1:34" ht="72.75" thickBot="1">
      <c r="A25" s="147"/>
      <c r="B25" s="147"/>
      <c r="C25" s="147"/>
      <c r="D25" s="147"/>
      <c r="E25" s="147"/>
      <c r="F25" s="147"/>
      <c r="G25" s="147"/>
      <c r="H25" s="147"/>
      <c r="I25" s="147"/>
      <c r="J25" s="147"/>
      <c r="K25" s="147"/>
      <c r="L25" s="147"/>
      <c r="M25" s="147"/>
      <c r="N25" s="158"/>
      <c r="O25" s="159"/>
      <c r="P25" s="147"/>
      <c r="Q25" s="147"/>
      <c r="R25" s="147"/>
      <c r="S25" s="147"/>
      <c r="T25" s="147"/>
      <c r="U25" s="147"/>
      <c r="V25" s="147"/>
      <c r="W25" s="147"/>
      <c r="X25" s="147"/>
      <c r="Y25" s="147"/>
      <c r="Z25" s="147"/>
      <c r="AA25" s="147"/>
      <c r="AB25" s="147"/>
      <c r="AC25" s="147"/>
      <c r="AD25" s="147"/>
      <c r="AE25" s="132" t="s">
        <v>538</v>
      </c>
      <c r="AF25" s="132" t="s">
        <v>545</v>
      </c>
      <c r="AG25" s="151" t="s">
        <v>546</v>
      </c>
      <c r="AH25" s="152"/>
    </row>
    <row r="26" spans="1:34" ht="78.599999999999994" customHeight="1" thickBot="1">
      <c r="A26" s="147"/>
      <c r="B26" s="147"/>
      <c r="C26" s="147"/>
      <c r="D26" s="147"/>
      <c r="E26" s="147"/>
      <c r="F26" s="147"/>
      <c r="G26" s="147"/>
      <c r="H26" s="147"/>
      <c r="I26" s="147"/>
      <c r="J26" s="147"/>
      <c r="K26" s="147"/>
      <c r="L26" s="147"/>
      <c r="M26" s="147"/>
      <c r="N26" s="158"/>
      <c r="O26" s="159"/>
      <c r="P26" s="147"/>
      <c r="Q26" s="147"/>
      <c r="R26" s="147"/>
      <c r="S26" s="147"/>
      <c r="T26" s="147"/>
      <c r="U26" s="147"/>
      <c r="V26" s="147"/>
      <c r="W26" s="147"/>
      <c r="X26" s="147"/>
      <c r="Y26" s="147"/>
      <c r="Z26" s="147"/>
      <c r="AA26" s="147"/>
      <c r="AB26" s="147"/>
      <c r="AC26" s="147"/>
      <c r="AD26" s="147"/>
      <c r="AE26" s="132" t="s">
        <v>538</v>
      </c>
      <c r="AF26" s="132" t="s">
        <v>547</v>
      </c>
      <c r="AG26" s="151" t="s">
        <v>548</v>
      </c>
      <c r="AH26" s="152"/>
    </row>
    <row r="27" spans="1:34" s="38" customFormat="1" ht="144" customHeight="1" thickBot="1">
      <c r="A27" s="148"/>
      <c r="B27" s="148"/>
      <c r="C27" s="148"/>
      <c r="D27" s="148"/>
      <c r="E27" s="148"/>
      <c r="F27" s="148"/>
      <c r="G27" s="148"/>
      <c r="H27" s="148"/>
      <c r="I27" s="148"/>
      <c r="J27" s="148"/>
      <c r="K27" s="148"/>
      <c r="L27" s="148"/>
      <c r="M27" s="148"/>
      <c r="N27" s="160"/>
      <c r="O27" s="161"/>
      <c r="P27" s="148"/>
      <c r="Q27" s="148"/>
      <c r="R27" s="148"/>
      <c r="S27" s="148"/>
      <c r="T27" s="148"/>
      <c r="U27" s="148"/>
      <c r="V27" s="148"/>
      <c r="W27" s="148"/>
      <c r="X27" s="148"/>
      <c r="Y27" s="148"/>
      <c r="Z27" s="148"/>
      <c r="AA27" s="148"/>
      <c r="AB27" s="148"/>
      <c r="AC27" s="148"/>
      <c r="AD27" s="148"/>
      <c r="AE27" s="132" t="s">
        <v>538</v>
      </c>
      <c r="AF27" s="132" t="s">
        <v>549</v>
      </c>
      <c r="AG27" s="151" t="s">
        <v>550</v>
      </c>
      <c r="AH27" s="152"/>
    </row>
    <row r="28" spans="1:34" s="38" customFormat="1" ht="75.75" customHeight="1">
      <c r="K28" s="2"/>
      <c r="L28" s="2"/>
      <c r="M28" s="2"/>
      <c r="N28" s="2"/>
      <c r="O28" s="1"/>
      <c r="P28" s="1"/>
      <c r="Q28" s="1"/>
      <c r="R28" s="1"/>
      <c r="S28" s="1"/>
      <c r="T28" s="1"/>
      <c r="U28" s="1"/>
      <c r="V28" s="1"/>
      <c r="W28" s="1"/>
      <c r="X28" s="1"/>
      <c r="Y28" s="1"/>
      <c r="Z28" s="1"/>
      <c r="AA28" s="1"/>
      <c r="AB28" s="1"/>
      <c r="AC28" s="1"/>
      <c r="AD28" s="1"/>
      <c r="AE28" s="1"/>
      <c r="AF28" s="1"/>
      <c r="AG28" s="1"/>
      <c r="AH28" s="1"/>
    </row>
    <row r="29" spans="1:34" s="38" customFormat="1" ht="67.5" customHeight="1">
      <c r="A29" s="210" t="s">
        <v>88</v>
      </c>
      <c r="B29" s="210"/>
      <c r="C29" s="210"/>
      <c r="D29" s="210"/>
      <c r="E29" s="210"/>
      <c r="F29" s="210"/>
      <c r="G29" s="210"/>
      <c r="H29" s="210"/>
      <c r="I29" s="210"/>
      <c r="J29" s="210"/>
      <c r="K29" s="10"/>
      <c r="L29" s="10"/>
      <c r="M29" s="10"/>
      <c r="N29" s="10"/>
      <c r="O29" s="10"/>
      <c r="P29" s="1"/>
      <c r="Q29" s="1"/>
      <c r="R29" s="1"/>
      <c r="S29" s="1"/>
      <c r="T29" s="1"/>
      <c r="U29" s="1"/>
      <c r="V29" s="1"/>
      <c r="W29" s="1"/>
      <c r="X29" s="1"/>
      <c r="Y29" s="1"/>
      <c r="Z29" s="1"/>
      <c r="AA29" s="1"/>
      <c r="AB29" s="1"/>
      <c r="AC29" s="1"/>
      <c r="AD29" s="1"/>
      <c r="AE29" s="1"/>
      <c r="AF29" s="1"/>
      <c r="AG29" s="1"/>
      <c r="AH29" s="1"/>
    </row>
    <row r="30" spans="1:34" ht="145.5" customHeight="1">
      <c r="A30" s="194" t="s">
        <v>36</v>
      </c>
      <c r="B30" s="195" t="s">
        <v>37</v>
      </c>
      <c r="C30" s="195" t="s">
        <v>38</v>
      </c>
      <c r="D30" s="195" t="s">
        <v>39</v>
      </c>
      <c r="E30" s="194" t="s">
        <v>40</v>
      </c>
      <c r="F30" s="194" t="s">
        <v>41</v>
      </c>
      <c r="G30" s="195" t="s">
        <v>42</v>
      </c>
      <c r="H30" s="195" t="s">
        <v>43</v>
      </c>
      <c r="I30" s="194" t="s">
        <v>44</v>
      </c>
      <c r="J30" s="194" t="s">
        <v>45</v>
      </c>
      <c r="K30" s="194" t="s">
        <v>46</v>
      </c>
      <c r="L30" s="194"/>
      <c r="M30" s="195" t="s">
        <v>47</v>
      </c>
      <c r="N30" s="195"/>
      <c r="O30" s="195"/>
      <c r="P30" s="195"/>
      <c r="Q30" s="195"/>
      <c r="R30" s="195"/>
    </row>
    <row r="31" spans="1:34" ht="81.95" customHeight="1">
      <c r="A31" s="194"/>
      <c r="B31" s="195"/>
      <c r="C31" s="195"/>
      <c r="D31" s="195"/>
      <c r="E31" s="194"/>
      <c r="F31" s="194"/>
      <c r="G31" s="195"/>
      <c r="H31" s="195"/>
      <c r="I31" s="194"/>
      <c r="J31" s="194"/>
      <c r="K31" s="4" t="s">
        <v>48</v>
      </c>
      <c r="L31" s="4" t="s">
        <v>49</v>
      </c>
      <c r="M31" s="4" t="s">
        <v>50</v>
      </c>
      <c r="N31" s="4" t="s">
        <v>51</v>
      </c>
      <c r="O31" s="4" t="s">
        <v>52</v>
      </c>
      <c r="P31" s="4" t="s">
        <v>53</v>
      </c>
      <c r="Q31" s="4" t="s">
        <v>54</v>
      </c>
      <c r="R31" s="4" t="s">
        <v>55</v>
      </c>
    </row>
    <row r="32" spans="1:34" ht="84.6" customHeight="1">
      <c r="A32" s="200" t="s">
        <v>89</v>
      </c>
      <c r="B32" s="37" t="s">
        <v>90</v>
      </c>
      <c r="C32" s="82" t="s">
        <v>5</v>
      </c>
      <c r="D32" s="83" t="s">
        <v>91</v>
      </c>
      <c r="E32" s="83" t="s">
        <v>92</v>
      </c>
      <c r="F32" s="83" t="s">
        <v>93</v>
      </c>
      <c r="G32" s="84" t="s">
        <v>61</v>
      </c>
      <c r="H32" s="84" t="s">
        <v>76</v>
      </c>
      <c r="I32" s="78">
        <v>44576</v>
      </c>
      <c r="J32" s="78">
        <v>44651</v>
      </c>
      <c r="K32" s="98">
        <v>44651</v>
      </c>
      <c r="L32" s="86" t="s">
        <v>94</v>
      </c>
      <c r="M32" s="97">
        <v>1</v>
      </c>
      <c r="N32" s="97">
        <v>1</v>
      </c>
      <c r="O32" s="170">
        <v>0.108</v>
      </c>
      <c r="P32" s="78">
        <v>44687</v>
      </c>
      <c r="Q32" s="135" t="s">
        <v>442</v>
      </c>
      <c r="R32" s="136" t="s">
        <v>371</v>
      </c>
      <c r="S32" s="123" t="s">
        <v>372</v>
      </c>
      <c r="T32" s="38"/>
      <c r="U32" s="38"/>
      <c r="V32" s="38"/>
      <c r="W32" s="38"/>
      <c r="X32" s="38"/>
      <c r="Y32" s="38"/>
      <c r="Z32" s="38"/>
      <c r="AA32" s="38"/>
      <c r="AB32" s="38"/>
      <c r="AC32" s="38"/>
      <c r="AD32" s="38"/>
      <c r="AE32" s="38"/>
      <c r="AF32" s="38"/>
      <c r="AG32" s="38"/>
      <c r="AH32" s="38"/>
    </row>
    <row r="33" spans="1:34" ht="106.5" customHeight="1">
      <c r="A33" s="201"/>
      <c r="B33" s="207" t="s">
        <v>95</v>
      </c>
      <c r="C33" s="82" t="s">
        <v>13</v>
      </c>
      <c r="D33" s="83" t="s">
        <v>96</v>
      </c>
      <c r="E33" s="83" t="s">
        <v>97</v>
      </c>
      <c r="F33" s="83" t="s">
        <v>98</v>
      </c>
      <c r="G33" s="84" t="s">
        <v>61</v>
      </c>
      <c r="H33" s="84" t="s">
        <v>76</v>
      </c>
      <c r="I33" s="78">
        <v>44562</v>
      </c>
      <c r="J33" s="78">
        <v>44592</v>
      </c>
      <c r="K33" s="98">
        <v>44651</v>
      </c>
      <c r="L33" s="86" t="s">
        <v>99</v>
      </c>
      <c r="M33" s="97">
        <v>1</v>
      </c>
      <c r="N33" s="168">
        <f>AVERAGE(M33,M34,M35)</f>
        <v>1</v>
      </c>
      <c r="O33" s="171"/>
      <c r="P33" s="78">
        <v>44687</v>
      </c>
      <c r="Q33" s="135" t="s">
        <v>443</v>
      </c>
      <c r="R33" s="136" t="s">
        <v>371</v>
      </c>
      <c r="S33" s="123" t="s">
        <v>372</v>
      </c>
      <c r="T33" s="38"/>
      <c r="U33" s="38"/>
      <c r="V33" s="38"/>
      <c r="W33" s="38"/>
      <c r="X33" s="38"/>
      <c r="Y33" s="38"/>
      <c r="Z33" s="38"/>
      <c r="AA33" s="38"/>
      <c r="AB33" s="38"/>
      <c r="AC33" s="38"/>
      <c r="AD33" s="38"/>
      <c r="AE33" s="38"/>
      <c r="AF33" s="38"/>
      <c r="AG33" s="38"/>
      <c r="AH33" s="38"/>
    </row>
    <row r="34" spans="1:34" ht="130.5" customHeight="1">
      <c r="A34" s="201"/>
      <c r="B34" s="209"/>
      <c r="C34" s="205" t="s">
        <v>100</v>
      </c>
      <c r="D34" s="203" t="s">
        <v>101</v>
      </c>
      <c r="E34" s="83" t="s">
        <v>102</v>
      </c>
      <c r="F34" s="83" t="s">
        <v>93</v>
      </c>
      <c r="G34" s="84" t="s">
        <v>61</v>
      </c>
      <c r="H34" s="84" t="s">
        <v>76</v>
      </c>
      <c r="I34" s="78">
        <v>44576</v>
      </c>
      <c r="J34" s="78">
        <v>44651</v>
      </c>
      <c r="K34" s="99">
        <v>44651</v>
      </c>
      <c r="L34" s="95" t="s">
        <v>103</v>
      </c>
      <c r="M34" s="97">
        <v>1</v>
      </c>
      <c r="N34" s="173"/>
      <c r="O34" s="171"/>
      <c r="P34" s="78">
        <v>44687</v>
      </c>
      <c r="Q34" s="135" t="s">
        <v>444</v>
      </c>
      <c r="R34" s="137" t="s">
        <v>373</v>
      </c>
      <c r="S34" s="123" t="s">
        <v>372</v>
      </c>
      <c r="T34" s="38"/>
      <c r="U34" s="38"/>
      <c r="V34" s="38"/>
      <c r="W34" s="38"/>
      <c r="X34" s="38"/>
      <c r="Y34" s="38"/>
      <c r="Z34" s="38"/>
      <c r="AA34" s="38"/>
      <c r="AB34" s="38"/>
      <c r="AC34" s="38"/>
      <c r="AD34" s="38"/>
      <c r="AE34" s="38"/>
      <c r="AF34" s="38"/>
      <c r="AG34" s="38"/>
      <c r="AH34" s="38"/>
    </row>
    <row r="35" spans="1:34" ht="161.25" customHeight="1">
      <c r="A35" s="201"/>
      <c r="B35" s="208"/>
      <c r="C35" s="206"/>
      <c r="D35" s="204"/>
      <c r="E35" s="83" t="s">
        <v>104</v>
      </c>
      <c r="F35" s="83" t="s">
        <v>105</v>
      </c>
      <c r="G35" s="84" t="s">
        <v>61</v>
      </c>
      <c r="H35" s="84" t="s">
        <v>76</v>
      </c>
      <c r="I35" s="78">
        <v>44576</v>
      </c>
      <c r="J35" s="78">
        <v>44651</v>
      </c>
      <c r="K35" s="85">
        <v>44651</v>
      </c>
      <c r="L35" s="95" t="s">
        <v>106</v>
      </c>
      <c r="M35" s="97">
        <v>1</v>
      </c>
      <c r="N35" s="169"/>
      <c r="O35" s="171"/>
      <c r="P35" s="78">
        <v>44687</v>
      </c>
      <c r="Q35" s="80" t="s">
        <v>445</v>
      </c>
      <c r="R35" s="137" t="s">
        <v>427</v>
      </c>
      <c r="S35" s="123" t="s">
        <v>372</v>
      </c>
      <c r="T35" s="38"/>
      <c r="U35" s="38"/>
      <c r="V35" s="38"/>
      <c r="W35" s="38"/>
      <c r="X35" s="38"/>
      <c r="Y35" s="38"/>
      <c r="Z35" s="38"/>
      <c r="AA35" s="38"/>
      <c r="AB35" s="38"/>
      <c r="AC35" s="38"/>
      <c r="AD35" s="38"/>
      <c r="AE35" s="38"/>
      <c r="AF35" s="38"/>
      <c r="AG35" s="38"/>
      <c r="AH35" s="38"/>
    </row>
    <row r="36" spans="1:34" ht="154.5" customHeight="1">
      <c r="A36" s="201"/>
      <c r="B36" s="207" t="s">
        <v>107</v>
      </c>
      <c r="C36" s="82" t="s">
        <v>19</v>
      </c>
      <c r="D36" s="83" t="s">
        <v>108</v>
      </c>
      <c r="E36" s="83" t="s">
        <v>109</v>
      </c>
      <c r="F36" s="83" t="s">
        <v>110</v>
      </c>
      <c r="G36" s="84" t="s">
        <v>61</v>
      </c>
      <c r="H36" s="84" t="s">
        <v>76</v>
      </c>
      <c r="I36" s="78">
        <v>44576</v>
      </c>
      <c r="J36" s="78">
        <v>44651</v>
      </c>
      <c r="K36" s="85">
        <v>44651</v>
      </c>
      <c r="L36" s="95" t="s">
        <v>94</v>
      </c>
      <c r="M36" s="97">
        <v>1</v>
      </c>
      <c r="N36" s="168">
        <v>1</v>
      </c>
      <c r="O36" s="171"/>
      <c r="P36" s="78">
        <v>44687</v>
      </c>
      <c r="Q36" s="135" t="s">
        <v>446</v>
      </c>
      <c r="R36" s="137" t="s">
        <v>387</v>
      </c>
      <c r="S36" s="123" t="s">
        <v>372</v>
      </c>
      <c r="T36" s="38"/>
      <c r="U36" s="38"/>
      <c r="V36" s="38"/>
      <c r="W36" s="38"/>
      <c r="X36" s="38"/>
      <c r="Y36" s="38"/>
      <c r="Z36" s="38"/>
      <c r="AA36" s="38"/>
      <c r="AB36" s="38"/>
      <c r="AC36" s="38"/>
      <c r="AD36" s="38"/>
      <c r="AE36" s="38"/>
      <c r="AF36" s="38"/>
      <c r="AG36" s="38"/>
      <c r="AH36" s="38"/>
    </row>
    <row r="37" spans="1:34" ht="212.25" customHeight="1">
      <c r="A37" s="201"/>
      <c r="B37" s="208"/>
      <c r="C37" s="82" t="s">
        <v>22</v>
      </c>
      <c r="D37" s="83" t="s">
        <v>111</v>
      </c>
      <c r="E37" s="83" t="s">
        <v>112</v>
      </c>
      <c r="F37" s="83" t="s">
        <v>113</v>
      </c>
      <c r="G37" s="84" t="s">
        <v>61</v>
      </c>
      <c r="H37" s="84" t="s">
        <v>76</v>
      </c>
      <c r="I37" s="78">
        <v>44576</v>
      </c>
      <c r="J37" s="78">
        <v>44651</v>
      </c>
      <c r="K37" s="85">
        <v>44651</v>
      </c>
      <c r="L37" s="95" t="s">
        <v>94</v>
      </c>
      <c r="M37" s="97">
        <v>1</v>
      </c>
      <c r="N37" s="169"/>
      <c r="O37" s="171"/>
      <c r="P37" s="78">
        <v>44687</v>
      </c>
      <c r="Q37" s="135" t="s">
        <v>447</v>
      </c>
      <c r="R37" s="137" t="s">
        <v>386</v>
      </c>
      <c r="S37" s="122" t="s">
        <v>372</v>
      </c>
      <c r="T37" s="38"/>
      <c r="U37" s="38"/>
      <c r="V37" s="38"/>
      <c r="W37" s="38"/>
      <c r="X37" s="38"/>
      <c r="Y37" s="38"/>
      <c r="Z37" s="38"/>
      <c r="AA37" s="38"/>
      <c r="AB37" s="38"/>
      <c r="AC37" s="38"/>
      <c r="AD37" s="38"/>
      <c r="AE37" s="38"/>
      <c r="AF37" s="38"/>
      <c r="AG37" s="38"/>
      <c r="AH37" s="38"/>
    </row>
    <row r="38" spans="1:34" s="38" customFormat="1" ht="365.25" customHeight="1">
      <c r="A38" s="201"/>
      <c r="B38" s="200" t="s">
        <v>114</v>
      </c>
      <c r="C38" s="82" t="s">
        <v>79</v>
      </c>
      <c r="D38" s="83" t="s">
        <v>115</v>
      </c>
      <c r="E38" s="83" t="s">
        <v>116</v>
      </c>
      <c r="F38" s="83" t="s">
        <v>117</v>
      </c>
      <c r="G38" s="84" t="s">
        <v>118</v>
      </c>
      <c r="H38" s="84" t="s">
        <v>76</v>
      </c>
      <c r="I38" s="78">
        <v>44576</v>
      </c>
      <c r="J38" s="78">
        <v>44910</v>
      </c>
      <c r="K38" s="101" t="s">
        <v>119</v>
      </c>
      <c r="L38" s="102" t="s">
        <v>120</v>
      </c>
      <c r="M38" s="97">
        <v>0</v>
      </c>
      <c r="N38" s="168">
        <f>AVERAGE(M38,M39)</f>
        <v>0</v>
      </c>
      <c r="O38" s="171"/>
      <c r="P38" s="78">
        <v>44687</v>
      </c>
      <c r="Q38" s="135" t="s">
        <v>448</v>
      </c>
      <c r="R38" s="135" t="s">
        <v>413</v>
      </c>
      <c r="S38" s="123" t="s">
        <v>376</v>
      </c>
    </row>
    <row r="39" spans="1:34" s="100" customFormat="1" ht="207" customHeight="1">
      <c r="A39" s="201"/>
      <c r="B39" s="202"/>
      <c r="C39" s="82" t="s">
        <v>121</v>
      </c>
      <c r="D39" s="83" t="s">
        <v>122</v>
      </c>
      <c r="E39" s="83" t="s">
        <v>123</v>
      </c>
      <c r="F39" s="83" t="s">
        <v>124</v>
      </c>
      <c r="G39" s="84" t="s">
        <v>61</v>
      </c>
      <c r="H39" s="84" t="s">
        <v>76</v>
      </c>
      <c r="I39" s="78">
        <v>44576</v>
      </c>
      <c r="J39" s="78">
        <v>44910</v>
      </c>
      <c r="K39" s="9">
        <v>44681</v>
      </c>
      <c r="L39" s="95" t="s">
        <v>362</v>
      </c>
      <c r="M39" s="97">
        <v>0</v>
      </c>
      <c r="N39" s="169"/>
      <c r="O39" s="171"/>
      <c r="P39" s="78">
        <v>44687</v>
      </c>
      <c r="Q39" s="138" t="s">
        <v>449</v>
      </c>
      <c r="R39" s="138" t="s">
        <v>388</v>
      </c>
      <c r="S39" s="123" t="s">
        <v>376</v>
      </c>
      <c r="T39" s="1"/>
      <c r="U39" s="1"/>
      <c r="V39" s="1"/>
      <c r="W39" s="1"/>
      <c r="X39" s="1"/>
      <c r="Y39" s="1"/>
      <c r="Z39" s="1"/>
      <c r="AA39" s="1"/>
      <c r="AB39" s="1"/>
      <c r="AC39" s="1"/>
      <c r="AD39" s="1"/>
      <c r="AE39" s="1"/>
      <c r="AF39" s="1"/>
      <c r="AG39" s="1"/>
      <c r="AH39" s="1"/>
    </row>
    <row r="40" spans="1:34" s="38" customFormat="1" ht="152.25" customHeight="1">
      <c r="A40" s="201"/>
      <c r="B40" s="200" t="s">
        <v>125</v>
      </c>
      <c r="C40" s="82" t="s">
        <v>126</v>
      </c>
      <c r="D40" s="83" t="s">
        <v>127</v>
      </c>
      <c r="E40" s="83" t="s">
        <v>128</v>
      </c>
      <c r="F40" s="83" t="s">
        <v>129</v>
      </c>
      <c r="G40" s="84" t="s">
        <v>61</v>
      </c>
      <c r="H40" s="84" t="s">
        <v>76</v>
      </c>
      <c r="I40" s="78">
        <v>44576</v>
      </c>
      <c r="J40" s="78">
        <v>44910</v>
      </c>
      <c r="K40" s="9">
        <v>44681</v>
      </c>
      <c r="L40" s="95" t="s">
        <v>130</v>
      </c>
      <c r="M40" s="97">
        <v>0</v>
      </c>
      <c r="N40" s="168">
        <f>AVERAGE(M40,M41)</f>
        <v>0.25</v>
      </c>
      <c r="O40" s="171"/>
      <c r="P40" s="78">
        <v>44687</v>
      </c>
      <c r="Q40" s="138" t="s">
        <v>450</v>
      </c>
      <c r="R40" s="138" t="s">
        <v>389</v>
      </c>
      <c r="S40" s="123" t="s">
        <v>376</v>
      </c>
      <c r="T40" s="1"/>
      <c r="U40" s="1"/>
      <c r="V40" s="1"/>
      <c r="W40" s="1"/>
      <c r="X40" s="1"/>
      <c r="Y40" s="1"/>
      <c r="Z40" s="1"/>
      <c r="AA40" s="1"/>
      <c r="AB40" s="1"/>
      <c r="AC40" s="1"/>
      <c r="AD40" s="1"/>
      <c r="AE40" s="1"/>
      <c r="AF40" s="1"/>
      <c r="AG40" s="1"/>
      <c r="AH40" s="1"/>
    </row>
    <row r="41" spans="1:34" s="38" customFormat="1" ht="90">
      <c r="A41" s="202"/>
      <c r="B41" s="202"/>
      <c r="C41" s="82" t="s">
        <v>131</v>
      </c>
      <c r="D41" s="83" t="s">
        <v>132</v>
      </c>
      <c r="E41" s="83" t="s">
        <v>133</v>
      </c>
      <c r="F41" s="83" t="s">
        <v>134</v>
      </c>
      <c r="G41" s="84" t="s">
        <v>61</v>
      </c>
      <c r="H41" s="84" t="s">
        <v>76</v>
      </c>
      <c r="I41" s="78">
        <v>44576</v>
      </c>
      <c r="J41" s="78">
        <v>44772</v>
      </c>
      <c r="K41" s="66">
        <v>44681</v>
      </c>
      <c r="L41" s="104" t="s">
        <v>135</v>
      </c>
      <c r="M41" s="97">
        <v>0.5</v>
      </c>
      <c r="N41" s="169"/>
      <c r="O41" s="172"/>
      <c r="P41" s="78">
        <v>44687</v>
      </c>
      <c r="Q41" s="138" t="s">
        <v>451</v>
      </c>
      <c r="R41" s="139" t="s">
        <v>414</v>
      </c>
      <c r="S41" s="123" t="s">
        <v>376</v>
      </c>
      <c r="T41" s="1"/>
      <c r="U41" s="1"/>
      <c r="V41" s="1"/>
      <c r="W41" s="1"/>
      <c r="X41" s="1"/>
      <c r="Y41" s="1"/>
      <c r="Z41" s="1"/>
      <c r="AA41" s="1"/>
      <c r="AB41" s="1"/>
      <c r="AC41" s="1"/>
      <c r="AD41" s="1"/>
      <c r="AE41" s="1"/>
      <c r="AF41" s="1"/>
      <c r="AG41" s="1"/>
      <c r="AH41" s="1"/>
    </row>
    <row r="42" spans="1:34" s="38" customFormat="1" ht="53.25" customHeight="1">
      <c r="A42" s="1"/>
      <c r="B42" s="1"/>
      <c r="C42" s="11"/>
      <c r="D42" s="1"/>
      <c r="E42" s="1"/>
      <c r="F42" s="1"/>
      <c r="G42" s="1"/>
      <c r="H42" s="12"/>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s="38" customFormat="1" ht="93.75" customHeight="1">
      <c r="A43" s="210" t="s">
        <v>136</v>
      </c>
      <c r="B43" s="210"/>
      <c r="C43" s="210"/>
      <c r="D43" s="210"/>
      <c r="E43" s="210"/>
      <c r="F43" s="210"/>
      <c r="G43" s="210"/>
      <c r="H43" s="210"/>
      <c r="I43" s="210"/>
      <c r="J43" s="210"/>
      <c r="K43" s="2"/>
      <c r="L43" s="2"/>
      <c r="M43" s="2"/>
      <c r="N43" s="2"/>
      <c r="O43" s="2"/>
      <c r="P43" s="2"/>
      <c r="Q43" s="2"/>
      <c r="R43" s="1"/>
      <c r="S43" s="1"/>
      <c r="T43" s="1"/>
      <c r="U43" s="1"/>
      <c r="V43" s="1"/>
      <c r="W43" s="1"/>
      <c r="X43" s="1"/>
      <c r="Y43" s="1"/>
      <c r="Z43" s="1"/>
      <c r="AA43" s="1"/>
      <c r="AB43" s="1"/>
      <c r="AC43" s="1"/>
      <c r="AD43" s="1"/>
      <c r="AE43" s="1"/>
      <c r="AF43" s="1"/>
      <c r="AG43" s="1"/>
      <c r="AH43" s="1"/>
    </row>
    <row r="44" spans="1:34" s="38" customFormat="1" ht="111.95" customHeight="1">
      <c r="A44" s="194" t="s">
        <v>36</v>
      </c>
      <c r="B44" s="195" t="s">
        <v>37</v>
      </c>
      <c r="C44" s="195" t="s">
        <v>38</v>
      </c>
      <c r="D44" s="196" t="s">
        <v>39</v>
      </c>
      <c r="E44" s="198" t="s">
        <v>40</v>
      </c>
      <c r="F44" s="198" t="s">
        <v>41</v>
      </c>
      <c r="G44" s="196" t="s">
        <v>42</v>
      </c>
      <c r="H44" s="196" t="s">
        <v>43</v>
      </c>
      <c r="I44" s="198" t="s">
        <v>44</v>
      </c>
      <c r="J44" s="198" t="s">
        <v>45</v>
      </c>
      <c r="K44" s="194" t="s">
        <v>46</v>
      </c>
      <c r="L44" s="194"/>
      <c r="M44" s="195" t="s">
        <v>47</v>
      </c>
      <c r="N44" s="195"/>
      <c r="O44" s="195"/>
      <c r="P44" s="195"/>
      <c r="Q44" s="195"/>
      <c r="R44" s="195"/>
      <c r="S44" s="1"/>
      <c r="T44" s="1"/>
      <c r="U44" s="1"/>
      <c r="V44" s="1"/>
      <c r="W44" s="1"/>
      <c r="X44" s="1"/>
      <c r="Y44" s="1"/>
      <c r="Z44" s="1"/>
      <c r="AA44" s="1"/>
      <c r="AB44" s="1"/>
      <c r="AC44" s="1"/>
      <c r="AD44" s="1"/>
      <c r="AE44" s="1"/>
      <c r="AF44" s="1"/>
      <c r="AG44" s="1"/>
      <c r="AH44" s="1"/>
    </row>
    <row r="45" spans="1:34" s="38" customFormat="1" ht="185.25" customHeight="1">
      <c r="A45" s="194"/>
      <c r="B45" s="195"/>
      <c r="C45" s="195"/>
      <c r="D45" s="197"/>
      <c r="E45" s="199"/>
      <c r="F45" s="199"/>
      <c r="G45" s="197"/>
      <c r="H45" s="197"/>
      <c r="I45" s="199"/>
      <c r="J45" s="199"/>
      <c r="K45" s="4" t="s">
        <v>48</v>
      </c>
      <c r="L45" s="4" t="s">
        <v>49</v>
      </c>
      <c r="M45" s="4" t="s">
        <v>50</v>
      </c>
      <c r="N45" s="4" t="s">
        <v>51</v>
      </c>
      <c r="O45" s="4" t="s">
        <v>52</v>
      </c>
      <c r="P45" s="4" t="s">
        <v>53</v>
      </c>
      <c r="Q45" s="4" t="s">
        <v>54</v>
      </c>
      <c r="R45" s="4" t="s">
        <v>55</v>
      </c>
      <c r="S45" s="1"/>
      <c r="T45" s="1"/>
      <c r="U45" s="1"/>
      <c r="V45" s="1"/>
      <c r="W45" s="1"/>
      <c r="X45" s="1"/>
      <c r="Y45" s="1"/>
      <c r="Z45" s="1"/>
      <c r="AA45" s="1"/>
      <c r="AB45" s="1"/>
      <c r="AC45" s="1"/>
      <c r="AD45" s="1"/>
      <c r="AE45" s="1"/>
      <c r="AF45" s="1"/>
      <c r="AG45" s="1"/>
      <c r="AH45" s="1"/>
    </row>
    <row r="46" spans="1:34" s="38" customFormat="1" ht="271.5" customHeight="1">
      <c r="A46" s="213" t="s">
        <v>137</v>
      </c>
      <c r="B46" s="214" t="s">
        <v>138</v>
      </c>
      <c r="C46" s="93" t="s">
        <v>5</v>
      </c>
      <c r="D46" s="214" t="s">
        <v>139</v>
      </c>
      <c r="E46" s="5" t="s">
        <v>140</v>
      </c>
      <c r="F46" s="5" t="s">
        <v>141</v>
      </c>
      <c r="G46" s="13" t="s">
        <v>142</v>
      </c>
      <c r="H46" s="13" t="s">
        <v>143</v>
      </c>
      <c r="I46" s="9">
        <v>44621</v>
      </c>
      <c r="J46" s="9">
        <v>44865</v>
      </c>
      <c r="K46" s="50" t="s">
        <v>144</v>
      </c>
      <c r="L46" s="51" t="s">
        <v>145</v>
      </c>
      <c r="M46" s="14">
        <v>0</v>
      </c>
      <c r="N46" s="174">
        <v>0</v>
      </c>
      <c r="O46" s="177">
        <v>6.0000000000000001E-3</v>
      </c>
      <c r="P46" s="39">
        <v>44687</v>
      </c>
      <c r="Q46" s="80" t="s">
        <v>551</v>
      </c>
      <c r="R46" s="140" t="s">
        <v>391</v>
      </c>
      <c r="S46" s="125" t="s">
        <v>395</v>
      </c>
      <c r="T46" s="1"/>
      <c r="U46" s="1"/>
      <c r="V46" s="1"/>
      <c r="W46" s="1"/>
      <c r="X46" s="1"/>
      <c r="Y46" s="1"/>
      <c r="Z46" s="1"/>
      <c r="AA46" s="1"/>
      <c r="AB46" s="1"/>
      <c r="AC46" s="1"/>
      <c r="AD46" s="1"/>
      <c r="AE46" s="1"/>
      <c r="AF46" s="1"/>
      <c r="AG46" s="1"/>
      <c r="AH46" s="1"/>
    </row>
    <row r="47" spans="1:34" s="38" customFormat="1" ht="141" customHeight="1">
      <c r="A47" s="213"/>
      <c r="B47" s="215"/>
      <c r="C47" s="93" t="s">
        <v>146</v>
      </c>
      <c r="D47" s="215"/>
      <c r="E47" s="5" t="s">
        <v>147</v>
      </c>
      <c r="F47" s="5" t="s">
        <v>148</v>
      </c>
      <c r="G47" s="13" t="s">
        <v>142</v>
      </c>
      <c r="H47" s="13" t="s">
        <v>83</v>
      </c>
      <c r="I47" s="9">
        <v>44562</v>
      </c>
      <c r="J47" s="9">
        <v>44926</v>
      </c>
      <c r="K47" s="52" t="s">
        <v>144</v>
      </c>
      <c r="L47" s="53" t="s">
        <v>145</v>
      </c>
      <c r="M47" s="14">
        <v>0</v>
      </c>
      <c r="N47" s="175"/>
      <c r="O47" s="178"/>
      <c r="P47" s="39">
        <v>44687</v>
      </c>
      <c r="Q47" s="80" t="s">
        <v>552</v>
      </c>
      <c r="R47" s="141" t="s">
        <v>390</v>
      </c>
      <c r="S47" s="125" t="s">
        <v>395</v>
      </c>
    </row>
    <row r="48" spans="1:34" s="38" customFormat="1" ht="157.5" customHeight="1">
      <c r="A48" s="213"/>
      <c r="B48" s="216"/>
      <c r="C48" s="93" t="s">
        <v>149</v>
      </c>
      <c r="D48" s="216"/>
      <c r="E48" s="5" t="s">
        <v>150</v>
      </c>
      <c r="F48" s="5" t="s">
        <v>151</v>
      </c>
      <c r="G48" s="13" t="s">
        <v>152</v>
      </c>
      <c r="H48" s="13" t="s">
        <v>143</v>
      </c>
      <c r="I48" s="9">
        <v>44562</v>
      </c>
      <c r="J48" s="9">
        <v>44865</v>
      </c>
      <c r="K48" s="124" t="s">
        <v>153</v>
      </c>
      <c r="L48" s="89" t="s">
        <v>154</v>
      </c>
      <c r="M48" s="14">
        <v>0</v>
      </c>
      <c r="N48" s="176"/>
      <c r="O48" s="178"/>
      <c r="P48" s="78">
        <v>44687</v>
      </c>
      <c r="Q48" s="80" t="s">
        <v>553</v>
      </c>
      <c r="R48" s="141" t="s">
        <v>392</v>
      </c>
      <c r="S48" s="123" t="s">
        <v>395</v>
      </c>
      <c r="T48" s="100"/>
      <c r="U48" s="100"/>
      <c r="V48" s="100"/>
      <c r="W48" s="100"/>
      <c r="X48" s="100"/>
      <c r="Y48" s="100"/>
      <c r="Z48" s="100"/>
      <c r="AA48" s="100"/>
      <c r="AB48" s="100"/>
      <c r="AC48" s="100"/>
      <c r="AD48" s="100"/>
      <c r="AE48" s="100"/>
      <c r="AF48" s="100"/>
      <c r="AG48" s="100"/>
      <c r="AH48" s="100"/>
    </row>
    <row r="49" spans="1:50" s="49" customFormat="1" ht="289.5" customHeight="1">
      <c r="A49" s="213"/>
      <c r="B49" s="212" t="s">
        <v>155</v>
      </c>
      <c r="C49" s="77" t="s">
        <v>13</v>
      </c>
      <c r="D49" s="33" t="s">
        <v>156</v>
      </c>
      <c r="E49" s="33" t="s">
        <v>157</v>
      </c>
      <c r="F49" s="33" t="s">
        <v>158</v>
      </c>
      <c r="G49" s="35" t="s">
        <v>87</v>
      </c>
      <c r="H49" s="35" t="s">
        <v>159</v>
      </c>
      <c r="I49" s="36">
        <v>44562</v>
      </c>
      <c r="J49" s="36">
        <v>44926</v>
      </c>
      <c r="K49" s="52" t="s">
        <v>144</v>
      </c>
      <c r="L49" s="54" t="s">
        <v>160</v>
      </c>
      <c r="M49" s="43">
        <v>0.25</v>
      </c>
      <c r="N49" s="162">
        <f>AVERAGE(M49,M50,M51)</f>
        <v>0.16663333333333333</v>
      </c>
      <c r="O49" s="178"/>
      <c r="P49" s="39">
        <v>44687</v>
      </c>
      <c r="Q49" s="80" t="s">
        <v>453</v>
      </c>
      <c r="R49" s="142" t="s">
        <v>415</v>
      </c>
      <c r="S49" s="125" t="s">
        <v>376</v>
      </c>
      <c r="T49" s="38"/>
      <c r="U49" s="38"/>
      <c r="V49" s="38"/>
      <c r="W49" s="38"/>
      <c r="X49" s="38"/>
      <c r="Y49" s="38"/>
      <c r="Z49" s="38"/>
      <c r="AA49" s="38"/>
      <c r="AB49" s="38"/>
      <c r="AC49" s="38"/>
      <c r="AD49" s="38"/>
      <c r="AE49" s="38"/>
      <c r="AF49" s="38"/>
      <c r="AG49" s="38"/>
      <c r="AH49" s="38"/>
      <c r="AI49" s="100"/>
      <c r="AJ49" s="100"/>
      <c r="AK49" s="100"/>
      <c r="AL49" s="100"/>
      <c r="AM49" s="100"/>
      <c r="AN49" s="100"/>
      <c r="AO49" s="100"/>
      <c r="AP49" s="100"/>
      <c r="AQ49" s="100"/>
      <c r="AR49" s="100"/>
      <c r="AS49" s="100"/>
      <c r="AT49" s="100"/>
      <c r="AU49" s="100"/>
      <c r="AV49" s="100"/>
      <c r="AW49" s="100"/>
      <c r="AX49" s="100"/>
    </row>
    <row r="50" spans="1:50" s="38" customFormat="1" ht="204.75" customHeight="1">
      <c r="A50" s="213"/>
      <c r="B50" s="212"/>
      <c r="C50" s="34" t="s">
        <v>161</v>
      </c>
      <c r="D50" s="33" t="s">
        <v>162</v>
      </c>
      <c r="E50" s="33" t="s">
        <v>163</v>
      </c>
      <c r="F50" s="33" t="s">
        <v>164</v>
      </c>
      <c r="G50" s="35" t="s">
        <v>61</v>
      </c>
      <c r="H50" s="35" t="s">
        <v>165</v>
      </c>
      <c r="I50" s="36">
        <v>44562</v>
      </c>
      <c r="J50" s="36">
        <v>44926</v>
      </c>
      <c r="K50" s="68">
        <v>44681</v>
      </c>
      <c r="L50" s="67" t="s">
        <v>166</v>
      </c>
      <c r="M50" s="42">
        <f>8.33*3%</f>
        <v>0.24989999999999998</v>
      </c>
      <c r="N50" s="163"/>
      <c r="O50" s="178"/>
      <c r="P50" s="39">
        <v>44687</v>
      </c>
      <c r="Q50" s="80" t="s">
        <v>454</v>
      </c>
      <c r="R50" s="80" t="s">
        <v>393</v>
      </c>
      <c r="S50" s="125" t="s">
        <v>376</v>
      </c>
    </row>
    <row r="51" spans="1:50" s="38" customFormat="1" ht="253.5" customHeight="1">
      <c r="A51" s="213"/>
      <c r="B51" s="212"/>
      <c r="C51" s="93" t="s">
        <v>167</v>
      </c>
      <c r="D51" s="33" t="s">
        <v>168</v>
      </c>
      <c r="E51" s="33" t="s">
        <v>169</v>
      </c>
      <c r="F51" s="33" t="s">
        <v>170</v>
      </c>
      <c r="G51" s="35" t="s">
        <v>142</v>
      </c>
      <c r="H51" s="35" t="s">
        <v>62</v>
      </c>
      <c r="I51" s="36">
        <v>44621</v>
      </c>
      <c r="J51" s="36">
        <v>44865</v>
      </c>
      <c r="K51" s="52" t="s">
        <v>144</v>
      </c>
      <c r="L51" s="54" t="s">
        <v>171</v>
      </c>
      <c r="M51" s="43">
        <v>0</v>
      </c>
      <c r="N51" s="164"/>
      <c r="O51" s="178"/>
      <c r="P51" s="39">
        <v>44687</v>
      </c>
      <c r="Q51" s="121" t="s">
        <v>455</v>
      </c>
      <c r="R51" s="121" t="s">
        <v>394</v>
      </c>
      <c r="S51" s="125" t="s">
        <v>376</v>
      </c>
    </row>
    <row r="52" spans="1:50" s="38" customFormat="1" ht="126.75" customHeight="1">
      <c r="A52" s="213"/>
      <c r="B52" s="217" t="s">
        <v>172</v>
      </c>
      <c r="C52" s="34" t="s">
        <v>19</v>
      </c>
      <c r="D52" s="217" t="s">
        <v>173</v>
      </c>
      <c r="E52" s="33" t="s">
        <v>174</v>
      </c>
      <c r="F52" s="33" t="s">
        <v>175</v>
      </c>
      <c r="G52" s="35" t="s">
        <v>176</v>
      </c>
      <c r="H52" s="35" t="s">
        <v>177</v>
      </c>
      <c r="I52" s="36">
        <v>44593</v>
      </c>
      <c r="J52" s="36">
        <v>44895</v>
      </c>
      <c r="K52" s="55" t="s">
        <v>178</v>
      </c>
      <c r="L52" s="56" t="s">
        <v>178</v>
      </c>
      <c r="M52" s="42">
        <v>0</v>
      </c>
      <c r="N52" s="189">
        <f>AVERAGE(M52,M53,M54)</f>
        <v>0</v>
      </c>
      <c r="O52" s="178"/>
      <c r="P52" s="39">
        <v>44687</v>
      </c>
      <c r="Q52" s="80" t="s">
        <v>456</v>
      </c>
      <c r="R52" s="80" t="s">
        <v>416</v>
      </c>
      <c r="S52" s="125" t="s">
        <v>376</v>
      </c>
    </row>
    <row r="53" spans="1:50" s="38" customFormat="1" ht="168" customHeight="1">
      <c r="A53" s="213"/>
      <c r="B53" s="218"/>
      <c r="C53" s="34"/>
      <c r="D53" s="218"/>
      <c r="E53" s="33" t="s">
        <v>179</v>
      </c>
      <c r="F53" s="33" t="s">
        <v>180</v>
      </c>
      <c r="G53" s="35" t="s">
        <v>181</v>
      </c>
      <c r="H53" s="35" t="s">
        <v>176</v>
      </c>
      <c r="I53" s="36">
        <v>44593</v>
      </c>
      <c r="J53" s="36">
        <v>44895</v>
      </c>
      <c r="K53" s="52" t="s">
        <v>178</v>
      </c>
      <c r="L53" s="54" t="s">
        <v>178</v>
      </c>
      <c r="M53" s="42">
        <v>0</v>
      </c>
      <c r="N53" s="190"/>
      <c r="O53" s="178"/>
      <c r="P53" s="39">
        <v>44687</v>
      </c>
      <c r="Q53" s="80" t="s">
        <v>554</v>
      </c>
      <c r="R53" s="80" t="s">
        <v>417</v>
      </c>
      <c r="S53" s="125" t="s">
        <v>395</v>
      </c>
    </row>
    <row r="54" spans="1:50" ht="285.75" customHeight="1">
      <c r="A54" s="213"/>
      <c r="B54" s="219"/>
      <c r="C54" s="34"/>
      <c r="D54" s="219"/>
      <c r="E54" s="33" t="s">
        <v>182</v>
      </c>
      <c r="F54" s="33" t="s">
        <v>183</v>
      </c>
      <c r="G54" s="35" t="s">
        <v>142</v>
      </c>
      <c r="H54" s="35" t="s">
        <v>176</v>
      </c>
      <c r="I54" s="36">
        <v>44593</v>
      </c>
      <c r="J54" s="36">
        <v>44895</v>
      </c>
      <c r="K54" s="52" t="s">
        <v>178</v>
      </c>
      <c r="L54" s="54" t="s">
        <v>178</v>
      </c>
      <c r="M54" s="42">
        <v>0</v>
      </c>
      <c r="N54" s="191"/>
      <c r="O54" s="178"/>
      <c r="P54" s="39">
        <v>44687</v>
      </c>
      <c r="Q54" s="80" t="s">
        <v>555</v>
      </c>
      <c r="R54" s="80" t="s">
        <v>417</v>
      </c>
      <c r="S54" s="125" t="s">
        <v>376</v>
      </c>
      <c r="T54" s="38"/>
      <c r="U54" s="38"/>
      <c r="V54" s="38"/>
      <c r="W54" s="38"/>
      <c r="X54" s="38"/>
      <c r="Y54" s="38"/>
      <c r="Z54" s="38"/>
      <c r="AA54" s="38"/>
      <c r="AB54" s="38"/>
      <c r="AC54" s="38"/>
      <c r="AD54" s="38"/>
      <c r="AE54" s="38"/>
      <c r="AF54" s="38"/>
      <c r="AG54" s="38"/>
      <c r="AH54" s="38"/>
    </row>
    <row r="55" spans="1:50" ht="105.75" customHeight="1">
      <c r="A55" s="213"/>
      <c r="B55" s="212" t="s">
        <v>184</v>
      </c>
      <c r="C55" s="34" t="s">
        <v>79</v>
      </c>
      <c r="D55" s="33" t="s">
        <v>185</v>
      </c>
      <c r="E55" s="33" t="s">
        <v>186</v>
      </c>
      <c r="F55" s="33" t="s">
        <v>187</v>
      </c>
      <c r="G55" s="35" t="s">
        <v>142</v>
      </c>
      <c r="H55" s="35" t="s">
        <v>62</v>
      </c>
      <c r="I55" s="36">
        <v>44593</v>
      </c>
      <c r="J55" s="36">
        <v>44865</v>
      </c>
      <c r="K55" s="52" t="s">
        <v>178</v>
      </c>
      <c r="L55" s="54" t="s">
        <v>178</v>
      </c>
      <c r="M55" s="42">
        <v>0</v>
      </c>
      <c r="N55" s="162">
        <f>AVERAGE(M55,M56)</f>
        <v>0</v>
      </c>
      <c r="O55" s="178"/>
      <c r="P55" s="39">
        <v>44687</v>
      </c>
      <c r="Q55" s="80" t="s">
        <v>556</v>
      </c>
      <c r="R55" s="80" t="s">
        <v>371</v>
      </c>
      <c r="S55" s="125" t="s">
        <v>396</v>
      </c>
      <c r="T55" s="38"/>
      <c r="U55" s="38"/>
      <c r="V55" s="38"/>
      <c r="W55" s="38"/>
      <c r="X55" s="38"/>
      <c r="Y55" s="38"/>
      <c r="Z55" s="38"/>
      <c r="AA55" s="38"/>
      <c r="AB55" s="38"/>
      <c r="AC55" s="38"/>
      <c r="AD55" s="38"/>
      <c r="AE55" s="38"/>
      <c r="AF55" s="38"/>
      <c r="AG55" s="38"/>
      <c r="AH55" s="38"/>
    </row>
    <row r="56" spans="1:50" ht="54">
      <c r="A56" s="213"/>
      <c r="B56" s="212"/>
      <c r="C56" s="34" t="s">
        <v>121</v>
      </c>
      <c r="D56" s="33" t="s">
        <v>188</v>
      </c>
      <c r="E56" s="33" t="s">
        <v>189</v>
      </c>
      <c r="F56" s="33" t="s">
        <v>190</v>
      </c>
      <c r="G56" s="35" t="s">
        <v>142</v>
      </c>
      <c r="H56" s="35" t="s">
        <v>62</v>
      </c>
      <c r="I56" s="36">
        <v>44593</v>
      </c>
      <c r="J56" s="36">
        <v>44865</v>
      </c>
      <c r="K56" s="57" t="s">
        <v>178</v>
      </c>
      <c r="L56" s="56" t="s">
        <v>178</v>
      </c>
      <c r="M56" s="42">
        <v>0</v>
      </c>
      <c r="N56" s="164"/>
      <c r="O56" s="178"/>
      <c r="P56" s="39">
        <v>44687</v>
      </c>
      <c r="Q56" s="80" t="s">
        <v>556</v>
      </c>
      <c r="R56" s="80" t="s">
        <v>371</v>
      </c>
      <c r="S56" s="125" t="s">
        <v>396</v>
      </c>
      <c r="T56" s="38"/>
      <c r="U56" s="38"/>
      <c r="V56" s="38"/>
      <c r="W56" s="38"/>
      <c r="X56" s="38"/>
      <c r="Y56" s="38"/>
      <c r="Z56" s="38"/>
      <c r="AA56" s="38"/>
      <c r="AB56" s="38"/>
      <c r="AC56" s="38"/>
      <c r="AD56" s="38"/>
      <c r="AE56" s="38"/>
      <c r="AF56" s="38"/>
      <c r="AG56" s="38"/>
      <c r="AH56" s="38"/>
    </row>
    <row r="57" spans="1:50" ht="78.599999999999994" customHeight="1">
      <c r="A57" s="213"/>
      <c r="B57" s="220" t="s">
        <v>191</v>
      </c>
      <c r="C57" s="64"/>
      <c r="D57" s="223" t="s">
        <v>192</v>
      </c>
      <c r="E57" s="33" t="s">
        <v>193</v>
      </c>
      <c r="F57" s="33" t="s">
        <v>194</v>
      </c>
      <c r="G57" s="35" t="s">
        <v>142</v>
      </c>
      <c r="H57" s="35" t="s">
        <v>143</v>
      </c>
      <c r="I57" s="36">
        <v>44593</v>
      </c>
      <c r="J57" s="36">
        <v>44926</v>
      </c>
      <c r="K57" s="52" t="s">
        <v>144</v>
      </c>
      <c r="L57" s="54" t="s">
        <v>195</v>
      </c>
      <c r="M57" s="42">
        <v>0</v>
      </c>
      <c r="N57" s="162">
        <f>AVERAGE(M57,M58,M59,M60,M61,M62)</f>
        <v>0</v>
      </c>
      <c r="O57" s="178"/>
      <c r="P57" s="39">
        <v>44687</v>
      </c>
      <c r="Q57" s="80" t="s">
        <v>557</v>
      </c>
      <c r="R57" s="80" t="s">
        <v>375</v>
      </c>
      <c r="S57" s="125" t="s">
        <v>376</v>
      </c>
      <c r="T57" s="38"/>
      <c r="U57" s="38"/>
      <c r="V57" s="38"/>
      <c r="W57" s="38"/>
      <c r="X57" s="38"/>
      <c r="Y57" s="38"/>
      <c r="Z57" s="38"/>
      <c r="AA57" s="38"/>
      <c r="AB57" s="38"/>
      <c r="AC57" s="38"/>
      <c r="AD57" s="38"/>
      <c r="AE57" s="38"/>
      <c r="AF57" s="38"/>
      <c r="AG57" s="38"/>
      <c r="AH57" s="38"/>
    </row>
    <row r="58" spans="1:50" s="100" customFormat="1" ht="331.5" customHeight="1">
      <c r="A58" s="213"/>
      <c r="B58" s="221"/>
      <c r="C58" s="64"/>
      <c r="D58" s="224"/>
      <c r="E58" s="5" t="s">
        <v>196</v>
      </c>
      <c r="F58" s="5" t="s">
        <v>194</v>
      </c>
      <c r="G58" s="13" t="s">
        <v>76</v>
      </c>
      <c r="H58" s="13" t="s">
        <v>143</v>
      </c>
      <c r="I58" s="9">
        <v>44593</v>
      </c>
      <c r="J58" s="9">
        <v>44926</v>
      </c>
      <c r="K58" s="88" t="s">
        <v>364</v>
      </c>
      <c r="L58" s="89" t="s">
        <v>363</v>
      </c>
      <c r="M58" s="14">
        <v>0</v>
      </c>
      <c r="N58" s="163"/>
      <c r="O58" s="178"/>
      <c r="P58" s="78">
        <v>44687</v>
      </c>
      <c r="Q58" s="80" t="s">
        <v>558</v>
      </c>
      <c r="R58" s="80" t="s">
        <v>418</v>
      </c>
      <c r="S58" s="125" t="s">
        <v>376</v>
      </c>
    </row>
    <row r="59" spans="1:50" s="100" customFormat="1" ht="117" customHeight="1">
      <c r="A59" s="213"/>
      <c r="B59" s="221"/>
      <c r="C59" s="64" t="s">
        <v>126</v>
      </c>
      <c r="D59" s="6" t="s">
        <v>197</v>
      </c>
      <c r="E59" s="33" t="s">
        <v>198</v>
      </c>
      <c r="F59" s="33" t="s">
        <v>199</v>
      </c>
      <c r="G59" s="35" t="s">
        <v>142</v>
      </c>
      <c r="H59" s="35" t="s">
        <v>143</v>
      </c>
      <c r="I59" s="36">
        <v>44562</v>
      </c>
      <c r="J59" s="36">
        <v>44926</v>
      </c>
      <c r="K59" s="36"/>
      <c r="L59" s="41"/>
      <c r="M59" s="42">
        <v>0</v>
      </c>
      <c r="N59" s="163"/>
      <c r="O59" s="178"/>
      <c r="P59" s="39">
        <v>44687</v>
      </c>
      <c r="Q59" s="80" t="s">
        <v>559</v>
      </c>
      <c r="R59" s="143" t="s">
        <v>371</v>
      </c>
      <c r="S59" s="126" t="s">
        <v>396</v>
      </c>
      <c r="T59" s="38"/>
      <c r="U59" s="38"/>
      <c r="V59" s="38"/>
      <c r="W59" s="38"/>
      <c r="X59" s="38"/>
      <c r="Y59" s="38"/>
      <c r="Z59" s="38"/>
      <c r="AA59" s="38"/>
      <c r="AB59" s="38"/>
      <c r="AC59" s="38"/>
      <c r="AD59" s="38"/>
      <c r="AE59" s="38"/>
      <c r="AF59" s="38"/>
      <c r="AG59" s="38"/>
      <c r="AH59" s="38"/>
    </row>
    <row r="60" spans="1:50" s="100" customFormat="1" ht="213" customHeight="1">
      <c r="A60" s="213"/>
      <c r="B60" s="221"/>
      <c r="C60" s="64" t="s">
        <v>131</v>
      </c>
      <c r="D60" s="6" t="s">
        <v>200</v>
      </c>
      <c r="E60" s="33" t="s">
        <v>201</v>
      </c>
      <c r="F60" s="33" t="s">
        <v>202</v>
      </c>
      <c r="G60" s="35" t="s">
        <v>203</v>
      </c>
      <c r="H60" s="35" t="s">
        <v>204</v>
      </c>
      <c r="I60" s="36">
        <v>44562</v>
      </c>
      <c r="J60" s="36">
        <v>44926</v>
      </c>
      <c r="K60" s="36" t="s">
        <v>205</v>
      </c>
      <c r="L60" s="44" t="s">
        <v>206</v>
      </c>
      <c r="M60" s="42">
        <v>0</v>
      </c>
      <c r="N60" s="163"/>
      <c r="O60" s="178"/>
      <c r="P60" s="39">
        <v>44687</v>
      </c>
      <c r="Q60" s="80" t="s">
        <v>560</v>
      </c>
      <c r="R60" s="80" t="s">
        <v>428</v>
      </c>
      <c r="S60" s="125" t="s">
        <v>376</v>
      </c>
      <c r="T60" s="38"/>
      <c r="U60" s="38"/>
      <c r="V60" s="38"/>
      <c r="W60" s="38"/>
      <c r="X60" s="38"/>
      <c r="Y60" s="38"/>
      <c r="Z60" s="38"/>
      <c r="AA60" s="38"/>
      <c r="AB60" s="38"/>
      <c r="AC60" s="38"/>
      <c r="AD60" s="38"/>
      <c r="AE60" s="38"/>
      <c r="AF60" s="38"/>
      <c r="AG60" s="38"/>
      <c r="AH60" s="38"/>
    </row>
    <row r="61" spans="1:50" s="100" customFormat="1" ht="129" customHeight="1">
      <c r="A61" s="213"/>
      <c r="B61" s="221"/>
      <c r="C61" s="64" t="s">
        <v>207</v>
      </c>
      <c r="D61" s="6" t="s">
        <v>208</v>
      </c>
      <c r="E61" s="33" t="s">
        <v>209</v>
      </c>
      <c r="F61" s="33" t="s">
        <v>210</v>
      </c>
      <c r="G61" s="35" t="s">
        <v>177</v>
      </c>
      <c r="H61" s="35" t="s">
        <v>143</v>
      </c>
      <c r="I61" s="36">
        <v>44562</v>
      </c>
      <c r="J61" s="36">
        <v>44926</v>
      </c>
      <c r="K61" s="36"/>
      <c r="L61" s="41"/>
      <c r="M61" s="42">
        <v>0</v>
      </c>
      <c r="N61" s="163"/>
      <c r="O61" s="178"/>
      <c r="P61" s="39">
        <v>44687</v>
      </c>
      <c r="Q61" s="80" t="s">
        <v>458</v>
      </c>
      <c r="R61" s="80" t="s">
        <v>397</v>
      </c>
      <c r="S61" s="125" t="s">
        <v>396</v>
      </c>
      <c r="T61" s="38"/>
      <c r="U61" s="38"/>
      <c r="V61" s="38"/>
      <c r="W61" s="38"/>
      <c r="X61" s="38"/>
      <c r="Y61" s="38"/>
      <c r="Z61" s="38"/>
      <c r="AA61" s="38"/>
      <c r="AB61" s="38"/>
      <c r="AC61" s="38"/>
      <c r="AD61" s="38"/>
      <c r="AE61" s="38"/>
      <c r="AF61" s="38"/>
      <c r="AG61" s="38"/>
      <c r="AH61" s="38"/>
    </row>
    <row r="62" spans="1:50" s="100" customFormat="1" ht="147" customHeight="1">
      <c r="A62" s="213"/>
      <c r="B62" s="222"/>
      <c r="C62" s="64" t="s">
        <v>211</v>
      </c>
      <c r="D62" s="6" t="s">
        <v>212</v>
      </c>
      <c r="E62" s="33" t="s">
        <v>213</v>
      </c>
      <c r="F62" s="33" t="s">
        <v>214</v>
      </c>
      <c r="G62" s="35" t="s">
        <v>177</v>
      </c>
      <c r="H62" s="35" t="s">
        <v>62</v>
      </c>
      <c r="I62" s="36">
        <v>44593</v>
      </c>
      <c r="J62" s="36">
        <v>44895</v>
      </c>
      <c r="K62" s="36"/>
      <c r="L62" s="41"/>
      <c r="M62" s="42">
        <v>0</v>
      </c>
      <c r="N62" s="164"/>
      <c r="O62" s="179"/>
      <c r="P62" s="39">
        <v>44687</v>
      </c>
      <c r="Q62" s="80" t="s">
        <v>561</v>
      </c>
      <c r="R62" s="80" t="s">
        <v>371</v>
      </c>
      <c r="S62" s="125" t="s">
        <v>396</v>
      </c>
      <c r="T62" s="38"/>
      <c r="U62" s="38"/>
      <c r="V62" s="38"/>
      <c r="W62" s="38"/>
      <c r="X62" s="38"/>
      <c r="Y62" s="38"/>
      <c r="Z62" s="38"/>
      <c r="AA62" s="38"/>
      <c r="AB62" s="38"/>
      <c r="AC62" s="38"/>
      <c r="AD62" s="38"/>
      <c r="AE62" s="38"/>
      <c r="AF62" s="38"/>
      <c r="AG62" s="38"/>
      <c r="AH62" s="38"/>
    </row>
    <row r="63" spans="1:50" s="100" customFormat="1" ht="91.5" customHeight="1">
      <c r="A63" s="1"/>
      <c r="B63" s="1"/>
      <c r="C63" s="11"/>
      <c r="D63" s="1"/>
      <c r="E63" s="1"/>
      <c r="F63" s="1"/>
      <c r="G63" s="1"/>
      <c r="H63" s="12"/>
      <c r="I63" s="1"/>
      <c r="J63" s="1"/>
      <c r="K63" s="1"/>
      <c r="L63" s="1"/>
      <c r="M63" s="1"/>
      <c r="N63" s="1"/>
      <c r="O63" s="1"/>
      <c r="P63" s="1"/>
      <c r="Q63" s="1"/>
      <c r="R63" s="1"/>
      <c r="S63" s="1"/>
      <c r="T63" s="1"/>
      <c r="U63" s="1"/>
      <c r="V63" s="1"/>
      <c r="W63" s="1"/>
      <c r="X63" s="1"/>
      <c r="Y63" s="1"/>
      <c r="Z63" s="1"/>
      <c r="AA63" s="1"/>
      <c r="AB63" s="1"/>
      <c r="AC63" s="1"/>
      <c r="AD63" s="1"/>
      <c r="AE63" s="1"/>
      <c r="AF63" s="1"/>
      <c r="AG63" s="1"/>
      <c r="AH63" s="1"/>
    </row>
    <row r="64" spans="1:50" s="100" customFormat="1" ht="311.25" customHeight="1">
      <c r="A64" s="210" t="s">
        <v>215</v>
      </c>
      <c r="B64" s="210"/>
      <c r="C64" s="210"/>
      <c r="D64" s="210"/>
      <c r="E64" s="210"/>
      <c r="F64" s="210"/>
      <c r="G64" s="210"/>
      <c r="H64" s="210"/>
      <c r="I64" s="210"/>
      <c r="J64" s="210"/>
      <c r="K64" s="16"/>
      <c r="L64" s="16"/>
      <c r="M64" s="16"/>
      <c r="N64" s="16"/>
      <c r="O64" s="16"/>
      <c r="P64" s="1"/>
      <c r="Q64" s="1"/>
      <c r="R64" s="1"/>
      <c r="S64" s="1"/>
      <c r="T64" s="1"/>
      <c r="U64" s="1"/>
      <c r="V64" s="1"/>
      <c r="W64" s="1"/>
      <c r="X64" s="1"/>
      <c r="Y64" s="1"/>
      <c r="Z64" s="1"/>
      <c r="AA64" s="1"/>
      <c r="AB64" s="1"/>
      <c r="AC64" s="1"/>
      <c r="AD64" s="1"/>
      <c r="AE64" s="1"/>
      <c r="AF64" s="1"/>
      <c r="AG64" s="1"/>
      <c r="AH64" s="1"/>
    </row>
    <row r="65" spans="1:34" s="100" customFormat="1" ht="123" customHeight="1">
      <c r="A65" s="194" t="s">
        <v>36</v>
      </c>
      <c r="B65" s="195" t="s">
        <v>37</v>
      </c>
      <c r="C65" s="195" t="s">
        <v>38</v>
      </c>
      <c r="D65" s="196" t="s">
        <v>39</v>
      </c>
      <c r="E65" s="196" t="s">
        <v>40</v>
      </c>
      <c r="F65" s="196" t="s">
        <v>41</v>
      </c>
      <c r="G65" s="198" t="s">
        <v>42</v>
      </c>
      <c r="H65" s="198" t="s">
        <v>43</v>
      </c>
      <c r="I65" s="196" t="s">
        <v>44</v>
      </c>
      <c r="J65" s="196" t="s">
        <v>45</v>
      </c>
      <c r="K65" s="194" t="s">
        <v>46</v>
      </c>
      <c r="L65" s="194"/>
      <c r="M65" s="195" t="s">
        <v>47</v>
      </c>
      <c r="N65" s="195"/>
      <c r="O65" s="195"/>
      <c r="P65" s="195"/>
      <c r="Q65" s="195"/>
      <c r="R65" s="195"/>
      <c r="S65" s="127"/>
      <c r="T65" s="1"/>
      <c r="U65" s="1"/>
      <c r="V65" s="1"/>
      <c r="W65" s="1"/>
      <c r="X65" s="1"/>
      <c r="Y65" s="1"/>
      <c r="Z65" s="1"/>
      <c r="AA65" s="1"/>
      <c r="AB65" s="1"/>
      <c r="AC65" s="1"/>
      <c r="AD65" s="1"/>
      <c r="AE65" s="1"/>
      <c r="AF65" s="1"/>
      <c r="AG65" s="1"/>
      <c r="AH65" s="1"/>
    </row>
    <row r="66" spans="1:34" s="100" customFormat="1" ht="228" customHeight="1">
      <c r="A66" s="194"/>
      <c r="B66" s="195"/>
      <c r="C66" s="195"/>
      <c r="D66" s="197"/>
      <c r="E66" s="197"/>
      <c r="F66" s="197"/>
      <c r="G66" s="199"/>
      <c r="H66" s="199"/>
      <c r="I66" s="197"/>
      <c r="J66" s="197"/>
      <c r="K66" s="4" t="s">
        <v>48</v>
      </c>
      <c r="L66" s="4" t="s">
        <v>49</v>
      </c>
      <c r="M66" s="4" t="s">
        <v>50</v>
      </c>
      <c r="N66" s="4" t="s">
        <v>51</v>
      </c>
      <c r="O66" s="4" t="s">
        <v>52</v>
      </c>
      <c r="P66" s="4" t="s">
        <v>53</v>
      </c>
      <c r="Q66" s="4" t="s">
        <v>54</v>
      </c>
      <c r="R66" s="4" t="s">
        <v>55</v>
      </c>
      <c r="S66" s="127"/>
      <c r="T66" s="1"/>
      <c r="U66" s="1"/>
      <c r="V66" s="1"/>
      <c r="W66" s="1"/>
      <c r="X66" s="1"/>
      <c r="Y66" s="1"/>
      <c r="Z66" s="1"/>
      <c r="AA66" s="1"/>
      <c r="AB66" s="1"/>
      <c r="AC66" s="1"/>
      <c r="AD66" s="1"/>
      <c r="AE66" s="1"/>
      <c r="AF66" s="1"/>
      <c r="AG66" s="1"/>
      <c r="AH66" s="1"/>
    </row>
    <row r="67" spans="1:34" s="100" customFormat="1" ht="409.6" customHeight="1">
      <c r="A67" s="213" t="s">
        <v>216</v>
      </c>
      <c r="B67" s="225" t="s">
        <v>217</v>
      </c>
      <c r="C67" s="106" t="s">
        <v>5</v>
      </c>
      <c r="D67" s="214" t="s">
        <v>218</v>
      </c>
      <c r="E67" s="5" t="s">
        <v>219</v>
      </c>
      <c r="F67" s="5" t="s">
        <v>220</v>
      </c>
      <c r="G67" s="13" t="s">
        <v>76</v>
      </c>
      <c r="H67" s="13" t="s">
        <v>221</v>
      </c>
      <c r="I67" s="9">
        <v>44562</v>
      </c>
      <c r="J67" s="9">
        <v>44926</v>
      </c>
      <c r="K67" s="107" t="s">
        <v>365</v>
      </c>
      <c r="L67" s="108" t="s">
        <v>370</v>
      </c>
      <c r="M67" s="14">
        <v>0</v>
      </c>
      <c r="N67" s="180">
        <f>AVERAGE(M67,M68,M69)</f>
        <v>0</v>
      </c>
      <c r="O67" s="170">
        <v>1.6E-2</v>
      </c>
      <c r="P67" s="78">
        <v>44687</v>
      </c>
      <c r="Q67" s="103" t="s">
        <v>459</v>
      </c>
      <c r="R67" s="96" t="s">
        <v>419</v>
      </c>
      <c r="S67" s="123" t="s">
        <v>376</v>
      </c>
    </row>
    <row r="68" spans="1:34" s="100" customFormat="1" ht="132.75" customHeight="1">
      <c r="A68" s="213"/>
      <c r="B68" s="225"/>
      <c r="C68" s="106"/>
      <c r="D68" s="215"/>
      <c r="E68" s="109" t="s">
        <v>222</v>
      </c>
      <c r="F68" s="5" t="s">
        <v>223</v>
      </c>
      <c r="G68" s="110" t="s">
        <v>224</v>
      </c>
      <c r="H68" s="13" t="s">
        <v>76</v>
      </c>
      <c r="I68" s="9">
        <v>44562</v>
      </c>
      <c r="J68" s="9">
        <v>44926</v>
      </c>
      <c r="K68" s="111"/>
      <c r="L68" s="112" t="s">
        <v>225</v>
      </c>
      <c r="M68" s="14">
        <v>0</v>
      </c>
      <c r="N68" s="181"/>
      <c r="O68" s="171"/>
      <c r="P68" s="78">
        <v>44687</v>
      </c>
      <c r="Q68" s="103" t="s">
        <v>460</v>
      </c>
      <c r="R68" s="96" t="s">
        <v>398</v>
      </c>
      <c r="S68" s="123" t="s">
        <v>376</v>
      </c>
    </row>
    <row r="69" spans="1:34" s="100" customFormat="1" ht="118.5" customHeight="1">
      <c r="A69" s="213"/>
      <c r="B69" s="225"/>
      <c r="C69" s="106" t="s">
        <v>146</v>
      </c>
      <c r="D69" s="5" t="s">
        <v>226</v>
      </c>
      <c r="E69" s="5" t="s">
        <v>227</v>
      </c>
      <c r="F69" s="5" t="s">
        <v>164</v>
      </c>
      <c r="G69" s="13" t="s">
        <v>76</v>
      </c>
      <c r="H69" s="13" t="s">
        <v>62</v>
      </c>
      <c r="I69" s="9">
        <v>44562</v>
      </c>
      <c r="J69" s="9">
        <v>44926</v>
      </c>
      <c r="K69" s="13" t="s">
        <v>367</v>
      </c>
      <c r="L69" s="113" t="s">
        <v>366</v>
      </c>
      <c r="M69" s="14">
        <v>0</v>
      </c>
      <c r="N69" s="182"/>
      <c r="O69" s="171"/>
      <c r="P69" s="78">
        <v>44687</v>
      </c>
      <c r="Q69" s="103" t="s">
        <v>461</v>
      </c>
      <c r="R69" s="96" t="s">
        <v>399</v>
      </c>
      <c r="S69" s="123" t="s">
        <v>376</v>
      </c>
    </row>
    <row r="70" spans="1:34" s="100" customFormat="1" ht="123" customHeight="1">
      <c r="A70" s="213"/>
      <c r="B70" s="225" t="s">
        <v>228</v>
      </c>
      <c r="C70" s="106" t="s">
        <v>13</v>
      </c>
      <c r="D70" s="5" t="s">
        <v>229</v>
      </c>
      <c r="E70" s="5" t="s">
        <v>230</v>
      </c>
      <c r="F70" s="5" t="s">
        <v>231</v>
      </c>
      <c r="G70" s="13" t="s">
        <v>232</v>
      </c>
      <c r="H70" s="13" t="s">
        <v>143</v>
      </c>
      <c r="I70" s="9">
        <v>44562</v>
      </c>
      <c r="J70" s="9">
        <v>44926</v>
      </c>
      <c r="K70" s="114"/>
      <c r="L70" s="9"/>
      <c r="M70" s="14">
        <v>0</v>
      </c>
      <c r="N70" s="180">
        <f>AVERAGE(M70,M71,M72,M73)</f>
        <v>0</v>
      </c>
      <c r="O70" s="171"/>
      <c r="P70" s="78">
        <v>44687</v>
      </c>
      <c r="Q70" s="15" t="s">
        <v>463</v>
      </c>
      <c r="R70" s="15" t="s">
        <v>405</v>
      </c>
      <c r="S70" s="128" t="s">
        <v>396</v>
      </c>
    </row>
    <row r="71" spans="1:34" s="100" customFormat="1" ht="126">
      <c r="A71" s="213"/>
      <c r="B71" s="225"/>
      <c r="C71" s="106"/>
      <c r="D71" s="5" t="s">
        <v>233</v>
      </c>
      <c r="E71" s="5" t="s">
        <v>234</v>
      </c>
      <c r="F71" s="5" t="s">
        <v>231</v>
      </c>
      <c r="G71" s="13" t="s">
        <v>62</v>
      </c>
      <c r="H71" s="13" t="s">
        <v>235</v>
      </c>
      <c r="I71" s="9">
        <v>44562</v>
      </c>
      <c r="J71" s="9">
        <v>44926</v>
      </c>
      <c r="K71" s="115" t="s">
        <v>236</v>
      </c>
      <c r="L71" s="108" t="s">
        <v>237</v>
      </c>
      <c r="M71" s="14">
        <v>0</v>
      </c>
      <c r="N71" s="181"/>
      <c r="O71" s="171"/>
      <c r="P71" s="78">
        <v>44687</v>
      </c>
      <c r="Q71" s="15" t="s">
        <v>462</v>
      </c>
      <c r="R71" s="15" t="s">
        <v>406</v>
      </c>
      <c r="S71" s="128" t="s">
        <v>376</v>
      </c>
    </row>
    <row r="72" spans="1:34" ht="59.45" customHeight="1">
      <c r="A72" s="213"/>
      <c r="B72" s="225"/>
      <c r="C72" s="106"/>
      <c r="D72" s="5" t="s">
        <v>238</v>
      </c>
      <c r="E72" s="5" t="s">
        <v>239</v>
      </c>
      <c r="F72" s="5" t="s">
        <v>240</v>
      </c>
      <c r="G72" s="13" t="s">
        <v>232</v>
      </c>
      <c r="H72" s="13" t="s">
        <v>241</v>
      </c>
      <c r="I72" s="9">
        <v>44562</v>
      </c>
      <c r="J72" s="9">
        <v>44926</v>
      </c>
      <c r="K72" s="114"/>
      <c r="L72" s="9"/>
      <c r="M72" s="14">
        <v>0</v>
      </c>
      <c r="N72" s="181"/>
      <c r="O72" s="171"/>
      <c r="P72" s="78">
        <v>44687</v>
      </c>
      <c r="Q72" s="15" t="s">
        <v>457</v>
      </c>
      <c r="R72" s="76" t="s">
        <v>371</v>
      </c>
      <c r="S72" s="128" t="s">
        <v>396</v>
      </c>
      <c r="T72" s="100"/>
      <c r="U72" s="100"/>
      <c r="V72" s="100"/>
      <c r="W72" s="100"/>
      <c r="X72" s="100"/>
      <c r="Y72" s="100"/>
      <c r="Z72" s="100"/>
      <c r="AA72" s="100"/>
      <c r="AB72" s="100"/>
      <c r="AC72" s="100"/>
      <c r="AD72" s="100"/>
      <c r="AE72" s="100"/>
      <c r="AF72" s="100"/>
      <c r="AG72" s="100"/>
      <c r="AH72" s="100"/>
    </row>
    <row r="73" spans="1:34" ht="288">
      <c r="A73" s="213"/>
      <c r="B73" s="225"/>
      <c r="C73" s="106" t="s">
        <v>161</v>
      </c>
      <c r="D73" s="5" t="s">
        <v>242</v>
      </c>
      <c r="E73" s="5" t="s">
        <v>243</v>
      </c>
      <c r="F73" s="5" t="s">
        <v>244</v>
      </c>
      <c r="G73" s="13" t="s">
        <v>62</v>
      </c>
      <c r="H73" s="13" t="s">
        <v>87</v>
      </c>
      <c r="I73" s="9">
        <v>44562</v>
      </c>
      <c r="J73" s="9">
        <v>44926</v>
      </c>
      <c r="K73" s="116" t="s">
        <v>245</v>
      </c>
      <c r="L73" s="108" t="s">
        <v>246</v>
      </c>
      <c r="M73" s="14">
        <v>0</v>
      </c>
      <c r="N73" s="182"/>
      <c r="O73" s="171"/>
      <c r="P73" s="78">
        <v>44687</v>
      </c>
      <c r="Q73" s="15" t="s">
        <v>464</v>
      </c>
      <c r="R73" s="15" t="s">
        <v>406</v>
      </c>
      <c r="S73" s="128" t="s">
        <v>376</v>
      </c>
      <c r="T73" s="100"/>
      <c r="U73" s="100"/>
      <c r="V73" s="100"/>
      <c r="W73" s="100"/>
      <c r="X73" s="100"/>
      <c r="Y73" s="100"/>
      <c r="Z73" s="100"/>
      <c r="AA73" s="100"/>
      <c r="AB73" s="100"/>
      <c r="AC73" s="100"/>
      <c r="AD73" s="100"/>
      <c r="AE73" s="100"/>
      <c r="AF73" s="100"/>
      <c r="AG73" s="100"/>
      <c r="AH73" s="100"/>
    </row>
    <row r="74" spans="1:34" ht="78.599999999999994" customHeight="1">
      <c r="A74" s="213"/>
      <c r="B74" s="226" t="s">
        <v>247</v>
      </c>
      <c r="C74" s="106" t="s">
        <v>19</v>
      </c>
      <c r="D74" s="5" t="s">
        <v>248</v>
      </c>
      <c r="E74" s="5" t="s">
        <v>249</v>
      </c>
      <c r="F74" s="5" t="s">
        <v>250</v>
      </c>
      <c r="G74" s="13" t="s">
        <v>87</v>
      </c>
      <c r="H74" s="13" t="s">
        <v>76</v>
      </c>
      <c r="I74" s="9">
        <v>44562</v>
      </c>
      <c r="J74" s="9">
        <v>44926</v>
      </c>
      <c r="K74" s="9">
        <v>44648</v>
      </c>
      <c r="L74" s="9" t="s">
        <v>251</v>
      </c>
      <c r="M74" s="14">
        <v>0</v>
      </c>
      <c r="N74" s="180">
        <f>AVERAGE(M74,M75,M76)</f>
        <v>0.08</v>
      </c>
      <c r="O74" s="171"/>
      <c r="P74" s="78">
        <v>44687</v>
      </c>
      <c r="Q74" s="15" t="s">
        <v>465</v>
      </c>
      <c r="R74" s="76" t="s">
        <v>371</v>
      </c>
      <c r="S74" s="128" t="s">
        <v>376</v>
      </c>
      <c r="T74" s="100"/>
      <c r="U74" s="100"/>
      <c r="V74" s="100"/>
      <c r="W74" s="100"/>
      <c r="X74" s="100"/>
      <c r="Y74" s="100"/>
      <c r="Z74" s="100"/>
      <c r="AA74" s="100"/>
      <c r="AB74" s="100"/>
      <c r="AC74" s="100"/>
      <c r="AD74" s="100"/>
      <c r="AE74" s="100"/>
      <c r="AF74" s="100"/>
      <c r="AG74" s="100"/>
      <c r="AH74" s="100"/>
    </row>
    <row r="75" spans="1:34" s="38" customFormat="1" ht="156" customHeight="1">
      <c r="A75" s="213"/>
      <c r="B75" s="226"/>
      <c r="C75" s="106" t="s">
        <v>22</v>
      </c>
      <c r="D75" s="5" t="s">
        <v>252</v>
      </c>
      <c r="E75" s="5" t="s">
        <v>253</v>
      </c>
      <c r="F75" s="5" t="s">
        <v>254</v>
      </c>
      <c r="G75" s="13" t="s">
        <v>61</v>
      </c>
      <c r="H75" s="13" t="s">
        <v>255</v>
      </c>
      <c r="I75" s="9">
        <v>44562</v>
      </c>
      <c r="J75" s="9">
        <v>44926</v>
      </c>
      <c r="K75" s="9">
        <v>44566</v>
      </c>
      <c r="L75" s="9" t="s">
        <v>256</v>
      </c>
      <c r="M75" s="14">
        <v>0</v>
      </c>
      <c r="N75" s="181"/>
      <c r="O75" s="171"/>
      <c r="P75" s="78">
        <v>44687</v>
      </c>
      <c r="Q75" s="15" t="s">
        <v>466</v>
      </c>
      <c r="R75" s="15" t="s">
        <v>420</v>
      </c>
      <c r="S75" s="128" t="s">
        <v>376</v>
      </c>
      <c r="T75" s="100"/>
      <c r="U75" s="100"/>
      <c r="V75" s="100"/>
      <c r="W75" s="100"/>
      <c r="X75" s="100"/>
      <c r="Y75" s="100"/>
      <c r="Z75" s="100"/>
      <c r="AA75" s="100"/>
      <c r="AB75" s="100"/>
      <c r="AC75" s="100"/>
      <c r="AD75" s="100"/>
      <c r="AE75" s="100"/>
      <c r="AF75" s="100"/>
      <c r="AG75" s="100"/>
      <c r="AH75" s="100"/>
    </row>
    <row r="76" spans="1:34" s="38" customFormat="1" ht="396">
      <c r="A76" s="213"/>
      <c r="B76" s="226"/>
      <c r="C76" s="106"/>
      <c r="D76" s="5" t="s">
        <v>257</v>
      </c>
      <c r="E76" s="5" t="s">
        <v>258</v>
      </c>
      <c r="F76" s="5" t="s">
        <v>259</v>
      </c>
      <c r="G76" s="13" t="s">
        <v>260</v>
      </c>
      <c r="H76" s="13" t="s">
        <v>62</v>
      </c>
      <c r="I76" s="9">
        <v>44562</v>
      </c>
      <c r="J76" s="9">
        <v>44926</v>
      </c>
      <c r="K76" s="13" t="s">
        <v>261</v>
      </c>
      <c r="L76" s="117" t="s">
        <v>421</v>
      </c>
      <c r="M76" s="14">
        <v>0.24</v>
      </c>
      <c r="N76" s="182"/>
      <c r="O76" s="171"/>
      <c r="P76" s="78">
        <v>44687</v>
      </c>
      <c r="Q76" s="15" t="s">
        <v>467</v>
      </c>
      <c r="R76" s="15" t="s">
        <v>429</v>
      </c>
      <c r="S76" s="128" t="s">
        <v>376</v>
      </c>
      <c r="T76" s="100"/>
      <c r="U76" s="100"/>
      <c r="V76" s="100"/>
      <c r="W76" s="100"/>
      <c r="X76" s="100"/>
      <c r="Y76" s="100"/>
      <c r="Z76" s="100"/>
      <c r="AA76" s="100"/>
      <c r="AB76" s="100"/>
      <c r="AC76" s="100"/>
      <c r="AD76" s="100"/>
      <c r="AE76" s="100"/>
      <c r="AF76" s="100"/>
      <c r="AG76" s="100"/>
      <c r="AH76" s="100"/>
    </row>
    <row r="77" spans="1:34" s="38" customFormat="1" ht="89.25" customHeight="1">
      <c r="A77" s="213"/>
      <c r="B77" s="5" t="s">
        <v>262</v>
      </c>
      <c r="C77" s="106" t="s">
        <v>79</v>
      </c>
      <c r="D77" s="5" t="s">
        <v>263</v>
      </c>
      <c r="E77" s="5" t="s">
        <v>264</v>
      </c>
      <c r="F77" s="5" t="s">
        <v>265</v>
      </c>
      <c r="G77" s="13" t="s">
        <v>87</v>
      </c>
      <c r="H77" s="13" t="s">
        <v>62</v>
      </c>
      <c r="I77" s="9">
        <v>44562</v>
      </c>
      <c r="J77" s="9">
        <v>44926</v>
      </c>
      <c r="K77" s="118"/>
      <c r="L77" s="9"/>
      <c r="M77" s="14">
        <v>0</v>
      </c>
      <c r="N77" s="14">
        <v>0</v>
      </c>
      <c r="O77" s="171"/>
      <c r="P77" s="78">
        <v>44687</v>
      </c>
      <c r="Q77" s="15" t="s">
        <v>468</v>
      </c>
      <c r="R77" s="15" t="s">
        <v>407</v>
      </c>
      <c r="S77" s="128" t="s">
        <v>376</v>
      </c>
      <c r="T77" s="100"/>
      <c r="U77" s="100"/>
      <c r="V77" s="100"/>
      <c r="W77" s="100"/>
      <c r="X77" s="100"/>
      <c r="Y77" s="100"/>
      <c r="Z77" s="100"/>
      <c r="AA77" s="100"/>
      <c r="AB77" s="100"/>
      <c r="AC77" s="100"/>
      <c r="AD77" s="100"/>
      <c r="AE77" s="100"/>
      <c r="AF77" s="100"/>
      <c r="AG77" s="100"/>
      <c r="AH77" s="100"/>
    </row>
    <row r="78" spans="1:34" s="38" customFormat="1" ht="108">
      <c r="A78" s="213"/>
      <c r="B78" s="225" t="s">
        <v>266</v>
      </c>
      <c r="C78" s="106" t="s">
        <v>126</v>
      </c>
      <c r="D78" s="5" t="s">
        <v>267</v>
      </c>
      <c r="E78" s="5" t="s">
        <v>268</v>
      </c>
      <c r="F78" s="5" t="s">
        <v>269</v>
      </c>
      <c r="G78" s="13" t="s">
        <v>83</v>
      </c>
      <c r="H78" s="13" t="s">
        <v>232</v>
      </c>
      <c r="I78" s="9">
        <v>44562</v>
      </c>
      <c r="J78" s="9">
        <v>44926</v>
      </c>
      <c r="K78" s="9" t="s">
        <v>270</v>
      </c>
      <c r="L78" s="108" t="s">
        <v>271</v>
      </c>
      <c r="M78" s="97">
        <v>0.5</v>
      </c>
      <c r="N78" s="168">
        <f>AVERAGE(M78,M79)</f>
        <v>0.41500000000000004</v>
      </c>
      <c r="O78" s="171"/>
      <c r="P78" s="78">
        <v>44687</v>
      </c>
      <c r="Q78" s="15" t="s">
        <v>469</v>
      </c>
      <c r="R78" s="15" t="s">
        <v>422</v>
      </c>
      <c r="S78" s="128" t="s">
        <v>376</v>
      </c>
      <c r="T78" s="100"/>
      <c r="U78" s="100"/>
      <c r="V78" s="100"/>
      <c r="W78" s="100"/>
      <c r="X78" s="100"/>
      <c r="Y78" s="100"/>
      <c r="Z78" s="100"/>
      <c r="AA78" s="100"/>
      <c r="AB78" s="100"/>
      <c r="AC78" s="100"/>
      <c r="AD78" s="100"/>
      <c r="AE78" s="100"/>
      <c r="AF78" s="100"/>
      <c r="AG78" s="100"/>
      <c r="AH78" s="100"/>
    </row>
    <row r="79" spans="1:34" s="38" customFormat="1" ht="281.25" customHeight="1">
      <c r="A79" s="213"/>
      <c r="B79" s="225"/>
      <c r="C79" s="106" t="s">
        <v>131</v>
      </c>
      <c r="D79" s="5" t="s">
        <v>272</v>
      </c>
      <c r="E79" s="5" t="s">
        <v>273</v>
      </c>
      <c r="F79" s="5" t="s">
        <v>269</v>
      </c>
      <c r="G79" s="13" t="s">
        <v>61</v>
      </c>
      <c r="H79" s="13" t="s">
        <v>76</v>
      </c>
      <c r="I79" s="9">
        <v>44562</v>
      </c>
      <c r="J79" s="9">
        <v>44926</v>
      </c>
      <c r="K79" s="9"/>
      <c r="L79" s="119" t="s">
        <v>274</v>
      </c>
      <c r="M79" s="97">
        <v>0.33</v>
      </c>
      <c r="N79" s="183"/>
      <c r="O79" s="172"/>
      <c r="P79" s="78">
        <v>44687</v>
      </c>
      <c r="Q79" s="15" t="s">
        <v>470</v>
      </c>
      <c r="R79" s="114" t="s">
        <v>371</v>
      </c>
      <c r="S79" s="128" t="s">
        <v>376</v>
      </c>
      <c r="T79" s="100"/>
      <c r="U79" s="100"/>
      <c r="V79" s="100"/>
      <c r="W79" s="100"/>
      <c r="X79" s="100"/>
      <c r="Y79" s="100"/>
      <c r="Z79" s="100"/>
      <c r="AA79" s="100"/>
      <c r="AB79" s="100"/>
      <c r="AC79" s="100"/>
      <c r="AD79" s="100"/>
      <c r="AE79" s="100"/>
      <c r="AF79" s="100"/>
      <c r="AG79" s="100"/>
      <c r="AH79" s="100"/>
    </row>
    <row r="80" spans="1:34" ht="84.75" customHeight="1">
      <c r="A80" s="100"/>
      <c r="B80" s="100"/>
      <c r="C80" s="110"/>
      <c r="D80" s="100"/>
      <c r="E80" s="100"/>
      <c r="F80" s="100"/>
      <c r="G80" s="100"/>
      <c r="H80" s="12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row>
    <row r="81" spans="1:34" ht="85.5" customHeight="1">
      <c r="A81" s="210" t="s">
        <v>275</v>
      </c>
      <c r="B81" s="210"/>
      <c r="C81" s="210"/>
      <c r="D81" s="210"/>
      <c r="E81" s="210"/>
      <c r="F81" s="210"/>
      <c r="G81" s="210"/>
      <c r="H81" s="210"/>
      <c r="I81" s="210"/>
      <c r="J81" s="210"/>
      <c r="K81" s="16"/>
      <c r="L81" s="16"/>
      <c r="M81" s="16"/>
      <c r="N81" s="16"/>
      <c r="O81" s="16"/>
    </row>
    <row r="82" spans="1:34" ht="78" customHeight="1">
      <c r="A82" s="194" t="s">
        <v>36</v>
      </c>
      <c r="B82" s="195" t="s">
        <v>37</v>
      </c>
      <c r="C82" s="195" t="s">
        <v>38</v>
      </c>
      <c r="D82" s="195" t="s">
        <v>39</v>
      </c>
      <c r="E82" s="194" t="s">
        <v>40</v>
      </c>
      <c r="F82" s="194" t="s">
        <v>41</v>
      </c>
      <c r="G82" s="195" t="s">
        <v>42</v>
      </c>
      <c r="H82" s="195" t="s">
        <v>43</v>
      </c>
      <c r="I82" s="194" t="s">
        <v>44</v>
      </c>
      <c r="J82" s="194" t="s">
        <v>45</v>
      </c>
      <c r="K82" s="194" t="s">
        <v>46</v>
      </c>
      <c r="L82" s="194"/>
      <c r="M82" s="195" t="s">
        <v>47</v>
      </c>
      <c r="N82" s="195"/>
      <c r="O82" s="195"/>
      <c r="P82" s="195"/>
      <c r="Q82" s="195"/>
      <c r="R82" s="195"/>
    </row>
    <row r="83" spans="1:34" ht="118.5" customHeight="1">
      <c r="A83" s="194"/>
      <c r="B83" s="195"/>
      <c r="C83" s="195"/>
      <c r="D83" s="195"/>
      <c r="E83" s="194"/>
      <c r="F83" s="194"/>
      <c r="G83" s="195"/>
      <c r="H83" s="195"/>
      <c r="I83" s="194"/>
      <c r="J83" s="194"/>
      <c r="K83" s="4" t="s">
        <v>48</v>
      </c>
      <c r="L83" s="4" t="s">
        <v>49</v>
      </c>
      <c r="M83" s="4" t="s">
        <v>50</v>
      </c>
      <c r="N83" s="4" t="s">
        <v>51</v>
      </c>
      <c r="O83" s="4" t="s">
        <v>52</v>
      </c>
      <c r="P83" s="4" t="s">
        <v>53</v>
      </c>
      <c r="Q83" s="4" t="s">
        <v>54</v>
      </c>
      <c r="R83" s="4" t="s">
        <v>55</v>
      </c>
    </row>
    <row r="84" spans="1:34" s="38" customFormat="1" ht="96.6" customHeight="1">
      <c r="A84" s="227" t="s">
        <v>276</v>
      </c>
      <c r="B84" s="230" t="s">
        <v>277</v>
      </c>
      <c r="C84" s="45" t="s">
        <v>146</v>
      </c>
      <c r="D84" s="33" t="s">
        <v>278</v>
      </c>
      <c r="E84" s="33" t="s">
        <v>279</v>
      </c>
      <c r="F84" s="33" t="s">
        <v>280</v>
      </c>
      <c r="G84" s="35" t="s">
        <v>61</v>
      </c>
      <c r="H84" s="35" t="s">
        <v>281</v>
      </c>
      <c r="I84" s="36">
        <v>44866</v>
      </c>
      <c r="J84" s="36">
        <v>44926</v>
      </c>
      <c r="K84" s="46" t="s">
        <v>282</v>
      </c>
      <c r="L84" s="65" t="s">
        <v>283</v>
      </c>
      <c r="M84" s="42">
        <v>0</v>
      </c>
      <c r="N84" s="162">
        <f>AVERAGE(M84,M85)</f>
        <v>0</v>
      </c>
      <c r="O84" s="165">
        <v>1.4999999999999999E-2</v>
      </c>
      <c r="P84" s="39">
        <v>44687</v>
      </c>
      <c r="Q84" s="15" t="s">
        <v>400</v>
      </c>
      <c r="R84" s="76" t="s">
        <v>371</v>
      </c>
      <c r="S84" s="126" t="s">
        <v>376</v>
      </c>
    </row>
    <row r="85" spans="1:34" ht="130.5" customHeight="1">
      <c r="A85" s="228"/>
      <c r="B85" s="230"/>
      <c r="C85" s="45" t="s">
        <v>149</v>
      </c>
      <c r="D85" s="44" t="s">
        <v>284</v>
      </c>
      <c r="E85" s="44" t="s">
        <v>285</v>
      </c>
      <c r="F85" s="33" t="s">
        <v>286</v>
      </c>
      <c r="G85" s="35" t="s">
        <v>177</v>
      </c>
      <c r="H85" s="35" t="s">
        <v>62</v>
      </c>
      <c r="I85" s="36">
        <v>44866</v>
      </c>
      <c r="J85" s="36">
        <v>44926</v>
      </c>
      <c r="K85" s="58">
        <v>44652</v>
      </c>
      <c r="L85" s="59" t="s">
        <v>287</v>
      </c>
      <c r="M85" s="42">
        <v>0</v>
      </c>
      <c r="N85" s="164"/>
      <c r="O85" s="166"/>
      <c r="P85" s="39">
        <v>44687</v>
      </c>
      <c r="Q85" s="15" t="s">
        <v>471</v>
      </c>
      <c r="R85" s="37" t="s">
        <v>401</v>
      </c>
      <c r="S85" s="126" t="s">
        <v>376</v>
      </c>
      <c r="T85" s="38"/>
      <c r="U85" s="38"/>
      <c r="V85" s="38"/>
      <c r="W85" s="38"/>
      <c r="X85" s="38"/>
      <c r="Y85" s="38"/>
      <c r="Z85" s="38"/>
      <c r="AA85" s="38"/>
      <c r="AB85" s="38"/>
      <c r="AC85" s="38"/>
      <c r="AD85" s="38"/>
      <c r="AE85" s="38"/>
      <c r="AF85" s="38"/>
      <c r="AG85" s="38"/>
      <c r="AH85" s="38"/>
    </row>
    <row r="86" spans="1:34" ht="90" customHeight="1">
      <c r="A86" s="228"/>
      <c r="B86" s="212" t="s">
        <v>288</v>
      </c>
      <c r="C86" s="45" t="s">
        <v>13</v>
      </c>
      <c r="D86" s="44" t="s">
        <v>289</v>
      </c>
      <c r="E86" s="44" t="s">
        <v>290</v>
      </c>
      <c r="F86" s="33" t="s">
        <v>291</v>
      </c>
      <c r="G86" s="35" t="s">
        <v>61</v>
      </c>
      <c r="H86" s="35" t="s">
        <v>62</v>
      </c>
      <c r="I86" s="36">
        <v>44562</v>
      </c>
      <c r="J86" s="36">
        <v>44650</v>
      </c>
      <c r="K86" s="62">
        <v>44591</v>
      </c>
      <c r="L86" s="60" t="s">
        <v>368</v>
      </c>
      <c r="M86" s="71">
        <v>1</v>
      </c>
      <c r="N86" s="184">
        <f>AVERAGE(M86,M87)</f>
        <v>0.5</v>
      </c>
      <c r="O86" s="166"/>
      <c r="P86" s="39">
        <v>44687</v>
      </c>
      <c r="Q86" s="15" t="s">
        <v>472</v>
      </c>
      <c r="R86" s="76" t="s">
        <v>371</v>
      </c>
      <c r="S86" s="129" t="s">
        <v>372</v>
      </c>
      <c r="T86" s="38"/>
      <c r="U86" s="38"/>
      <c r="V86" s="38"/>
      <c r="W86" s="38"/>
      <c r="X86" s="38"/>
      <c r="Y86" s="38"/>
      <c r="Z86" s="38"/>
      <c r="AA86" s="38"/>
      <c r="AB86" s="38"/>
      <c r="AC86" s="38"/>
      <c r="AD86" s="38"/>
      <c r="AE86" s="38"/>
      <c r="AF86" s="38"/>
      <c r="AG86" s="38"/>
      <c r="AH86" s="38"/>
    </row>
    <row r="87" spans="1:34" ht="90.6" customHeight="1">
      <c r="A87" s="228"/>
      <c r="B87" s="217"/>
      <c r="C87" s="45" t="s">
        <v>161</v>
      </c>
      <c r="D87" s="44" t="s">
        <v>292</v>
      </c>
      <c r="E87" s="44" t="s">
        <v>293</v>
      </c>
      <c r="F87" s="33" t="s">
        <v>280</v>
      </c>
      <c r="G87" s="35" t="s">
        <v>61</v>
      </c>
      <c r="H87" s="35" t="s">
        <v>62</v>
      </c>
      <c r="I87" s="36">
        <v>44835</v>
      </c>
      <c r="J87" s="36">
        <v>44926</v>
      </c>
      <c r="K87" s="70">
        <v>44681</v>
      </c>
      <c r="L87" s="53" t="s">
        <v>369</v>
      </c>
      <c r="M87" s="42">
        <v>0</v>
      </c>
      <c r="N87" s="185"/>
      <c r="O87" s="166"/>
      <c r="P87" s="39">
        <v>44687</v>
      </c>
      <c r="Q87" s="15" t="s">
        <v>423</v>
      </c>
      <c r="R87" s="76" t="s">
        <v>371</v>
      </c>
      <c r="S87" s="126" t="s">
        <v>424</v>
      </c>
      <c r="T87" s="38"/>
      <c r="U87" s="38"/>
      <c r="V87" s="38"/>
      <c r="W87" s="38"/>
      <c r="X87" s="38"/>
      <c r="Y87" s="38"/>
      <c r="Z87" s="38"/>
      <c r="AA87" s="38"/>
      <c r="AB87" s="38"/>
      <c r="AC87" s="38"/>
      <c r="AD87" s="38"/>
      <c r="AE87" s="38"/>
      <c r="AF87" s="38"/>
      <c r="AG87" s="38"/>
      <c r="AH87" s="38"/>
    </row>
    <row r="88" spans="1:34" ht="111.6" customHeight="1">
      <c r="A88" s="228"/>
      <c r="B88" s="231" t="s">
        <v>294</v>
      </c>
      <c r="C88" s="47" t="s">
        <v>19</v>
      </c>
      <c r="D88" s="33" t="s">
        <v>295</v>
      </c>
      <c r="E88" s="33" t="s">
        <v>296</v>
      </c>
      <c r="F88" s="33" t="s">
        <v>296</v>
      </c>
      <c r="G88" s="35" t="s">
        <v>297</v>
      </c>
      <c r="H88" s="35" t="s">
        <v>298</v>
      </c>
      <c r="I88" s="36">
        <v>44562</v>
      </c>
      <c r="J88" s="36">
        <v>44592</v>
      </c>
      <c r="K88" s="61" t="s">
        <v>299</v>
      </c>
      <c r="L88" s="60" t="s">
        <v>300</v>
      </c>
      <c r="M88" s="42">
        <v>0.5</v>
      </c>
      <c r="N88" s="162">
        <f>AVERAGE(M88,M89,M90)</f>
        <v>0.16666666666666666</v>
      </c>
      <c r="O88" s="166"/>
      <c r="P88" s="39">
        <v>44692</v>
      </c>
      <c r="Q88" s="15" t="s">
        <v>473</v>
      </c>
      <c r="R88" s="76" t="s">
        <v>371</v>
      </c>
      <c r="S88" s="129" t="s">
        <v>377</v>
      </c>
      <c r="T88" s="38"/>
      <c r="U88" s="38"/>
      <c r="V88" s="38"/>
      <c r="W88" s="38"/>
      <c r="X88" s="38"/>
      <c r="Y88" s="38"/>
      <c r="Z88" s="38"/>
      <c r="AA88" s="38"/>
      <c r="AB88" s="38"/>
      <c r="AC88" s="38"/>
      <c r="AD88" s="38"/>
      <c r="AE88" s="38"/>
      <c r="AF88" s="38"/>
      <c r="AG88" s="38"/>
      <c r="AH88" s="38"/>
    </row>
    <row r="89" spans="1:34" ht="83.25" customHeight="1">
      <c r="A89" s="228"/>
      <c r="B89" s="231"/>
      <c r="C89" s="18" t="s">
        <v>22</v>
      </c>
      <c r="D89" s="17" t="s">
        <v>301</v>
      </c>
      <c r="E89" s="6" t="s">
        <v>302</v>
      </c>
      <c r="F89" s="5" t="s">
        <v>302</v>
      </c>
      <c r="G89" s="7" t="s">
        <v>303</v>
      </c>
      <c r="H89" s="7" t="s">
        <v>304</v>
      </c>
      <c r="I89" s="8">
        <v>44593</v>
      </c>
      <c r="J89" s="8">
        <v>44926</v>
      </c>
      <c r="K89" s="61" t="s">
        <v>305</v>
      </c>
      <c r="L89" s="60" t="s">
        <v>306</v>
      </c>
      <c r="M89" s="42">
        <v>0</v>
      </c>
      <c r="N89" s="163"/>
      <c r="O89" s="166"/>
      <c r="P89" s="39">
        <v>44687</v>
      </c>
      <c r="Q89" s="15" t="s">
        <v>452</v>
      </c>
      <c r="R89" s="37" t="s">
        <v>425</v>
      </c>
      <c r="S89" s="126" t="s">
        <v>395</v>
      </c>
    </row>
    <row r="90" spans="1:34" ht="78.599999999999994" customHeight="1">
      <c r="A90" s="228"/>
      <c r="B90" s="231"/>
      <c r="C90" s="18" t="s">
        <v>307</v>
      </c>
      <c r="D90" s="6" t="s">
        <v>308</v>
      </c>
      <c r="E90" s="6" t="s">
        <v>309</v>
      </c>
      <c r="F90" s="5" t="s">
        <v>309</v>
      </c>
      <c r="G90" s="7" t="s">
        <v>297</v>
      </c>
      <c r="H90" s="7" t="s">
        <v>310</v>
      </c>
      <c r="I90" s="8">
        <v>44682</v>
      </c>
      <c r="J90" s="8">
        <v>44712</v>
      </c>
      <c r="K90" s="61" t="s">
        <v>305</v>
      </c>
      <c r="L90" s="60" t="s">
        <v>306</v>
      </c>
      <c r="M90" s="42">
        <v>0</v>
      </c>
      <c r="N90" s="164"/>
      <c r="O90" s="166"/>
      <c r="P90" s="39">
        <v>44687</v>
      </c>
      <c r="Q90" s="15" t="s">
        <v>474</v>
      </c>
      <c r="R90" s="76" t="s">
        <v>371</v>
      </c>
      <c r="S90" s="126" t="s">
        <v>395</v>
      </c>
    </row>
    <row r="91" spans="1:34" ht="70.5" customHeight="1">
      <c r="A91" s="228"/>
      <c r="B91" s="231" t="s">
        <v>311</v>
      </c>
      <c r="C91" s="18" t="s">
        <v>79</v>
      </c>
      <c r="D91" s="6" t="s">
        <v>312</v>
      </c>
      <c r="E91" s="6" t="s">
        <v>313</v>
      </c>
      <c r="F91" s="5" t="s">
        <v>313</v>
      </c>
      <c r="G91" s="7" t="s">
        <v>314</v>
      </c>
      <c r="H91" s="7" t="s">
        <v>315</v>
      </c>
      <c r="I91" s="8">
        <v>44593</v>
      </c>
      <c r="J91" s="8">
        <v>44681</v>
      </c>
      <c r="K91" s="61" t="s">
        <v>305</v>
      </c>
      <c r="L91" s="60" t="s">
        <v>306</v>
      </c>
      <c r="M91" s="42">
        <v>0</v>
      </c>
      <c r="N91" s="162">
        <f>AVERAGE(M91,M92)</f>
        <v>0</v>
      </c>
      <c r="O91" s="166"/>
      <c r="P91" s="39">
        <v>44687</v>
      </c>
      <c r="Q91" s="15" t="s">
        <v>403</v>
      </c>
      <c r="R91" s="76" t="s">
        <v>371</v>
      </c>
      <c r="S91" s="126" t="s">
        <v>402</v>
      </c>
    </row>
    <row r="92" spans="1:34" ht="63.75" customHeight="1">
      <c r="A92" s="228"/>
      <c r="B92" s="231"/>
      <c r="C92" s="91" t="s">
        <v>121</v>
      </c>
      <c r="D92" s="6" t="s">
        <v>316</v>
      </c>
      <c r="E92" s="6" t="s">
        <v>317</v>
      </c>
      <c r="F92" s="5" t="s">
        <v>317</v>
      </c>
      <c r="G92" s="7" t="s">
        <v>314</v>
      </c>
      <c r="H92" s="7" t="s">
        <v>310</v>
      </c>
      <c r="I92" s="8">
        <v>44593</v>
      </c>
      <c r="J92" s="8">
        <v>44681</v>
      </c>
      <c r="K92" s="61" t="s">
        <v>305</v>
      </c>
      <c r="L92" s="60" t="s">
        <v>306</v>
      </c>
      <c r="M92" s="42">
        <v>0</v>
      </c>
      <c r="N92" s="164"/>
      <c r="O92" s="166"/>
      <c r="P92" s="39">
        <v>44687</v>
      </c>
      <c r="Q92" s="15" t="s">
        <v>403</v>
      </c>
      <c r="R92" s="76" t="s">
        <v>371</v>
      </c>
      <c r="S92" s="126" t="s">
        <v>402</v>
      </c>
    </row>
    <row r="93" spans="1:34" ht="90">
      <c r="A93" s="228"/>
      <c r="B93" s="48" t="s">
        <v>318</v>
      </c>
      <c r="C93" s="91" t="s">
        <v>126</v>
      </c>
      <c r="D93" s="44" t="s">
        <v>319</v>
      </c>
      <c r="E93" s="33" t="s">
        <v>320</v>
      </c>
      <c r="F93" s="33" t="s">
        <v>320</v>
      </c>
      <c r="G93" s="35" t="s">
        <v>297</v>
      </c>
      <c r="H93" s="35" t="s">
        <v>62</v>
      </c>
      <c r="I93" s="36">
        <v>44593</v>
      </c>
      <c r="J93" s="36">
        <v>44620</v>
      </c>
      <c r="K93" s="61" t="s">
        <v>305</v>
      </c>
      <c r="L93" s="60" t="s">
        <v>306</v>
      </c>
      <c r="M93" s="42">
        <v>0</v>
      </c>
      <c r="N93" s="42">
        <v>0</v>
      </c>
      <c r="O93" s="166"/>
      <c r="P93" s="39">
        <v>44687</v>
      </c>
      <c r="Q93" s="15" t="s">
        <v>403</v>
      </c>
      <c r="R93" s="76" t="s">
        <v>371</v>
      </c>
      <c r="S93" s="126" t="s">
        <v>402</v>
      </c>
      <c r="T93" s="38"/>
      <c r="U93" s="38"/>
      <c r="V93" s="38"/>
      <c r="W93" s="38"/>
      <c r="X93" s="38"/>
      <c r="Y93" s="38"/>
      <c r="Z93" s="38"/>
      <c r="AA93" s="38"/>
      <c r="AB93" s="38"/>
      <c r="AC93" s="38"/>
      <c r="AD93" s="38"/>
      <c r="AE93" s="38"/>
      <c r="AF93" s="38"/>
      <c r="AG93" s="38"/>
      <c r="AH93" s="38"/>
    </row>
    <row r="94" spans="1:34" ht="108">
      <c r="A94" s="228"/>
      <c r="B94" s="231" t="s">
        <v>321</v>
      </c>
      <c r="C94" s="18" t="s">
        <v>322</v>
      </c>
      <c r="D94" s="17" t="s">
        <v>323</v>
      </c>
      <c r="E94" s="6" t="s">
        <v>324</v>
      </c>
      <c r="F94" s="5" t="s">
        <v>324</v>
      </c>
      <c r="G94" s="7" t="s">
        <v>325</v>
      </c>
      <c r="H94" s="7" t="s">
        <v>62</v>
      </c>
      <c r="I94" s="8">
        <v>44593</v>
      </c>
      <c r="J94" s="8">
        <v>44926</v>
      </c>
      <c r="K94" s="61" t="s">
        <v>305</v>
      </c>
      <c r="L94" s="60" t="s">
        <v>306</v>
      </c>
      <c r="M94" s="42">
        <v>0</v>
      </c>
      <c r="N94" s="162">
        <f ca="1">AVERAGE(N94,M95,M96,M97,M98,M99)</f>
        <v>0</v>
      </c>
      <c r="O94" s="166"/>
      <c r="P94" s="39">
        <v>44687</v>
      </c>
      <c r="Q94" s="15" t="s">
        <v>475</v>
      </c>
      <c r="R94" s="76" t="s">
        <v>371</v>
      </c>
      <c r="S94" s="126" t="s">
        <v>395</v>
      </c>
    </row>
    <row r="95" spans="1:34" ht="144">
      <c r="A95" s="228"/>
      <c r="B95" s="231"/>
      <c r="C95" s="18" t="s">
        <v>326</v>
      </c>
      <c r="D95" s="17" t="s">
        <v>327</v>
      </c>
      <c r="E95" s="6" t="s">
        <v>328</v>
      </c>
      <c r="F95" s="5" t="s">
        <v>328</v>
      </c>
      <c r="G95" s="7" t="s">
        <v>325</v>
      </c>
      <c r="H95" s="7" t="s">
        <v>62</v>
      </c>
      <c r="I95" s="8">
        <v>44593</v>
      </c>
      <c r="J95" s="8">
        <v>44926</v>
      </c>
      <c r="K95" s="61" t="s">
        <v>305</v>
      </c>
      <c r="L95" s="60" t="s">
        <v>329</v>
      </c>
      <c r="M95" s="42">
        <v>0</v>
      </c>
      <c r="N95" s="163"/>
      <c r="O95" s="166"/>
      <c r="P95" s="39">
        <v>44687</v>
      </c>
      <c r="Q95" s="15" t="s">
        <v>476</v>
      </c>
      <c r="R95" s="90" t="s">
        <v>404</v>
      </c>
      <c r="S95" s="126" t="s">
        <v>376</v>
      </c>
    </row>
    <row r="96" spans="1:34" ht="72">
      <c r="A96" s="228"/>
      <c r="B96" s="231"/>
      <c r="C96" s="18" t="s">
        <v>330</v>
      </c>
      <c r="D96" s="17" t="s">
        <v>331</v>
      </c>
      <c r="E96" s="6" t="s">
        <v>332</v>
      </c>
      <c r="F96" s="5" t="s">
        <v>332</v>
      </c>
      <c r="G96" s="7" t="s">
        <v>325</v>
      </c>
      <c r="H96" s="7" t="s">
        <v>62</v>
      </c>
      <c r="I96" s="8">
        <v>44593</v>
      </c>
      <c r="J96" s="8">
        <v>44926</v>
      </c>
      <c r="K96" s="61" t="s">
        <v>305</v>
      </c>
      <c r="L96" s="60" t="s">
        <v>306</v>
      </c>
      <c r="M96" s="42">
        <v>0</v>
      </c>
      <c r="N96" s="163"/>
      <c r="O96" s="166"/>
      <c r="P96" s="39">
        <v>44687</v>
      </c>
      <c r="Q96" s="15" t="s">
        <v>477</v>
      </c>
      <c r="R96" s="76" t="s">
        <v>371</v>
      </c>
      <c r="S96" s="126" t="s">
        <v>395</v>
      </c>
    </row>
    <row r="97" spans="1:19" ht="90">
      <c r="A97" s="228"/>
      <c r="B97" s="231"/>
      <c r="C97" s="18" t="s">
        <v>333</v>
      </c>
      <c r="D97" s="17" t="s">
        <v>334</v>
      </c>
      <c r="E97" s="6" t="s">
        <v>335</v>
      </c>
      <c r="F97" s="5" t="s">
        <v>335</v>
      </c>
      <c r="G97" s="7" t="s">
        <v>325</v>
      </c>
      <c r="H97" s="7" t="s">
        <v>62</v>
      </c>
      <c r="I97" s="8">
        <v>44593</v>
      </c>
      <c r="J97" s="8">
        <v>44926</v>
      </c>
      <c r="K97" s="61" t="s">
        <v>305</v>
      </c>
      <c r="L97" s="60" t="s">
        <v>306</v>
      </c>
      <c r="M97" s="42">
        <v>0</v>
      </c>
      <c r="N97" s="163"/>
      <c r="O97" s="166"/>
      <c r="P97" s="39">
        <v>44687</v>
      </c>
      <c r="Q97" s="15" t="s">
        <v>374</v>
      </c>
      <c r="R97" s="76" t="s">
        <v>371</v>
      </c>
      <c r="S97" s="126" t="s">
        <v>395</v>
      </c>
    </row>
    <row r="98" spans="1:19" ht="54">
      <c r="A98" s="228"/>
      <c r="B98" s="231"/>
      <c r="C98" s="18" t="s">
        <v>336</v>
      </c>
      <c r="D98" s="6" t="s">
        <v>337</v>
      </c>
      <c r="E98" s="6" t="s">
        <v>338</v>
      </c>
      <c r="F98" s="5" t="s">
        <v>338</v>
      </c>
      <c r="G98" s="7" t="s">
        <v>325</v>
      </c>
      <c r="H98" s="7" t="s">
        <v>62</v>
      </c>
      <c r="I98" s="8">
        <v>44835</v>
      </c>
      <c r="J98" s="8">
        <v>44865</v>
      </c>
      <c r="K98" s="61" t="s">
        <v>305</v>
      </c>
      <c r="L98" s="60" t="s">
        <v>306</v>
      </c>
      <c r="M98" s="42">
        <v>0</v>
      </c>
      <c r="N98" s="163"/>
      <c r="O98" s="166"/>
      <c r="P98" s="39">
        <v>44687</v>
      </c>
      <c r="Q98" s="15" t="s">
        <v>374</v>
      </c>
      <c r="R98" s="76" t="s">
        <v>371</v>
      </c>
      <c r="S98" s="126" t="s">
        <v>395</v>
      </c>
    </row>
    <row r="99" spans="1:19" ht="72">
      <c r="A99" s="228"/>
      <c r="B99" s="231"/>
      <c r="C99" s="18" t="s">
        <v>339</v>
      </c>
      <c r="D99" s="17" t="s">
        <v>340</v>
      </c>
      <c r="E99" s="6" t="s">
        <v>341</v>
      </c>
      <c r="F99" s="5" t="s">
        <v>341</v>
      </c>
      <c r="G99" s="7" t="s">
        <v>342</v>
      </c>
      <c r="H99" s="7" t="s">
        <v>62</v>
      </c>
      <c r="I99" s="8">
        <v>44652</v>
      </c>
      <c r="J99" s="8">
        <v>44926</v>
      </c>
      <c r="K99" s="61" t="s">
        <v>305</v>
      </c>
      <c r="L99" s="60" t="s">
        <v>306</v>
      </c>
      <c r="M99" s="42">
        <v>0</v>
      </c>
      <c r="N99" s="164"/>
      <c r="O99" s="166"/>
      <c r="P99" s="39">
        <v>44687</v>
      </c>
      <c r="Q99" s="15" t="s">
        <v>374</v>
      </c>
      <c r="R99" s="76" t="s">
        <v>371</v>
      </c>
      <c r="S99" s="126" t="s">
        <v>395</v>
      </c>
    </row>
    <row r="100" spans="1:19" ht="54">
      <c r="A100" s="228"/>
      <c r="B100" s="231" t="s">
        <v>343</v>
      </c>
      <c r="C100" s="18" t="s">
        <v>344</v>
      </c>
      <c r="D100" s="17" t="s">
        <v>345</v>
      </c>
      <c r="E100" s="6" t="s">
        <v>346</v>
      </c>
      <c r="F100" s="5" t="s">
        <v>347</v>
      </c>
      <c r="G100" s="7" t="s">
        <v>348</v>
      </c>
      <c r="H100" s="7" t="s">
        <v>143</v>
      </c>
      <c r="I100" s="8">
        <v>44742</v>
      </c>
      <c r="J100" s="8">
        <v>44926</v>
      </c>
      <c r="K100" s="61" t="s">
        <v>305</v>
      </c>
      <c r="L100" s="60" t="s">
        <v>349</v>
      </c>
      <c r="M100" s="42">
        <v>0</v>
      </c>
      <c r="N100" s="162">
        <f>AVERAGE(M100,M101)</f>
        <v>0</v>
      </c>
      <c r="O100" s="166"/>
      <c r="P100" s="39">
        <v>44687</v>
      </c>
      <c r="Q100" s="15" t="s">
        <v>374</v>
      </c>
      <c r="R100" s="76" t="s">
        <v>371</v>
      </c>
      <c r="S100" s="126" t="s">
        <v>395</v>
      </c>
    </row>
    <row r="101" spans="1:19" ht="54">
      <c r="A101" s="229"/>
      <c r="B101" s="231"/>
      <c r="C101" s="18" t="s">
        <v>350</v>
      </c>
      <c r="D101" s="17" t="s">
        <v>351</v>
      </c>
      <c r="E101" s="6" t="s">
        <v>352</v>
      </c>
      <c r="F101" s="5" t="s">
        <v>352</v>
      </c>
      <c r="G101" s="7" t="s">
        <v>297</v>
      </c>
      <c r="H101" s="7" t="s">
        <v>62</v>
      </c>
      <c r="I101" s="8">
        <v>44896</v>
      </c>
      <c r="J101" s="8">
        <v>44926</v>
      </c>
      <c r="K101" s="61" t="s">
        <v>305</v>
      </c>
      <c r="L101" s="60" t="s">
        <v>353</v>
      </c>
      <c r="M101" s="42">
        <v>0</v>
      </c>
      <c r="N101" s="164"/>
      <c r="O101" s="167"/>
      <c r="P101" s="39">
        <v>44687</v>
      </c>
      <c r="Q101" s="15" t="s">
        <v>426</v>
      </c>
      <c r="R101" s="76"/>
      <c r="S101" s="126" t="s">
        <v>424</v>
      </c>
    </row>
  </sheetData>
  <autoFilter ref="A5:R11" xr:uid="{3D1B2B37-DCB3-441F-9B24-F772D4FD0774}">
    <filterColumn colId="10" showButton="0"/>
    <filterColumn colId="12" showButton="0"/>
    <filterColumn colId="13" showButton="0"/>
    <filterColumn colId="14" showButton="0"/>
    <filterColumn colId="15" showButton="0"/>
    <filterColumn colId="16" showButton="0"/>
  </autoFilter>
  <mergeCells count="166">
    <mergeCell ref="A84:A101"/>
    <mergeCell ref="B84:B85"/>
    <mergeCell ref="B86:B87"/>
    <mergeCell ref="B88:B90"/>
    <mergeCell ref="G82:G83"/>
    <mergeCell ref="H82:H83"/>
    <mergeCell ref="I82:I83"/>
    <mergeCell ref="J82:J83"/>
    <mergeCell ref="B91:B92"/>
    <mergeCell ref="B82:B83"/>
    <mergeCell ref="C82:C83"/>
    <mergeCell ref="D82:D83"/>
    <mergeCell ref="E82:E83"/>
    <mergeCell ref="F82:F83"/>
    <mergeCell ref="B94:B99"/>
    <mergeCell ref="B100:B101"/>
    <mergeCell ref="K82:L82"/>
    <mergeCell ref="M82:R82"/>
    <mergeCell ref="D67:D68"/>
    <mergeCell ref="A64:J64"/>
    <mergeCell ref="A65:A66"/>
    <mergeCell ref="B65:B66"/>
    <mergeCell ref="C65:C66"/>
    <mergeCell ref="K65:L65"/>
    <mergeCell ref="M65:R65"/>
    <mergeCell ref="A67:A79"/>
    <mergeCell ref="B67:B69"/>
    <mergeCell ref="B70:B73"/>
    <mergeCell ref="B74:B76"/>
    <mergeCell ref="B78:B79"/>
    <mergeCell ref="A81:J81"/>
    <mergeCell ref="A82:A83"/>
    <mergeCell ref="I65:I66"/>
    <mergeCell ref="J65:J66"/>
    <mergeCell ref="D65:D66"/>
    <mergeCell ref="E65:E66"/>
    <mergeCell ref="F65:F66"/>
    <mergeCell ref="G65:G66"/>
    <mergeCell ref="H65:H66"/>
    <mergeCell ref="A46:A62"/>
    <mergeCell ref="B49:B51"/>
    <mergeCell ref="B55:B56"/>
    <mergeCell ref="F44:F45"/>
    <mergeCell ref="G44:G45"/>
    <mergeCell ref="H44:H45"/>
    <mergeCell ref="I44:I45"/>
    <mergeCell ref="J44:J45"/>
    <mergeCell ref="D46:D48"/>
    <mergeCell ref="B46:B48"/>
    <mergeCell ref="D52:D54"/>
    <mergeCell ref="B52:B54"/>
    <mergeCell ref="B57:B62"/>
    <mergeCell ref="D57:D58"/>
    <mergeCell ref="A44:A45"/>
    <mergeCell ref="B44:B45"/>
    <mergeCell ref="C44:C45"/>
    <mergeCell ref="D44:D45"/>
    <mergeCell ref="E44:E45"/>
    <mergeCell ref="B33:B35"/>
    <mergeCell ref="A43:J43"/>
    <mergeCell ref="M5:R5"/>
    <mergeCell ref="A7:A11"/>
    <mergeCell ref="B9:B10"/>
    <mergeCell ref="A29:J29"/>
    <mergeCell ref="M30:R30"/>
    <mergeCell ref="A30:A31"/>
    <mergeCell ref="B30:B31"/>
    <mergeCell ref="C30:C31"/>
    <mergeCell ref="D30:D31"/>
    <mergeCell ref="E30:E31"/>
    <mergeCell ref="F30:F31"/>
    <mergeCell ref="G30:G31"/>
    <mergeCell ref="H30:H31"/>
    <mergeCell ref="I30:I31"/>
    <mergeCell ref="J30:J31"/>
    <mergeCell ref="K30:L30"/>
    <mergeCell ref="N9:N10"/>
    <mergeCell ref="O7:O11"/>
    <mergeCell ref="N52:N54"/>
    <mergeCell ref="A1:J3"/>
    <mergeCell ref="A4:J4"/>
    <mergeCell ref="A5:A6"/>
    <mergeCell ref="B5:B6"/>
    <mergeCell ref="C5:C6"/>
    <mergeCell ref="D5:D6"/>
    <mergeCell ref="E5:E6"/>
    <mergeCell ref="F5:F6"/>
    <mergeCell ref="G5:G6"/>
    <mergeCell ref="H5:H6"/>
    <mergeCell ref="I5:I6"/>
    <mergeCell ref="J5:J6"/>
    <mergeCell ref="M44:R44"/>
    <mergeCell ref="K44:L44"/>
    <mergeCell ref="A32:A41"/>
    <mergeCell ref="D34:D35"/>
    <mergeCell ref="C34:C35"/>
    <mergeCell ref="K5:L5"/>
    <mergeCell ref="B40:B41"/>
    <mergeCell ref="B38:B39"/>
    <mergeCell ref="B36:B37"/>
    <mergeCell ref="N88:N90"/>
    <mergeCell ref="N91:N92"/>
    <mergeCell ref="N94:N99"/>
    <mergeCell ref="N100:N101"/>
    <mergeCell ref="O84:O101"/>
    <mergeCell ref="N36:N37"/>
    <mergeCell ref="O32:O41"/>
    <mergeCell ref="N40:N41"/>
    <mergeCell ref="N38:N39"/>
    <mergeCell ref="N33:N35"/>
    <mergeCell ref="N46:N48"/>
    <mergeCell ref="N49:N51"/>
    <mergeCell ref="O46:O62"/>
    <mergeCell ref="N57:N62"/>
    <mergeCell ref="N55:N56"/>
    <mergeCell ref="N67:N69"/>
    <mergeCell ref="O67:O79"/>
    <mergeCell ref="N70:N73"/>
    <mergeCell ref="N74:N76"/>
    <mergeCell ref="N78:N79"/>
    <mergeCell ref="N84:N85"/>
    <mergeCell ref="N86:N87"/>
    <mergeCell ref="AD19:AG19"/>
    <mergeCell ref="N20:O20"/>
    <mergeCell ref="AE20:AG20"/>
    <mergeCell ref="A21:A27"/>
    <mergeCell ref="B21:B27"/>
    <mergeCell ref="C21:C27"/>
    <mergeCell ref="D21:D27"/>
    <mergeCell ref="E21:E27"/>
    <mergeCell ref="F21:F27"/>
    <mergeCell ref="G21:G27"/>
    <mergeCell ref="H21:H27"/>
    <mergeCell ref="I21:I27"/>
    <mergeCell ref="J21:J27"/>
    <mergeCell ref="K21:K27"/>
    <mergeCell ref="L21:L27"/>
    <mergeCell ref="M21:M27"/>
    <mergeCell ref="N21:O27"/>
    <mergeCell ref="P21:P27"/>
    <mergeCell ref="Q21:Q27"/>
    <mergeCell ref="R21:R27"/>
    <mergeCell ref="A16:AG18"/>
    <mergeCell ref="AB21:AB27"/>
    <mergeCell ref="AC21:AC27"/>
    <mergeCell ref="AD21:AD27"/>
    <mergeCell ref="AG21:AH21"/>
    <mergeCell ref="AG22:AH22"/>
    <mergeCell ref="AG23:AH23"/>
    <mergeCell ref="AG24:AH24"/>
    <mergeCell ref="AG25:AH25"/>
    <mergeCell ref="AG26:AH26"/>
    <mergeCell ref="AG27:AH27"/>
    <mergeCell ref="S21:S27"/>
    <mergeCell ref="T21:T27"/>
    <mergeCell ref="U21:U27"/>
    <mergeCell ref="V21:V27"/>
    <mergeCell ref="W21:W27"/>
    <mergeCell ref="X21:X27"/>
    <mergeCell ref="Y21:Y27"/>
    <mergeCell ref="Z21:Z27"/>
    <mergeCell ref="AA21:AA27"/>
    <mergeCell ref="A19:O19"/>
    <mergeCell ref="P19:T19"/>
    <mergeCell ref="U19:Y19"/>
    <mergeCell ref="Z19:AC19"/>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E36C3-F5FD-4A40-87CE-3C1C5AA78BC4}">
  <dimension ref="B4:H44"/>
  <sheetViews>
    <sheetView topLeftCell="A23" workbookViewId="0">
      <selection activeCell="D45" sqref="D45"/>
    </sheetView>
  </sheetViews>
  <sheetFormatPr baseColWidth="10" defaultRowHeight="15"/>
  <cols>
    <col min="2" max="2" width="18.28515625" customWidth="1"/>
    <col min="6" max="6" width="29.42578125" customWidth="1"/>
    <col min="8" max="8" width="21.28515625" customWidth="1"/>
  </cols>
  <sheetData>
    <row r="4" spans="2:7">
      <c r="B4" t="s">
        <v>378</v>
      </c>
    </row>
    <row r="5" spans="2:7">
      <c r="B5" t="s">
        <v>379</v>
      </c>
      <c r="C5">
        <f>4.16*50%</f>
        <v>2.08</v>
      </c>
    </row>
    <row r="6" spans="2:7">
      <c r="B6" t="s">
        <v>380</v>
      </c>
      <c r="C6">
        <f>4.16*93%</f>
        <v>3.8688000000000002</v>
      </c>
    </row>
    <row r="7" spans="2:7">
      <c r="B7" t="s">
        <v>381</v>
      </c>
      <c r="C7">
        <f>4.16*58%</f>
        <v>2.4127999999999998</v>
      </c>
    </row>
    <row r="8" spans="2:7">
      <c r="B8" t="s">
        <v>382</v>
      </c>
      <c r="C8">
        <f>4.16*0%</f>
        <v>0</v>
      </c>
    </row>
    <row r="9" spans="2:7">
      <c r="B9" t="s">
        <v>385</v>
      </c>
      <c r="C9">
        <f>SUM(C5:C8)</f>
        <v>8.3615999999999993</v>
      </c>
      <c r="F9" t="s">
        <v>383</v>
      </c>
    </row>
    <row r="10" spans="2:7">
      <c r="F10">
        <f>100/6</f>
        <v>16.666666666666668</v>
      </c>
    </row>
    <row r="11" spans="2:7" ht="38.25" customHeight="1">
      <c r="F11" s="81" t="s">
        <v>384</v>
      </c>
      <c r="G11">
        <f>+F10/4</f>
        <v>4.166666666666667</v>
      </c>
    </row>
    <row r="12" spans="2:7" ht="28.5" customHeight="1">
      <c r="B12" t="s">
        <v>408</v>
      </c>
      <c r="F12" s="81" t="s">
        <v>432</v>
      </c>
      <c r="G12">
        <f>+F10/5</f>
        <v>3.3333333333333335</v>
      </c>
    </row>
    <row r="13" spans="2:7" ht="30">
      <c r="B13" t="s">
        <v>379</v>
      </c>
      <c r="C13" s="105">
        <v>1</v>
      </c>
      <c r="D13">
        <f>G12*C13</f>
        <v>3.3333333333333335</v>
      </c>
      <c r="F13" s="81" t="s">
        <v>436</v>
      </c>
      <c r="G13">
        <f>+F10/7</f>
        <v>2.3809523809523809</v>
      </c>
    </row>
    <row r="14" spans="2:7">
      <c r="B14" t="s">
        <v>380</v>
      </c>
      <c r="C14" s="105">
        <v>1</v>
      </c>
      <c r="D14">
        <f>G12*C14</f>
        <v>3.3333333333333335</v>
      </c>
      <c r="G14" s="92"/>
    </row>
    <row r="15" spans="2:7">
      <c r="B15" t="s">
        <v>381</v>
      </c>
      <c r="C15" s="105">
        <v>1</v>
      </c>
      <c r="D15">
        <f>G12*C15</f>
        <v>3.3333333333333335</v>
      </c>
    </row>
    <row r="16" spans="2:7">
      <c r="B16" t="s">
        <v>382</v>
      </c>
      <c r="C16" s="105">
        <v>0</v>
      </c>
      <c r="D16">
        <f>G12*C16</f>
        <v>0</v>
      </c>
    </row>
    <row r="17" spans="2:8">
      <c r="B17" t="s">
        <v>409</v>
      </c>
      <c r="C17" s="105">
        <v>0.25</v>
      </c>
      <c r="D17">
        <f>G12*C17</f>
        <v>0.83333333333333337</v>
      </c>
    </row>
    <row r="18" spans="2:8">
      <c r="B18" t="s">
        <v>385</v>
      </c>
      <c r="D18">
        <f>SUM(D13:D17)</f>
        <v>10.833333333333334</v>
      </c>
    </row>
    <row r="19" spans="2:8">
      <c r="E19">
        <v>15</v>
      </c>
      <c r="F19">
        <v>100</v>
      </c>
    </row>
    <row r="20" spans="2:8">
      <c r="B20" t="s">
        <v>430</v>
      </c>
      <c r="E20">
        <v>14</v>
      </c>
    </row>
    <row r="21" spans="2:8">
      <c r="B21" t="s">
        <v>379</v>
      </c>
      <c r="C21" s="105">
        <v>0</v>
      </c>
      <c r="D21">
        <f>+G12*C21</f>
        <v>0</v>
      </c>
      <c r="H21">
        <f>+E20*F19/E19</f>
        <v>93.333333333333329</v>
      </c>
    </row>
    <row r="22" spans="2:8">
      <c r="B22" t="s">
        <v>380</v>
      </c>
      <c r="C22" s="105">
        <v>0.17</v>
      </c>
      <c r="D22">
        <f>G12*C22</f>
        <v>0.56666666666666676</v>
      </c>
    </row>
    <row r="23" spans="2:8">
      <c r="B23" t="s">
        <v>381</v>
      </c>
      <c r="C23" s="105">
        <v>0</v>
      </c>
      <c r="D23">
        <f t="shared" ref="D23:D25" si="0">+G14*C23</f>
        <v>0</v>
      </c>
    </row>
    <row r="24" spans="2:8">
      <c r="B24" t="s">
        <v>382</v>
      </c>
      <c r="C24" s="105">
        <v>0</v>
      </c>
      <c r="D24">
        <f t="shared" si="0"/>
        <v>0</v>
      </c>
    </row>
    <row r="25" spans="2:8">
      <c r="B25" t="s">
        <v>409</v>
      </c>
      <c r="C25" s="105">
        <v>0</v>
      </c>
      <c r="D25">
        <f t="shared" si="0"/>
        <v>0</v>
      </c>
    </row>
    <row r="26" spans="2:8">
      <c r="B26" t="s">
        <v>385</v>
      </c>
      <c r="D26">
        <f>SUM(D21:D25)</f>
        <v>0.56666666666666676</v>
      </c>
    </row>
    <row r="28" spans="2:8">
      <c r="B28" t="s">
        <v>431</v>
      </c>
    </row>
    <row r="29" spans="2:8">
      <c r="B29" t="s">
        <v>379</v>
      </c>
      <c r="C29" s="105">
        <v>0</v>
      </c>
      <c r="D29">
        <f>G12*C29</f>
        <v>0</v>
      </c>
    </row>
    <row r="30" spans="2:8">
      <c r="B30" t="s">
        <v>380</v>
      </c>
      <c r="C30" s="105">
        <v>0</v>
      </c>
      <c r="D30">
        <f>G13*C30</f>
        <v>0</v>
      </c>
    </row>
    <row r="31" spans="2:8">
      <c r="B31" t="s">
        <v>381</v>
      </c>
      <c r="C31" s="105">
        <v>0.08</v>
      </c>
      <c r="D31">
        <f>+G12*C31</f>
        <v>0.26666666666666666</v>
      </c>
    </row>
    <row r="32" spans="2:8">
      <c r="B32" t="s">
        <v>382</v>
      </c>
      <c r="C32" s="105">
        <v>0</v>
      </c>
      <c r="D32">
        <f>G15*C32</f>
        <v>0</v>
      </c>
    </row>
    <row r="33" spans="2:4">
      <c r="B33" t="s">
        <v>409</v>
      </c>
      <c r="C33" s="105">
        <v>0.42</v>
      </c>
      <c r="D33">
        <f>+G12*C33</f>
        <v>1.4</v>
      </c>
    </row>
    <row r="34" spans="2:4">
      <c r="B34" t="s">
        <v>385</v>
      </c>
      <c r="D34">
        <f>SUM(D29:D33)</f>
        <v>1.6666666666666665</v>
      </c>
    </row>
    <row r="36" spans="2:4">
      <c r="B36" t="s">
        <v>433</v>
      </c>
    </row>
    <row r="37" spans="2:4">
      <c r="B37" t="s">
        <v>379</v>
      </c>
      <c r="C37" s="105">
        <v>0</v>
      </c>
      <c r="D37">
        <f>G13*C37</f>
        <v>0</v>
      </c>
    </row>
    <row r="38" spans="2:4">
      <c r="B38" t="s">
        <v>380</v>
      </c>
      <c r="C38" s="105">
        <v>0.5</v>
      </c>
      <c r="D38">
        <f>G13*C38</f>
        <v>1.1904761904761905</v>
      </c>
    </row>
    <row r="39" spans="2:4">
      <c r="B39" t="s">
        <v>381</v>
      </c>
      <c r="C39" s="105">
        <v>0.17</v>
      </c>
      <c r="D39">
        <f>G13*C39</f>
        <v>0.40476190476190477</v>
      </c>
    </row>
    <row r="40" spans="2:4">
      <c r="B40" t="s">
        <v>382</v>
      </c>
      <c r="C40" s="105">
        <v>0</v>
      </c>
      <c r="D40">
        <f>G13*C40</f>
        <v>0</v>
      </c>
    </row>
    <row r="41" spans="2:4">
      <c r="B41" t="s">
        <v>409</v>
      </c>
      <c r="C41" s="105">
        <v>0</v>
      </c>
      <c r="D41">
        <f>G13*C41</f>
        <v>0</v>
      </c>
    </row>
    <row r="42" spans="2:4">
      <c r="B42" t="s">
        <v>434</v>
      </c>
      <c r="C42" s="105">
        <v>0</v>
      </c>
      <c r="D42">
        <f>G13*C42</f>
        <v>0</v>
      </c>
    </row>
    <row r="43" spans="2:4">
      <c r="B43" t="s">
        <v>435</v>
      </c>
      <c r="C43" s="105">
        <v>0</v>
      </c>
      <c r="D43">
        <f>G13*C43</f>
        <v>0</v>
      </c>
    </row>
    <row r="44" spans="2:4">
      <c r="B44" t="s">
        <v>385</v>
      </c>
      <c r="D44">
        <f>SUM(D37:D43)</f>
        <v>1.5952380952380953</v>
      </c>
    </row>
  </sheetData>
  <phoneticPr fontId="2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FF220-C8AA-4AA3-B692-2F697B2FBCA9}">
  <dimension ref="B2:D4"/>
  <sheetViews>
    <sheetView workbookViewId="0">
      <selection activeCell="C4" sqref="C4"/>
    </sheetView>
  </sheetViews>
  <sheetFormatPr baseColWidth="10" defaultColWidth="11.42578125" defaultRowHeight="15"/>
  <cols>
    <col min="1" max="1" width="2.5703125" customWidth="1"/>
    <col min="2" max="2" width="14.28515625" customWidth="1"/>
    <col min="4" max="4" width="92.5703125" customWidth="1"/>
  </cols>
  <sheetData>
    <row r="2" spans="2:4" s="19" customFormat="1" ht="31.5">
      <c r="B2" s="26" t="s">
        <v>354</v>
      </c>
      <c r="C2" s="27" t="s">
        <v>355</v>
      </c>
      <c r="D2" s="27" t="s">
        <v>356</v>
      </c>
    </row>
    <row r="3" spans="2:4" s="19" customFormat="1" ht="31.5">
      <c r="B3" s="28">
        <v>44220</v>
      </c>
      <c r="C3" s="29">
        <v>0</v>
      </c>
      <c r="D3" s="30" t="s">
        <v>357</v>
      </c>
    </row>
    <row r="4" spans="2:4" s="19" customFormat="1" ht="15.75">
      <c r="B4" s="28">
        <v>44223</v>
      </c>
      <c r="C4" s="31">
        <v>1</v>
      </c>
      <c r="D4" s="32" t="s">
        <v>358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7472e2a-21df-4265-a0bc-6e533127ca5c" xsi:nil="true"/>
    <lcf76f155ced4ddcb4097134ff3c332f xmlns="39a8c1ee-811b-438d-9de1-a381e1dad993">
      <Terms xmlns="http://schemas.microsoft.com/office/infopath/2007/PartnerControls"/>
    </lcf76f155ced4ddcb4097134ff3c332f>
    <SharedWithUsers xmlns="37472e2a-21df-4265-a0bc-6e533127ca5c">
      <UserInfo>
        <DisplayName>Sayra Paola Nova Murcia</DisplayName>
        <AccountId>13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8AB9AB3AF13B949B6F267F5EF80E3E8" ma:contentTypeVersion="12" ma:contentTypeDescription="Crear nuevo documento." ma:contentTypeScope="" ma:versionID="e7de2043def1dcc46fb2edcdb3e94566">
  <xsd:schema xmlns:xsd="http://www.w3.org/2001/XMLSchema" xmlns:xs="http://www.w3.org/2001/XMLSchema" xmlns:p="http://schemas.microsoft.com/office/2006/metadata/properties" xmlns:ns2="39a8c1ee-811b-438d-9de1-a381e1dad993" xmlns:ns3="37472e2a-21df-4265-a0bc-6e533127ca5c" targetNamespace="http://schemas.microsoft.com/office/2006/metadata/properties" ma:root="true" ma:fieldsID="3e451aa4de72eb649490da3d697a757a" ns2:_="" ns3:_="">
    <xsd:import namespace="39a8c1ee-811b-438d-9de1-a381e1dad993"/>
    <xsd:import namespace="37472e2a-21df-4265-a0bc-6e533127ca5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a8c1ee-811b-438d-9de1-a381e1dad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472e2a-21df-4265-a0bc-6e533127ca5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dc02c52-d676-44d8-8081-668f8133b468}" ma:internalName="TaxCatchAll" ma:showField="CatchAllData" ma:web="37472e2a-21df-4265-a0bc-6e533127ca5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567798-ED1E-4044-B5CE-55E8ED04D8DD}">
  <ds:schemaRefs>
    <ds:schemaRef ds:uri="http://schemas.microsoft.com/sharepoint/v3/contenttype/forms"/>
  </ds:schemaRefs>
</ds:datastoreItem>
</file>

<file path=customXml/itemProps2.xml><?xml version="1.0" encoding="utf-8"?>
<ds:datastoreItem xmlns:ds="http://schemas.openxmlformats.org/officeDocument/2006/customXml" ds:itemID="{A5D2D70C-6AB3-43E5-8444-F43FD61A18DA}">
  <ds:schemaRefs>
    <ds:schemaRef ds:uri="39a8c1ee-811b-438d-9de1-a381e1dad993"/>
    <ds:schemaRef ds:uri="http://schemas.microsoft.com/office/infopath/2007/PartnerControls"/>
    <ds:schemaRef ds:uri="http://purl.org/dc/dcmitype/"/>
    <ds:schemaRef ds:uri="http://purl.org/dc/elements/1.1/"/>
    <ds:schemaRef ds:uri="http://purl.org/dc/terms/"/>
    <ds:schemaRef ds:uri="http://schemas.openxmlformats.org/package/2006/metadata/core-properties"/>
    <ds:schemaRef ds:uri="http://schemas.microsoft.com/office/2006/documentManagement/types"/>
    <ds:schemaRef ds:uri="37472e2a-21df-4265-a0bc-6e533127ca5c"/>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A91B340-3FF0-4FBE-ACC0-E89CBA9954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a8c1ee-811b-438d-9de1-a381e1dad993"/>
    <ds:schemaRef ds:uri="37472e2a-21df-4265-a0bc-6e533127c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Elaboración</vt:lpstr>
      <vt:lpstr>PAAC</vt:lpstr>
      <vt:lpstr>Hoja1</vt:lpstr>
      <vt:lpstr>Versiones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Sandra Beatriz Alvarado Salcedo</cp:lastModifiedBy>
  <cp:revision/>
  <dcterms:created xsi:type="dcterms:W3CDTF">2021-09-03T16:45:42Z</dcterms:created>
  <dcterms:modified xsi:type="dcterms:W3CDTF">2022-05-13T21:10:18Z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0x01010078AB9AB3AF13B949B6F267F5EF80E3E8</vt:lpwstr>
  </property>
  <property fmtid="{D5CDD505-2E9C-101B-9397-08002B2CF9AE}" pid="3" name="MediaServiceImageTags">
    <vt:lpwstr/>
  </property>
</Properties>
</file>